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C10BA6B-BE0C-437E-9F4D-768043F657EF}" xr6:coauthVersionLast="47" xr6:coauthVersionMax="47" xr10:uidLastSave="{00000000-0000-0000-0000-000000000000}"/>
  <bookViews>
    <workbookView xWindow="-120" yWindow="-120" windowWidth="20730" windowHeight="11160" xr2:uid="{C45A7803-B1A8-47AB-880A-4AA9A518A088}"/>
    <workbookView xWindow="-120" yWindow="-120" windowWidth="20730" windowHeight="11160" activeTab="5" xr2:uid="{C365CC07-A3E5-4DD3-9FB1-D3AC24A9FD69}"/>
  </bookViews>
  <sheets>
    <sheet name="Data" sheetId="1" r:id="rId1"/>
    <sheet name="questions" sheetId="2" r:id="rId2"/>
    <sheet name="Responses" sheetId="3" r:id="rId3"/>
    <sheet name="Pivot questions" sheetId="4" r:id="rId4"/>
    <sheet name="Dashboard" sheetId="7" r:id="rId5"/>
    <sheet name="LOGICAL" sheetId="8" r:id="rId6"/>
    <sheet name="Sheet2" sheetId="9" r:id="rId7"/>
  </sheets>
  <definedNames>
    <definedName name="_xlnm._FilterDatabase" localSheetId="0" hidden="1">Data!$A$1:$J$1001</definedName>
    <definedName name="Bonus_A">Data!$J$2</definedName>
    <definedName name="Bonus_am">Data!$J$2:$J$1001</definedName>
  </definedNames>
  <calcPr calcId="191029"/>
  <pivotCaches>
    <pivotCache cacheId="0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E3" i="8"/>
  <c r="E2" i="8"/>
  <c r="C3" i="8"/>
  <c r="C4" i="8"/>
  <c r="C5" i="8"/>
  <c r="C6" i="8"/>
  <c r="C7" i="8"/>
  <c r="C8" i="8"/>
  <c r="C9" i="8"/>
  <c r="C10" i="8"/>
  <c r="C2" i="8"/>
  <c r="B3" i="8"/>
  <c r="B4" i="8"/>
  <c r="B5" i="8"/>
  <c r="B6" i="8"/>
  <c r="B7" i="8"/>
  <c r="B8" i="8"/>
  <c r="B9" i="8"/>
  <c r="B10" i="8"/>
  <c r="B2" i="8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10" i="1"/>
  <c r="J584" i="1"/>
  <c r="J194" i="1"/>
  <c r="J650" i="1"/>
  <c r="J378" i="1"/>
  <c r="J696" i="1"/>
  <c r="J236" i="1"/>
  <c r="J439" i="1"/>
  <c r="J939" i="1"/>
  <c r="J632" i="1"/>
  <c r="J383" i="1"/>
  <c r="J742" i="1"/>
  <c r="J580" i="1"/>
  <c r="J328" i="1"/>
  <c r="J882" i="1"/>
  <c r="J5" i="1"/>
  <c r="J259" i="1"/>
  <c r="J368" i="1"/>
  <c r="J355" i="1"/>
  <c r="J7" i="1"/>
  <c r="J707" i="1"/>
  <c r="J789" i="1"/>
  <c r="J220" i="1"/>
  <c r="J547" i="1"/>
  <c r="J629" i="1"/>
  <c r="J583" i="1"/>
  <c r="J886" i="1"/>
  <c r="J405" i="1"/>
  <c r="J255" i="1"/>
  <c r="J786" i="1"/>
  <c r="J399" i="1"/>
  <c r="J392" i="1"/>
  <c r="J165" i="1"/>
  <c r="J142" i="1"/>
  <c r="J171" i="1"/>
  <c r="J370" i="1"/>
  <c r="J186" i="1"/>
  <c r="J779" i="1"/>
  <c r="J163" i="1"/>
  <c r="J915" i="1"/>
  <c r="J48" i="1"/>
  <c r="J988" i="1"/>
  <c r="J979" i="1"/>
  <c r="J952" i="1"/>
  <c r="J771" i="1"/>
  <c r="J702" i="1"/>
  <c r="J461" i="1"/>
  <c r="J79" i="1"/>
  <c r="J137" i="1"/>
  <c r="J550" i="1"/>
  <c r="J384" i="1"/>
  <c r="J672" i="1"/>
  <c r="J663" i="1"/>
  <c r="J458" i="1"/>
  <c r="J740" i="1"/>
  <c r="J176" i="1"/>
  <c r="J588" i="1"/>
  <c r="J844" i="1"/>
  <c r="J730" i="1"/>
  <c r="J398" i="1"/>
  <c r="J989" i="1"/>
  <c r="J457" i="1"/>
  <c r="J38" i="1"/>
  <c r="J560" i="1"/>
  <c r="J469" i="1"/>
  <c r="J551" i="1"/>
  <c r="J695" i="1"/>
  <c r="J908" i="1"/>
  <c r="J594" i="1"/>
  <c r="J291" i="1"/>
  <c r="J575" i="1"/>
  <c r="J901" i="1"/>
  <c r="J246" i="1"/>
  <c r="J62" i="1"/>
  <c r="J177" i="1"/>
  <c r="J18" i="1"/>
  <c r="J688" i="1"/>
  <c r="J466" i="1"/>
  <c r="J315" i="1"/>
  <c r="J850" i="1"/>
  <c r="J147" i="1"/>
  <c r="J590" i="1"/>
  <c r="J561" i="1"/>
  <c r="J100" i="1"/>
  <c r="J893" i="1"/>
  <c r="J299" i="1"/>
  <c r="J235" i="1"/>
  <c r="J367" i="1"/>
  <c r="J218" i="1"/>
  <c r="J578" i="1"/>
  <c r="J879" i="1"/>
  <c r="J204" i="1"/>
  <c r="J187" i="1"/>
  <c r="J1001" i="1"/>
  <c r="J683" i="1"/>
  <c r="J739" i="1"/>
  <c r="J615" i="1"/>
  <c r="J928" i="1"/>
  <c r="J99" i="1"/>
  <c r="J912" i="1"/>
  <c r="J783" i="1"/>
  <c r="J772" i="1"/>
  <c r="J134" i="1"/>
  <c r="J54" i="1"/>
  <c r="J310" i="1"/>
  <c r="J275" i="1"/>
  <c r="J369" i="1"/>
  <c r="J642" i="1"/>
  <c r="J489" i="1"/>
  <c r="J559" i="1"/>
  <c r="J735" i="1"/>
  <c r="J805" i="1"/>
  <c r="J80" i="1"/>
  <c r="J81" i="1"/>
  <c r="J199" i="1"/>
  <c r="J602" i="1"/>
  <c r="J106" i="1"/>
  <c r="J237" i="1"/>
  <c r="J465" i="1"/>
  <c r="J942" i="1"/>
  <c r="J671" i="1"/>
  <c r="J314" i="1"/>
  <c r="J232" i="1"/>
  <c r="J1000" i="1"/>
  <c r="J488" i="1"/>
  <c r="J838" i="1"/>
  <c r="J769" i="1"/>
  <c r="J609" i="1"/>
  <c r="J117" i="1"/>
  <c r="J211" i="1"/>
  <c r="J346" i="1"/>
  <c r="J282" i="1"/>
  <c r="J205" i="1"/>
  <c r="J180" i="1"/>
  <c r="J662" i="1"/>
  <c r="J624" i="1"/>
  <c r="J504" i="1"/>
  <c r="J325" i="1"/>
  <c r="J287" i="1"/>
  <c r="J141" i="1"/>
  <c r="J963" i="1"/>
  <c r="J66" i="1"/>
  <c r="J653" i="1"/>
  <c r="J756" i="1"/>
  <c r="J481" i="1"/>
  <c r="J68" i="1"/>
  <c r="J63" i="1"/>
  <c r="J631" i="1"/>
  <c r="J677" i="1"/>
  <c r="J634" i="1"/>
  <c r="J436" i="1"/>
  <c r="J620" i="1"/>
  <c r="J483" i="1"/>
  <c r="J765" i="1"/>
  <c r="J230" i="1"/>
  <c r="J442" i="1"/>
  <c r="J298" i="1"/>
  <c r="J27" i="1"/>
  <c r="J523" i="1"/>
  <c r="J286" i="1"/>
  <c r="J43" i="1"/>
  <c r="J426" i="1"/>
  <c r="J633" i="1"/>
  <c r="J703" i="1"/>
  <c r="J240" i="1"/>
  <c r="J964" i="1"/>
  <c r="J242" i="1"/>
  <c r="J896" i="1"/>
  <c r="J792" i="1"/>
  <c r="J807" i="1"/>
  <c r="J962" i="1"/>
  <c r="J868" i="1"/>
  <c r="J614" i="1"/>
  <c r="J776" i="1"/>
  <c r="J690" i="1"/>
  <c r="J808" i="1"/>
  <c r="J122" i="1"/>
  <c r="J359" i="1"/>
  <c r="J830" i="1"/>
  <c r="J41" i="1"/>
  <c r="J327" i="1"/>
  <c r="J822" i="1"/>
  <c r="J296" i="1"/>
  <c r="J208" i="1"/>
  <c r="J404" i="1"/>
  <c r="J302" i="1"/>
  <c r="J112" i="1"/>
  <c r="J98" i="1"/>
  <c r="J349" i="1"/>
  <c r="J337" i="1"/>
  <c r="J948" i="1"/>
  <c r="J958" i="1"/>
  <c r="J887" i="1"/>
  <c r="J3" i="1"/>
  <c r="J97" i="1"/>
  <c r="J453" i="1"/>
  <c r="J542" i="1"/>
  <c r="J395" i="1"/>
  <c r="J539" i="1"/>
  <c r="J638" i="1"/>
  <c r="J953" i="1"/>
  <c r="J917" i="1"/>
  <c r="J647" i="1"/>
  <c r="J419" i="1"/>
  <c r="J574" i="1"/>
  <c r="J613" i="1"/>
  <c r="J657" i="1"/>
  <c r="J52" i="1"/>
  <c r="J412" i="1"/>
  <c r="J751" i="1"/>
  <c r="J532" i="1"/>
  <c r="J382" i="1"/>
  <c r="J477" i="1"/>
  <c r="J480" i="1"/>
  <c r="J162" i="1"/>
  <c r="J935" i="1"/>
  <c r="J280" i="1"/>
  <c r="J829" i="1"/>
  <c r="J903" i="1"/>
  <c r="J947" i="1"/>
  <c r="J652" i="1"/>
  <c r="J418" i="1"/>
  <c r="J503" i="1"/>
  <c r="J83" i="1"/>
  <c r="J462" i="1"/>
  <c r="J215" i="1"/>
  <c r="J834" i="1"/>
  <c r="J566" i="1"/>
  <c r="J238" i="1"/>
  <c r="J420" i="1"/>
  <c r="J880" i="1"/>
  <c r="J682" i="1"/>
  <c r="J475" i="1"/>
  <c r="J451" i="1"/>
  <c r="J64" i="1"/>
  <c r="J564" i="1"/>
  <c r="J241" i="1"/>
  <c r="J316" i="1"/>
  <c r="J991" i="1"/>
  <c r="J84" i="1"/>
  <c r="J741" i="1"/>
  <c r="J713" i="1"/>
  <c r="J249" i="1"/>
  <c r="J445" i="1"/>
  <c r="J828" i="1"/>
  <c r="J496" i="1"/>
  <c r="J293" i="1"/>
  <c r="J344" i="1"/>
  <c r="J848" i="1"/>
  <c r="J161" i="1"/>
  <c r="J394" i="1"/>
  <c r="J747" i="1"/>
  <c r="J798" i="1"/>
  <c r="J144" i="1"/>
  <c r="J524" i="1"/>
  <c r="J356" i="1"/>
  <c r="J374" i="1"/>
  <c r="J766" i="1"/>
  <c r="J212" i="1"/>
  <c r="J761" i="1"/>
  <c r="J660" i="1"/>
  <c r="J511" i="1"/>
  <c r="J47" i="1"/>
  <c r="J877" i="1"/>
  <c r="J864" i="1"/>
  <c r="J553" i="1"/>
  <c r="J946" i="1"/>
  <c r="J380" i="1"/>
  <c r="J335" i="1"/>
  <c r="J424" i="1"/>
  <c r="J572" i="1"/>
  <c r="J995" i="1"/>
  <c r="J729" i="1"/>
  <c r="J459" i="1"/>
  <c r="J202" i="1"/>
  <c r="J397" i="1"/>
  <c r="J365" i="1"/>
  <c r="J345" i="1"/>
  <c r="J447" i="1"/>
  <c r="J433" i="1"/>
  <c r="J949" i="1"/>
  <c r="J673" i="1"/>
  <c r="J693" i="1"/>
  <c r="J552" i="1"/>
  <c r="J498" i="1"/>
  <c r="J158" i="1"/>
  <c r="J415" i="1"/>
  <c r="J791" i="1"/>
  <c r="J294" i="1"/>
  <c r="J626" i="1"/>
  <c r="J607" i="1"/>
  <c r="J804" i="1"/>
  <c r="J795" i="1"/>
  <c r="J265" i="1"/>
  <c r="J658" i="1"/>
  <c r="J182" i="1"/>
  <c r="J313" i="1"/>
  <c r="J941" i="1"/>
  <c r="J992" i="1"/>
  <c r="J579" i="1"/>
  <c r="J755" i="1"/>
  <c r="J197" i="1"/>
  <c r="J732" i="1"/>
  <c r="J130" i="1"/>
  <c r="J44" i="1"/>
  <c r="J127" i="1"/>
  <c r="J258" i="1"/>
  <c r="J863" i="1"/>
  <c r="J925" i="1"/>
  <c r="J128" i="1"/>
  <c r="J651" i="1"/>
  <c r="J33" i="1"/>
  <c r="J59" i="1"/>
  <c r="J254" i="1"/>
  <c r="J35" i="1"/>
  <c r="J352" i="1"/>
  <c r="J304" i="1"/>
  <c r="J858" i="1"/>
  <c r="J150" i="1"/>
  <c r="J317" i="1"/>
  <c r="J138" i="1"/>
  <c r="J951" i="1"/>
  <c r="J288" i="1"/>
  <c r="J371" i="1"/>
  <c r="J305" i="1"/>
  <c r="J274" i="1"/>
  <c r="J733" i="1"/>
  <c r="J152" i="1"/>
  <c r="J849" i="1"/>
  <c r="J421" i="1"/>
  <c r="J977" i="1"/>
  <c r="J649" i="1"/>
  <c r="J902" i="1"/>
  <c r="J6" i="1"/>
  <c r="J201" i="1"/>
  <c r="J449" i="1"/>
  <c r="J430" i="1"/>
  <c r="J22" i="1"/>
  <c r="J13" i="1"/>
  <c r="J738" i="1"/>
  <c r="J869" i="1"/>
  <c r="J188" i="1"/>
  <c r="J534" i="1"/>
  <c r="J164" i="1"/>
  <c r="J60" i="1"/>
  <c r="J189" i="1"/>
  <c r="J143" i="1"/>
  <c r="J407" i="1"/>
  <c r="J146" i="1"/>
  <c r="J363" i="1"/>
  <c r="J273" i="1"/>
  <c r="J997" i="1"/>
  <c r="J336" i="1"/>
  <c r="J954" i="1"/>
  <c r="J195" i="1"/>
  <c r="J213" i="1"/>
  <c r="J37" i="1"/>
  <c r="J233" i="1"/>
  <c r="J678" i="1"/>
  <c r="J616" i="1"/>
  <c r="J270" i="1"/>
  <c r="J655" i="1"/>
  <c r="J244" i="1"/>
  <c r="J505" i="1"/>
  <c r="J852" i="1"/>
  <c r="J354" i="1"/>
  <c r="J509" i="1"/>
  <c r="J222" i="1"/>
  <c r="J716" i="1"/>
  <c r="J167" i="1"/>
  <c r="J606" i="1"/>
  <c r="J749" i="1"/>
  <c r="J125" i="1"/>
  <c r="J277" i="1"/>
  <c r="J753" i="1"/>
  <c r="J820" i="1"/>
  <c r="J744" i="1"/>
  <c r="J508" i="1"/>
  <c r="J245" i="1"/>
  <c r="J53" i="1"/>
  <c r="J341" i="1"/>
  <c r="J728" i="1"/>
  <c r="J857" i="1"/>
  <c r="J490" i="1"/>
  <c r="J595" i="1"/>
  <c r="J471" i="1"/>
  <c r="J718" i="1"/>
  <c r="J835" i="1"/>
  <c r="J135" i="1"/>
  <c r="J131" i="1"/>
  <c r="J531" i="1"/>
  <c r="J734" i="1"/>
  <c r="J411" i="1"/>
  <c r="J659" i="1"/>
  <c r="J715" i="1"/>
  <c r="J196" i="1"/>
  <c r="J42" i="1"/>
  <c r="J955" i="1"/>
  <c r="J56" i="1"/>
  <c r="J25" i="1"/>
  <c r="J665" i="1"/>
  <c r="J229" i="1"/>
  <c r="J311" i="1"/>
  <c r="J911" i="1"/>
  <c r="J694" i="1"/>
  <c r="J605" i="1"/>
  <c r="J114" i="1"/>
  <c r="J116" i="1"/>
  <c r="J507" i="1"/>
  <c r="J77" i="1"/>
  <c r="J668" i="1"/>
  <c r="J517" i="1"/>
  <c r="J568" i="1"/>
  <c r="J417" i="1"/>
  <c r="J913" i="1"/>
  <c r="J88" i="1"/>
  <c r="J593" i="1"/>
  <c r="J573" i="1"/>
  <c r="J884" i="1"/>
  <c r="J709" i="1"/>
  <c r="J768" i="1"/>
  <c r="J93" i="1"/>
  <c r="J175" i="1"/>
  <c r="J184" i="1"/>
  <c r="J639" i="1"/>
  <c r="J643" i="1"/>
  <c r="J608" i="1"/>
  <c r="J752" i="1"/>
  <c r="J119" i="1"/>
  <c r="J225" i="1"/>
  <c r="J978" i="1"/>
  <c r="J422" i="1"/>
  <c r="J31" i="1"/>
  <c r="J993" i="1"/>
  <c r="J350" i="1"/>
  <c r="J362" i="1"/>
  <c r="J501" i="1"/>
  <c r="J228" i="1"/>
  <c r="J78" i="1"/>
  <c r="J558" i="1"/>
  <c r="J491" i="1"/>
  <c r="J140" i="1"/>
  <c r="J50" i="1"/>
  <c r="J907" i="1"/>
  <c r="J348" i="1"/>
  <c r="J385" i="1"/>
  <c r="J876" i="1"/>
  <c r="J413" i="1"/>
  <c r="J612" i="1"/>
  <c r="J585" i="1"/>
  <c r="J468" i="1"/>
  <c r="J681" i="1"/>
  <c r="J470" i="1"/>
  <c r="J155" i="1"/>
  <c r="J123" i="1"/>
  <c r="J324" i="1"/>
  <c r="J582" i="1"/>
  <c r="J269" i="1"/>
  <c r="J467" i="1"/>
  <c r="J684" i="1"/>
  <c r="J888" i="1"/>
  <c r="J748" i="1"/>
  <c r="J975" i="1"/>
  <c r="J10" i="1"/>
  <c r="J306" i="1"/>
  <c r="J416" i="1"/>
  <c r="J285" i="1"/>
  <c r="J763" i="1"/>
  <c r="J592" i="1"/>
  <c r="J617" i="1"/>
  <c r="J231" i="1"/>
  <c r="J535" i="1"/>
  <c r="J89" i="1"/>
  <c r="J525" i="1"/>
  <c r="J982" i="1"/>
  <c r="J389" i="1"/>
  <c r="J86" i="1"/>
  <c r="J108" i="1"/>
  <c r="J406" i="1"/>
  <c r="J12" i="1"/>
  <c r="J36" i="1"/>
  <c r="J775" i="1"/>
  <c r="J920" i="1"/>
  <c r="J645" i="1"/>
  <c r="J922" i="1"/>
  <c r="J479" i="1"/>
  <c r="J570" i="1"/>
  <c r="J16" i="1"/>
  <c r="J444" i="1"/>
  <c r="J262" i="1"/>
  <c r="J257" i="1"/>
  <c r="J73" i="1"/>
  <c r="J656" i="1"/>
  <c r="J276" i="1"/>
  <c r="J234" i="1"/>
  <c r="J193" i="1"/>
  <c r="J587" i="1"/>
  <c r="J23" i="1"/>
  <c r="J388" i="1"/>
  <c r="J278" i="1"/>
  <c r="J897" i="1"/>
  <c r="J209" i="1"/>
  <c r="J30" i="1"/>
  <c r="J139" i="1"/>
  <c r="J727" i="1"/>
  <c r="J821" i="1"/>
  <c r="J699" i="1"/>
  <c r="J431" i="1"/>
  <c r="J930" i="1"/>
  <c r="J637" i="1"/>
  <c r="J160" i="1"/>
  <c r="J812" i="1"/>
  <c r="J473" i="1"/>
  <c r="J619" i="1"/>
  <c r="J837" i="1"/>
  <c r="J454" i="1"/>
  <c r="J386" i="1"/>
  <c r="J787" i="1"/>
  <c r="J366" i="1"/>
  <c r="J686" i="1"/>
  <c r="J408" i="1"/>
  <c r="J938" i="1"/>
  <c r="J75" i="1"/>
  <c r="J533" i="1"/>
  <c r="J472" i="1"/>
  <c r="J811" i="1"/>
  <c r="J664" i="1"/>
  <c r="J450" i="1"/>
  <c r="J904" i="1"/>
  <c r="J866" i="1"/>
  <c r="J375" i="1"/>
  <c r="J94" i="1"/>
  <c r="J159" i="1"/>
  <c r="J661" i="1"/>
  <c r="J250" i="1"/>
  <c r="J745" i="1"/>
  <c r="J96" i="1"/>
  <c r="J191" i="1"/>
  <c r="J910" i="1"/>
  <c r="J674" i="1"/>
  <c r="J618" i="1"/>
  <c r="J813" i="1"/>
  <c r="J515" i="1"/>
  <c r="J268" i="1"/>
  <c r="J971" i="1"/>
  <c r="J521" i="1"/>
  <c r="J782" i="1"/>
  <c r="J701" i="1"/>
  <c r="J984" i="1"/>
  <c r="J51" i="1"/>
  <c r="J905" i="1"/>
  <c r="J603" i="1"/>
  <c r="J914" i="1"/>
  <c r="J865" i="1"/>
  <c r="J181" i="1"/>
  <c r="J441" i="1"/>
  <c r="J597" i="1"/>
  <c r="J248" i="1"/>
  <c r="J719" i="1"/>
  <c r="J774" i="1"/>
  <c r="J802" i="1"/>
  <c r="J154" i="1"/>
  <c r="J319" i="1"/>
  <c r="J965" i="1"/>
  <c r="J906" i="1"/>
  <c r="J463" i="1"/>
  <c r="J145" i="1"/>
  <c r="J545" i="1"/>
  <c r="J26" i="1"/>
  <c r="J890" i="1"/>
  <c r="J330" i="1"/>
  <c r="J91" i="1"/>
  <c r="J669" i="1"/>
  <c r="J969" i="1"/>
  <c r="J825" i="1"/>
  <c r="J577" i="1"/>
  <c r="J124" i="1"/>
  <c r="J899" i="1"/>
  <c r="J973" i="1"/>
  <c r="J556" i="1"/>
  <c r="J986" i="1"/>
  <c r="J636" i="1"/>
  <c r="J183" i="1"/>
  <c r="J169" i="1"/>
  <c r="J283" i="1"/>
  <c r="J537" i="1"/>
  <c r="J243" i="1"/>
  <c r="J9" i="1"/>
  <c r="J700" i="1"/>
  <c r="J591" i="1"/>
  <c r="J101" i="1"/>
  <c r="J460" i="1"/>
  <c r="J721" i="1"/>
  <c r="J576" i="1"/>
  <c r="J846" i="1"/>
  <c r="J793" i="1"/>
  <c r="J300" i="1"/>
  <c r="J937" i="1"/>
  <c r="J478" i="1"/>
  <c r="J777" i="1"/>
  <c r="J322" i="1"/>
  <c r="J817" i="1"/>
  <c r="J482" i="1"/>
  <c r="J927" i="1"/>
  <c r="J428" i="1"/>
  <c r="J767" i="1"/>
  <c r="J736" i="1"/>
  <c r="J833" i="1"/>
  <c r="J601" i="1"/>
  <c r="J698" i="1"/>
  <c r="J648" i="1"/>
  <c r="J49" i="1"/>
  <c r="J402" i="1"/>
  <c r="J840" i="1"/>
  <c r="J219" i="1"/>
  <c r="J476" i="1"/>
  <c r="J132" i="1"/>
  <c r="J621" i="1"/>
  <c r="J640" i="1"/>
  <c r="J301" i="1"/>
  <c r="J666" i="1"/>
  <c r="J891" i="1"/>
  <c r="J307" i="1"/>
  <c r="J881" i="1"/>
  <c r="J403" i="1"/>
  <c r="J555" i="1"/>
  <c r="J836" i="1"/>
  <c r="J644" i="1"/>
  <c r="J263" i="1"/>
  <c r="J487" i="1"/>
  <c r="J773" i="1"/>
  <c r="J522" i="1"/>
  <c r="J207" i="1"/>
  <c r="J290" i="1"/>
  <c r="J714" i="1"/>
  <c r="J432" i="1"/>
  <c r="J358" i="1"/>
  <c r="J878" i="1"/>
  <c r="J563" i="1"/>
  <c r="J996" i="1"/>
  <c r="J29" i="1"/>
  <c r="J562" i="1"/>
  <c r="J943" i="1"/>
  <c r="J581" i="1"/>
  <c r="J885" i="1"/>
  <c r="J895" i="1"/>
  <c r="J206" i="1"/>
  <c r="J541" i="1"/>
  <c r="J854" i="1"/>
  <c r="J950" i="1"/>
  <c r="J569" i="1"/>
  <c r="J381" i="1"/>
  <c r="J46" i="1"/>
  <c r="J261" i="1"/>
  <c r="J981" i="1"/>
  <c r="J455" i="1"/>
  <c r="J959" i="1"/>
  <c r="J654" i="1"/>
  <c r="J343" i="1"/>
  <c r="J680" i="1"/>
  <c r="J933" i="1"/>
  <c r="J429" i="1"/>
  <c r="J790" i="1"/>
  <c r="J34" i="1"/>
  <c r="J133" i="1"/>
  <c r="J976" i="1"/>
  <c r="J347" i="1"/>
  <c r="J759" i="1"/>
  <c r="J224" i="1"/>
  <c r="J393" i="1"/>
  <c r="J166" i="1"/>
  <c r="J373" i="1"/>
  <c r="J342" i="1"/>
  <c r="J862" i="1"/>
  <c r="J723" i="1"/>
  <c r="J409" i="1"/>
  <c r="J272" i="1"/>
  <c r="J192" i="1"/>
  <c r="J148" i="1"/>
  <c r="J972" i="1"/>
  <c r="J440" i="1"/>
  <c r="J434" i="1"/>
  <c r="J256" i="1"/>
  <c r="J281" i="1"/>
  <c r="J731" i="1"/>
  <c r="J598" i="1"/>
  <c r="J801" i="1"/>
  <c r="J540" i="1"/>
  <c r="J758" i="1"/>
  <c r="J414" i="1"/>
  <c r="J630" i="1"/>
  <c r="J704" i="1"/>
  <c r="J32" i="1"/>
  <c r="J842" i="1"/>
  <c r="J427" i="1"/>
  <c r="J816" i="1"/>
  <c r="J308" i="1"/>
  <c r="J151" i="1"/>
  <c r="J95" i="1"/>
  <c r="J520" i="1"/>
  <c r="J435" i="1"/>
  <c r="J641" i="1"/>
  <c r="J82" i="1"/>
  <c r="J17" i="1"/>
  <c r="J372" i="1"/>
  <c r="J781" i="1"/>
  <c r="J410" i="1"/>
  <c r="J900" i="1"/>
  <c r="J69" i="1"/>
  <c r="J725" i="1"/>
  <c r="J800" i="1"/>
  <c r="J115" i="1"/>
  <c r="J387" i="1"/>
  <c r="J55" i="1"/>
  <c r="J518" i="1"/>
  <c r="J567" i="1"/>
  <c r="J309" i="1"/>
  <c r="J118" i="1"/>
  <c r="J92" i="1"/>
  <c r="J390" i="1"/>
  <c r="J831" i="1"/>
  <c r="J819" i="1"/>
  <c r="J957" i="1"/>
  <c r="J646" i="1"/>
  <c r="J961" i="1"/>
  <c r="J708" i="1"/>
  <c r="J65" i="1"/>
  <c r="J519" i="1"/>
  <c r="J970" i="1"/>
  <c r="J851" i="1"/>
  <c r="J303" i="1"/>
  <c r="J799" i="1"/>
  <c r="J172" i="1"/>
  <c r="J338" i="1"/>
  <c r="J113" i="1"/>
  <c r="J554" i="1"/>
  <c r="J185" i="1"/>
  <c r="J818" i="1"/>
  <c r="J815" i="1"/>
  <c r="J8" i="1"/>
  <c r="J226" i="1"/>
  <c r="J267" i="1"/>
  <c r="J826" i="1"/>
  <c r="J994" i="1"/>
  <c r="J803" i="1"/>
  <c r="J530" i="1"/>
  <c r="J264" i="1"/>
  <c r="J494" i="1"/>
  <c r="J625" i="1"/>
  <c r="J312" i="1"/>
  <c r="J839" i="1"/>
  <c r="J874" i="1"/>
  <c r="J894" i="1"/>
  <c r="J712" i="1"/>
  <c r="J546" i="1"/>
  <c r="J784" i="1"/>
  <c r="J710" i="1"/>
  <c r="J104" i="1"/>
  <c r="J687" i="1"/>
  <c r="J513" i="1"/>
  <c r="J726" i="1"/>
  <c r="J548" i="1"/>
  <c r="J485" i="1"/>
  <c r="J565" i="1"/>
  <c r="J292" i="1"/>
  <c r="J74" i="1"/>
  <c r="J974" i="1"/>
  <c r="J90" i="1"/>
  <c r="J332" i="1"/>
  <c r="J452" i="1"/>
  <c r="J932" i="1"/>
  <c r="J676" i="1"/>
  <c r="J892" i="1"/>
  <c r="J58" i="1"/>
  <c r="J623" i="1"/>
  <c r="J484" i="1"/>
  <c r="J39" i="1"/>
  <c r="J353" i="1"/>
  <c r="J845" i="1"/>
  <c r="J279" i="1"/>
  <c r="J72" i="1"/>
  <c r="J549" i="1"/>
  <c r="J357" i="1"/>
  <c r="J103" i="1"/>
  <c r="J717" i="1"/>
  <c r="J934" i="1"/>
  <c r="J985" i="1"/>
  <c r="J853" i="1"/>
  <c r="J339" i="1"/>
  <c r="J486" i="1"/>
  <c r="J610" i="1"/>
  <c r="J2" i="1"/>
  <c r="J823" i="1"/>
  <c r="J916" i="1"/>
  <c r="J990" i="1"/>
  <c r="J474" i="1"/>
  <c r="J149" i="1"/>
  <c r="J596" i="1"/>
  <c r="J443" i="1"/>
  <c r="J333" i="1"/>
  <c r="J377" i="1"/>
  <c r="J156" i="1"/>
  <c r="J500" i="1"/>
  <c r="J252" i="1"/>
  <c r="J61" i="1"/>
  <c r="J627" i="1"/>
  <c r="J940" i="1"/>
  <c r="J921" i="1"/>
  <c r="J832" i="1"/>
  <c r="J855" i="1"/>
  <c r="J318" i="1"/>
  <c r="J200" i="1"/>
  <c r="J396" i="1"/>
  <c r="J170" i="1"/>
  <c r="J926" i="1"/>
  <c r="J102" i="1"/>
  <c r="J898" i="1"/>
  <c r="J814" i="1"/>
  <c r="J321" i="1"/>
  <c r="J360" i="1"/>
  <c r="J120" i="1"/>
  <c r="J872" i="1"/>
  <c r="J797" i="1"/>
  <c r="J980" i="1"/>
  <c r="J743" i="1"/>
  <c r="J760" i="1"/>
  <c r="J251" i="1"/>
  <c r="J495" i="1"/>
  <c r="J14" i="1"/>
  <c r="J722" i="1"/>
  <c r="J918" i="1"/>
  <c r="J493" i="1"/>
  <c r="J361" i="1"/>
  <c r="J4" i="1"/>
  <c r="J260" i="1"/>
  <c r="J691" i="1"/>
  <c r="J923" i="1"/>
  <c r="J334" i="1"/>
  <c r="J76" i="1"/>
  <c r="J295" i="1"/>
  <c r="J983" i="1"/>
  <c r="J909" i="1"/>
  <c r="J289" i="1"/>
  <c r="J510" i="1"/>
  <c r="J111" i="1"/>
  <c r="J19" i="1"/>
  <c r="J689" i="1"/>
  <c r="J492" i="1"/>
  <c r="J960" i="1"/>
  <c r="J875" i="1"/>
  <c r="J936" i="1"/>
  <c r="J528" i="1"/>
  <c r="J21" i="1"/>
  <c r="J527" i="1"/>
  <c r="J968" i="1"/>
  <c r="J711" i="1"/>
  <c r="J794" i="1"/>
  <c r="J340" i="1"/>
  <c r="J438" i="1"/>
  <c r="J178" i="1"/>
  <c r="J85" i="1"/>
  <c r="J860" i="1"/>
  <c r="J600" i="1"/>
  <c r="J856" i="1"/>
  <c r="J622" i="1"/>
  <c r="J323" i="1"/>
  <c r="J71" i="1"/>
  <c r="J284" i="1"/>
  <c r="J919" i="1"/>
  <c r="J499" i="1"/>
  <c r="J589" i="1"/>
  <c r="J136" i="1"/>
  <c r="J999" i="1"/>
  <c r="J724" i="1"/>
  <c r="J764" i="1"/>
  <c r="J214" i="1"/>
  <c r="J599" i="1"/>
  <c r="J210" i="1"/>
  <c r="J780" i="1"/>
  <c r="J796" i="1"/>
  <c r="J667" i="1"/>
  <c r="J87" i="1"/>
  <c r="J750" i="1"/>
  <c r="J778" i="1"/>
  <c r="J931" i="1"/>
  <c r="J174" i="1"/>
  <c r="J247" i="1"/>
  <c r="J757" i="1"/>
  <c r="J107" i="1"/>
  <c r="J806" i="1"/>
  <c r="J859" i="1"/>
  <c r="J364" i="1"/>
  <c r="J966" i="1"/>
  <c r="J945" i="1"/>
  <c r="J529" i="1"/>
  <c r="J746" i="1"/>
  <c r="J70" i="1"/>
  <c r="J456" i="1"/>
  <c r="J754" i="1"/>
  <c r="J538" i="1"/>
  <c r="J105" i="1"/>
  <c r="J126" i="1"/>
  <c r="J20" i="1"/>
  <c r="J604" i="1"/>
  <c r="J446" i="1"/>
  <c r="J861" i="1"/>
  <c r="J320" i="1"/>
  <c r="J203" i="1"/>
  <c r="J271" i="1"/>
  <c r="J239" i="1"/>
  <c r="J227" i="1"/>
  <c r="J190" i="1"/>
  <c r="J685" i="1"/>
  <c r="J506" i="1"/>
  <c r="J841" i="1"/>
  <c r="J109" i="1"/>
  <c r="J391" i="1"/>
  <c r="J809" i="1"/>
  <c r="J998" i="1"/>
  <c r="J379" i="1"/>
  <c r="J425" i="1"/>
  <c r="J437" i="1"/>
  <c r="J737" i="1"/>
  <c r="J331" i="1"/>
  <c r="J628" i="1"/>
  <c r="J847" i="1"/>
  <c r="J929" i="1"/>
  <c r="J11" i="1"/>
  <c r="J216" i="1"/>
  <c r="J871" i="1"/>
  <c r="J153" i="1"/>
  <c r="J679" i="1"/>
  <c r="J400" i="1"/>
  <c r="J670" i="1"/>
  <c r="J720" i="1"/>
  <c r="J28" i="1"/>
  <c r="J526" i="1"/>
  <c r="J697" i="1"/>
  <c r="J221" i="1"/>
  <c r="J770" i="1"/>
  <c r="J67" i="1"/>
  <c r="J705" i="1"/>
  <c r="J889" i="1"/>
  <c r="J785" i="1"/>
  <c r="J223" i="1"/>
  <c r="J423" i="1"/>
  <c r="J611" i="1"/>
  <c r="J40" i="1"/>
  <c r="J24" i="1"/>
  <c r="J883" i="1"/>
  <c r="J464" i="1"/>
  <c r="J557" i="1"/>
  <c r="J675" i="1"/>
  <c r="J543" i="1"/>
  <c r="J635" i="1"/>
  <c r="J198" i="1"/>
  <c r="J514" i="1"/>
  <c r="J788" i="1"/>
  <c r="J512" i="1"/>
  <c r="J329" i="1"/>
  <c r="J987" i="1"/>
  <c r="J536" i="1"/>
  <c r="J168" i="1"/>
  <c r="J157" i="1"/>
  <c r="J502" i="1"/>
  <c r="J266" i="1"/>
  <c r="J376" i="1"/>
  <c r="J706" i="1"/>
  <c r="J827" i="1"/>
  <c r="J326" i="1"/>
  <c r="J571" i="1"/>
  <c r="J956" i="1"/>
  <c r="J824" i="1"/>
  <c r="J810" i="1"/>
  <c r="J448" i="1"/>
  <c r="J497" i="1"/>
  <c r="J179" i="1"/>
  <c r="J870" i="1"/>
  <c r="J57" i="1"/>
  <c r="J586" i="1"/>
  <c r="J867" i="1"/>
  <c r="J516" i="1"/>
  <c r="J843" i="1"/>
  <c r="J873" i="1"/>
  <c r="J544" i="1"/>
  <c r="J297" i="1"/>
  <c r="J45" i="1"/>
  <c r="J924" i="1"/>
  <c r="J15" i="1"/>
  <c r="J692" i="1"/>
  <c r="J253" i="1"/>
  <c r="J217" i="1"/>
  <c r="J129" i="1"/>
  <c r="J121" i="1"/>
  <c r="J351" i="1"/>
  <c r="J967" i="1"/>
  <c r="J173" i="1"/>
  <c r="J762" i="1"/>
  <c r="J944" i="1"/>
  <c r="J401" i="1"/>
  <c r="G2" i="3"/>
  <c r="B11" i="3"/>
  <c r="B9" i="3"/>
  <c r="B8" i="3"/>
  <c r="B6" i="3"/>
  <c r="B5" i="3"/>
  <c r="B3" i="3"/>
  <c r="B2" i="3"/>
  <c r="B1" i="3"/>
  <c r="B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90" authorId="0" shapeId="0" xr:uid="{3208BFDA-F82E-4D93-863C-959D6B7968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person has the highest bonus amount in the compay
</t>
        </r>
      </text>
    </comment>
  </commentList>
</comments>
</file>

<file path=xl/sharedStrings.xml><?xml version="1.0" encoding="utf-8"?>
<sst xmlns="http://schemas.openxmlformats.org/spreadsheetml/2006/main" count="5360" uniqueCount="2069">
  <si>
    <t>EEID</t>
  </si>
  <si>
    <t>Full Name</t>
  </si>
  <si>
    <t>Job Title</t>
  </si>
  <si>
    <t>Department</t>
  </si>
  <si>
    <t>E02387</t>
  </si>
  <si>
    <t>Emily Davis</t>
  </si>
  <si>
    <t>Sr. Manger</t>
  </si>
  <si>
    <t>IT</t>
  </si>
  <si>
    <t>Theodore Dinh</t>
  </si>
  <si>
    <t>Technical Architect</t>
  </si>
  <si>
    <t>Luna Sanders</t>
  </si>
  <si>
    <t>Director</t>
  </si>
  <si>
    <t>Finance</t>
  </si>
  <si>
    <t>Penelope Jordan</t>
  </si>
  <si>
    <t>Computer Systems Manager</t>
  </si>
  <si>
    <t>E01639</t>
  </si>
  <si>
    <t>Austin Vo</t>
  </si>
  <si>
    <t>Sr. Analyst</t>
  </si>
  <si>
    <t>Joshua Gupta</t>
  </si>
  <si>
    <t>Account Representative</t>
  </si>
  <si>
    <t>Sales</t>
  </si>
  <si>
    <t>Ruby Barnes</t>
  </si>
  <si>
    <t>Manager</t>
  </si>
  <si>
    <t>E04332</t>
  </si>
  <si>
    <t>Luke Martin</t>
  </si>
  <si>
    <t>Analyst</t>
  </si>
  <si>
    <t>Easton Bailey</t>
  </si>
  <si>
    <t>Accounting</t>
  </si>
  <si>
    <t>Madeline Walker</t>
  </si>
  <si>
    <t>Savannah Ali</t>
  </si>
  <si>
    <t>Camila Rogers</t>
  </si>
  <si>
    <t>Controls Engineer</t>
  </si>
  <si>
    <t>Engineering</t>
  </si>
  <si>
    <t>E00530</t>
  </si>
  <si>
    <t>Eli Jones</t>
  </si>
  <si>
    <t>Everleigh Ng</t>
  </si>
  <si>
    <t>Robert Yang</t>
  </si>
  <si>
    <t>Isabella Xi</t>
  </si>
  <si>
    <t>Vice President</t>
  </si>
  <si>
    <t>Marketing</t>
  </si>
  <si>
    <t>Bella Powell</t>
  </si>
  <si>
    <t>Camila Silva</t>
  </si>
  <si>
    <t>David Barnes</t>
  </si>
  <si>
    <t>Adam Dang</t>
  </si>
  <si>
    <t>Elias Alvarado</t>
  </si>
  <si>
    <t>E04732</t>
  </si>
  <si>
    <t>Eva Rivera</t>
  </si>
  <si>
    <t>Logan Rivera</t>
  </si>
  <si>
    <t>E00671</t>
  </si>
  <si>
    <t>Leonardo Dixon</t>
  </si>
  <si>
    <t>Mateo Her</t>
  </si>
  <si>
    <t>Jose Henderson</t>
  </si>
  <si>
    <t>Abigail Mejia</t>
  </si>
  <si>
    <t>Quality Engineer</t>
  </si>
  <si>
    <t>Wyatt Chin</t>
  </si>
  <si>
    <t>Carson Lu</t>
  </si>
  <si>
    <t>Engineering Manager</t>
  </si>
  <si>
    <t>Dylan Choi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</si>
  <si>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</si>
  <si>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</si>
  <si>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</si>
  <si>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</si>
  <si>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</si>
  <si>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</si>
  <si>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</si>
  <si>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</si>
  <si>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</si>
  <si>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</si>
  <si>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</si>
  <si>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</si>
  <si>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</si>
  <si>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</si>
  <si>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</si>
  <si>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</si>
  <si>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</si>
  <si>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</si>
  <si>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</si>
  <si>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</si>
  <si>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</si>
  <si>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</si>
  <si>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</si>
  <si>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</si>
  <si>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</si>
  <si>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</si>
  <si>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</si>
  <si>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</si>
  <si>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</si>
  <si>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</si>
  <si>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</si>
  <si>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</si>
  <si>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</si>
  <si>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</si>
  <si>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</si>
  <si>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</si>
  <si>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</si>
  <si>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</si>
  <si>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</si>
  <si>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</si>
  <si>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</si>
  <si>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</si>
  <si>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</si>
  <si>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</si>
  <si>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</si>
  <si>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</si>
  <si>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</si>
  <si>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</si>
  <si>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</si>
  <si>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</si>
  <si>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</si>
  <si>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</si>
  <si>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</si>
  <si>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</si>
  <si>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</si>
  <si>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</si>
  <si>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</si>
  <si>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</si>
  <si>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</si>
  <si>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</si>
  <si>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</si>
  <si>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</si>
  <si>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</si>
  <si>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</si>
  <si>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</si>
  <si>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</si>
  <si>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</si>
  <si>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</si>
  <si>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</si>
  <si>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</si>
  <si>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</si>
  <si>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</si>
  <si>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</si>
  <si>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</si>
  <si>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</si>
  <si>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</si>
  <si>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</si>
  <si>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</si>
  <si>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</si>
  <si>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</si>
  <si>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</si>
  <si>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</si>
  <si>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</si>
  <si>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</si>
  <si>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</si>
  <si>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</si>
  <si>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</si>
  <si>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</si>
  <si>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</si>
  <si>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</si>
  <si>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</si>
  <si>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</si>
  <si>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</si>
  <si>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</si>
  <si>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</si>
  <si>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</si>
  <si>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</si>
  <si>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</si>
  <si>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</si>
  <si>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</si>
  <si>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</si>
  <si>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</si>
  <si>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</si>
  <si>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</si>
  <si>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</si>
  <si>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</si>
  <si>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</si>
  <si>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</si>
  <si>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</si>
  <si>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</si>
  <si>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</si>
  <si>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</si>
  <si>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</si>
  <si>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</si>
  <si>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</si>
  <si>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</si>
  <si>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</si>
  <si>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</si>
  <si>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</si>
  <si>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</si>
  <si>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</si>
  <si>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</si>
  <si>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</si>
  <si>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</si>
  <si>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</si>
  <si>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</si>
  <si>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</si>
  <si>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</si>
  <si>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</si>
  <si>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</si>
  <si>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</si>
  <si>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</si>
  <si>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</si>
  <si>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</si>
  <si>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</si>
  <si>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</si>
  <si>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</si>
  <si>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</si>
  <si>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</si>
  <si>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</si>
  <si>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</si>
  <si>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</si>
  <si>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</si>
  <si>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</si>
  <si>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</si>
  <si>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</si>
  <si>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</si>
  <si>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</si>
  <si>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</si>
  <si>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</si>
  <si>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</si>
  <si>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</si>
  <si>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</si>
  <si>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</si>
  <si>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</si>
  <si>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</si>
  <si>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</si>
  <si>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</si>
  <si>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</si>
  <si>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</si>
  <si>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</si>
  <si>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</si>
  <si>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</si>
  <si>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</si>
  <si>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</si>
  <si>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</si>
  <si>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</si>
  <si>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</si>
  <si>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</si>
  <si>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</si>
  <si>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</si>
  <si>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</si>
  <si>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</si>
  <si>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</si>
  <si>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</si>
  <si>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</si>
  <si>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</si>
  <si>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</si>
  <si>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</si>
  <si>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</si>
  <si>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</si>
  <si>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</si>
  <si>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</si>
  <si>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</si>
  <si>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</si>
  <si>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</si>
  <si>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</si>
  <si>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</si>
  <si>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</si>
  <si>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</si>
  <si>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</si>
  <si>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</si>
  <si>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</si>
  <si>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</si>
  <si>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</si>
  <si>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</si>
  <si>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</si>
  <si>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</si>
  <si>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</si>
  <si>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</si>
  <si>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</si>
  <si>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</si>
  <si>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</si>
  <si>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</si>
  <si>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</si>
  <si>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</si>
  <si>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</si>
  <si>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</si>
  <si>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</si>
  <si>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</si>
  <si>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</si>
  <si>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</si>
  <si>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</si>
  <si>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</si>
  <si>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</si>
  <si>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</si>
  <si>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</si>
  <si>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</si>
  <si>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</si>
  <si>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</si>
  <si>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</si>
  <si>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</si>
  <si>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</si>
  <si>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</si>
  <si>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</si>
  <si>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</si>
  <si>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</si>
  <si>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</si>
  <si>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</si>
  <si>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</si>
  <si>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</si>
  <si>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</si>
  <si>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</si>
  <si>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</si>
  <si>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</si>
  <si>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</si>
  <si>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</si>
  <si>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</si>
  <si>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</si>
  <si>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</si>
  <si>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</si>
  <si>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</si>
  <si>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</si>
  <si>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</si>
  <si>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</si>
  <si>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</si>
  <si>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</si>
  <si>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</si>
  <si>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</si>
  <si>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</si>
  <si>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</si>
  <si>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</si>
  <si>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</si>
  <si>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</si>
  <si>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</si>
  <si>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</si>
  <si>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</si>
  <si>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</si>
  <si>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</si>
  <si>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</si>
  <si>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</si>
  <si>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</si>
  <si>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</si>
  <si>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</si>
  <si>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</si>
  <si>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</si>
  <si>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</si>
  <si>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</si>
  <si>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</si>
  <si>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</si>
  <si>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</si>
  <si>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</si>
  <si>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</si>
  <si>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</si>
  <si>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</si>
  <si>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</si>
  <si>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</si>
  <si>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</si>
  <si>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</si>
  <si>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</si>
  <si>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</si>
  <si>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</si>
  <si>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</si>
  <si>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</si>
  <si>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</si>
  <si>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</si>
  <si>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</si>
  <si>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</si>
  <si>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</si>
  <si>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</si>
  <si>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</si>
  <si>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</si>
  <si>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</si>
  <si>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</si>
  <si>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</si>
  <si>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</si>
  <si>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</si>
  <si>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</si>
  <si>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</si>
  <si>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</si>
  <si>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</si>
  <si>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</si>
  <si>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</si>
  <si>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</si>
  <si>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</si>
  <si>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</si>
  <si>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</si>
  <si>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</si>
  <si>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</si>
  <si>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</si>
  <si>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</si>
  <si>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</si>
  <si>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</si>
  <si>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</si>
  <si>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</si>
  <si>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</si>
  <si>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</si>
  <si>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</si>
  <si>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</si>
  <si>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</si>
  <si>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</si>
  <si>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</si>
  <si>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</si>
  <si>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</si>
  <si>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</si>
  <si>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</si>
  <si>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</si>
  <si>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</si>
  <si>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</si>
  <si>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</si>
  <si>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</si>
  <si>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</si>
  <si>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</si>
  <si>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</si>
  <si>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</si>
  <si>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</si>
  <si>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</si>
  <si>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</si>
  <si>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</si>
  <si>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</si>
  <si>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</si>
  <si>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</si>
  <si>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</si>
  <si>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</si>
  <si>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</si>
  <si>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</si>
  <si>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</si>
  <si>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</si>
  <si>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</si>
  <si>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</si>
  <si>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</si>
  <si>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</si>
  <si>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</si>
  <si>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</si>
  <si>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</si>
  <si>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</si>
  <si>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</si>
  <si>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</si>
  <si>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</si>
  <si>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</si>
  <si>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</si>
  <si>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</si>
  <si>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</si>
  <si>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</si>
  <si>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</si>
  <si>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</si>
  <si>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</si>
  <si>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</si>
  <si>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</si>
  <si>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</si>
  <si>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</si>
  <si>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</si>
  <si>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</si>
  <si>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</si>
  <si>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</si>
  <si>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</si>
  <si>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</si>
  <si>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</si>
  <si>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</si>
  <si>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</si>
  <si>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</si>
  <si>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</si>
  <si>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</si>
  <si>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</si>
  <si>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</si>
  <si>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</si>
  <si>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</si>
  <si>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</si>
  <si>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</si>
  <si>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</si>
  <si>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</si>
  <si>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</si>
  <si>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</si>
  <si>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</si>
  <si>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</si>
  <si>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</si>
  <si>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</si>
  <si>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</si>
  <si>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</si>
  <si>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</si>
  <si>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</si>
  <si>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</si>
  <si>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</si>
  <si>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</si>
  <si>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</si>
  <si>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</si>
  <si>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</si>
  <si>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</si>
  <si>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</si>
  <si>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</si>
  <si>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</si>
  <si>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</si>
  <si>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</si>
  <si>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</si>
  <si>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</si>
  <si>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</si>
  <si>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</si>
  <si>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</si>
  <si>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</si>
  <si>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</si>
  <si>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</si>
  <si>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</si>
  <si>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</si>
  <si>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</si>
  <si>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</si>
  <si>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</si>
  <si>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</si>
  <si>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</si>
  <si>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</si>
  <si>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</si>
  <si>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</si>
  <si>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</si>
  <si>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</si>
  <si>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</si>
  <si>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</si>
  <si>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</si>
  <si>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</si>
  <si>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</si>
  <si>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</si>
  <si>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</si>
  <si>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</si>
  <si>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</si>
  <si>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</si>
  <si>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</si>
  <si>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</si>
  <si>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</si>
  <si>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</si>
  <si>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</si>
  <si>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</si>
  <si>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</si>
  <si>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</si>
  <si>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</si>
  <si>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</si>
  <si>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</si>
  <si>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</si>
  <si>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</si>
  <si>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</si>
  <si>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</si>
  <si>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</si>
  <si>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</si>
  <si>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</si>
  <si>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</si>
  <si>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</si>
  <si>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</si>
  <si>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</si>
  <si>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</si>
  <si>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</si>
  <si>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</si>
  <si>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</si>
  <si>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</si>
  <si>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</si>
  <si>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</si>
  <si>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</si>
  <si>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</si>
  <si>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</si>
  <si>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</si>
  <si>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</si>
  <si>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</si>
  <si>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</si>
  <si>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</si>
  <si>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</si>
  <si>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</si>
  <si>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</si>
  <si>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</si>
  <si>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</si>
  <si>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</si>
  <si>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</si>
  <si>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</si>
  <si>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</si>
  <si>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</si>
  <si>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</si>
  <si>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</si>
  <si>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</si>
  <si>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</si>
  <si>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</si>
  <si>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</si>
  <si>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</si>
  <si>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</si>
  <si>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</si>
  <si>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</si>
  <si>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</si>
  <si>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</si>
  <si>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</si>
  <si>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</si>
  <si>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</si>
  <si>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</si>
  <si>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</si>
  <si>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</si>
  <si>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</si>
  <si>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</si>
  <si>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</si>
  <si>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</si>
  <si>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</si>
  <si>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</si>
  <si>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</si>
  <si>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</si>
  <si>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</si>
  <si>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</si>
  <si>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</si>
  <si>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</si>
  <si>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</si>
  <si>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</si>
  <si>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</si>
  <si>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</si>
  <si>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</si>
  <si>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</si>
  <si>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</si>
  <si>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</si>
  <si>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</si>
  <si>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</si>
  <si>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</si>
  <si>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</si>
  <si>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</si>
  <si>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</si>
  <si>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</si>
  <si>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</si>
  <si>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</si>
  <si>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</si>
  <si>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</si>
  <si>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</si>
  <si>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</si>
  <si>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</si>
  <si>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</si>
  <si>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</si>
  <si>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</si>
  <si>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</si>
  <si>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</si>
  <si>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</si>
  <si>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</si>
  <si>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</si>
  <si>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</si>
  <si>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</si>
  <si>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</si>
  <si>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</si>
  <si>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</si>
  <si>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</si>
  <si>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</si>
  <si>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</si>
  <si>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</si>
  <si>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</si>
  <si>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</si>
  <si>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</si>
  <si>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</si>
  <si>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</si>
  <si>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</si>
  <si>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</si>
  <si>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</si>
  <si>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</si>
  <si>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</si>
  <si>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</si>
  <si>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</si>
  <si>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</si>
  <si>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</si>
  <si>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</si>
  <si>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</si>
  <si>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</si>
  <si>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</si>
  <si>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</si>
  <si>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</si>
  <si>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</si>
  <si>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</si>
  <si>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</si>
  <si>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</si>
  <si>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</si>
  <si>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</si>
  <si>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</si>
  <si>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</si>
  <si>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</si>
  <si>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</si>
  <si>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</si>
  <si>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</si>
  <si>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</si>
  <si>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</si>
  <si>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</si>
  <si>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</si>
  <si>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</si>
  <si>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</si>
  <si>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</si>
  <si>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</si>
  <si>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</si>
  <si>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</si>
  <si>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</si>
  <si>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</si>
  <si>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</si>
  <si>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</si>
  <si>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</si>
  <si>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</si>
  <si>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</si>
  <si>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</si>
  <si>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</si>
  <si>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</si>
  <si>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</si>
  <si>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</si>
  <si>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</si>
  <si>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</si>
  <si>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</si>
  <si>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</si>
  <si>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</si>
  <si>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</si>
  <si>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</si>
  <si>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</si>
  <si>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</si>
  <si>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</si>
  <si>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</si>
  <si>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</si>
  <si>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</si>
  <si>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</si>
  <si>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</si>
  <si>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</si>
  <si>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</si>
  <si>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</si>
  <si>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</si>
  <si>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</si>
  <si>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</si>
  <si>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</si>
  <si>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</si>
  <si>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</si>
  <si>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</si>
  <si>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</si>
  <si>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</si>
  <si>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</si>
  <si>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</si>
  <si>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</si>
  <si>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</si>
  <si>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</si>
  <si>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</si>
  <si>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</si>
  <si>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</si>
  <si>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</si>
  <si>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</si>
  <si>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</si>
  <si>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</si>
  <si>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</si>
  <si>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</si>
  <si>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</si>
  <si>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</si>
  <si>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</si>
  <si>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</si>
  <si>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</si>
  <si>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</si>
  <si>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</si>
  <si>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</si>
  <si>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</si>
  <si>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</si>
  <si>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</si>
  <si>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</si>
  <si>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</si>
  <si>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</si>
  <si>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</si>
  <si>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</si>
  <si>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</si>
  <si>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</si>
  <si>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</si>
  <si>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</si>
  <si>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</si>
  <si>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</si>
  <si>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</si>
  <si>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</si>
  <si>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</si>
  <si>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</si>
  <si>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</si>
  <si>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</si>
  <si>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</si>
  <si>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</si>
  <si>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</si>
  <si>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</si>
  <si>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</si>
  <si>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</si>
  <si>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</si>
  <si>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</si>
  <si>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</si>
  <si>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</si>
  <si>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</si>
  <si>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</si>
  <si>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</si>
  <si>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</si>
  <si>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</si>
  <si>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</si>
  <si>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</si>
  <si>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</si>
  <si>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</si>
  <si>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</si>
  <si>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</si>
  <si>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</si>
  <si>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</si>
  <si>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</si>
  <si>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</si>
  <si>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</si>
  <si>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</si>
  <si>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</si>
  <si>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</si>
  <si>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</si>
  <si>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</si>
  <si>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</si>
  <si>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</si>
  <si>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</si>
  <si>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</si>
  <si>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</si>
  <si>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</si>
  <si>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</si>
  <si>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</si>
  <si>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</si>
  <si>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</si>
  <si>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</si>
  <si>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</si>
  <si>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</si>
  <si>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</si>
  <si>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</si>
  <si>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</si>
  <si>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</si>
  <si>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</si>
  <si>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</si>
  <si>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</si>
  <si>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</si>
  <si>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</si>
  <si>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</si>
  <si>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</si>
  <si>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</si>
  <si>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</si>
  <si>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</si>
  <si>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</si>
  <si>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</si>
  <si>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</si>
  <si>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</si>
  <si>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</si>
  <si>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</si>
  <si>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</si>
  <si>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</si>
  <si>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</si>
  <si>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</si>
  <si>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</si>
  <si>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</si>
  <si>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</si>
  <si>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</si>
  <si>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</si>
  <si>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</si>
  <si>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</si>
  <si>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</si>
  <si>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</si>
  <si>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</si>
  <si>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</si>
  <si>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</si>
  <si>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</si>
  <si>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</si>
  <si>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</si>
  <si>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</si>
  <si>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</si>
  <si>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</si>
  <si>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</si>
  <si>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</si>
  <si>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</si>
  <si>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</si>
  <si>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</si>
  <si>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</si>
  <si>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</si>
  <si>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</si>
  <si>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</si>
  <si>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</si>
  <si>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</si>
  <si>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</si>
  <si>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</si>
  <si>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</si>
  <si>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</si>
  <si>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</si>
  <si>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</si>
  <si>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</si>
  <si>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</si>
  <si>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</si>
  <si>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</si>
  <si>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</si>
  <si>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</si>
  <si>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</si>
  <si>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</si>
  <si>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</si>
  <si>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</si>
  <si>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</si>
  <si>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</si>
  <si>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</si>
  <si>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</si>
  <si>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</si>
  <si>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</si>
  <si>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</si>
  <si>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</si>
  <si>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</si>
  <si>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</si>
  <si>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</si>
  <si>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</si>
  <si>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</si>
  <si>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</si>
  <si>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</si>
  <si>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</si>
  <si>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</si>
  <si>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</si>
  <si>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</si>
  <si>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</si>
  <si>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</si>
  <si>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</si>
  <si>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</si>
  <si>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</si>
  <si>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</si>
  <si>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</si>
  <si>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</si>
  <si>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</si>
  <si>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</si>
  <si>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</si>
  <si>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</si>
  <si>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</si>
  <si>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</si>
  <si>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</si>
  <si>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</si>
  <si>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</si>
  <si>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</si>
  <si>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</si>
  <si>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</si>
  <si>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</si>
  <si>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</si>
  <si>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</si>
  <si>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</si>
  <si>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</si>
  <si>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</si>
  <si>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</si>
  <si>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</si>
  <si>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</si>
  <si>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</si>
  <si>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</si>
  <si>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</si>
  <si>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</si>
  <si>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</si>
  <si>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</si>
  <si>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</si>
  <si>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</si>
  <si>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</si>
  <si>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</si>
  <si>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</si>
  <si>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</si>
  <si>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</si>
  <si>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</si>
  <si>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</si>
  <si>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</si>
  <si>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</si>
  <si>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</si>
  <si>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</si>
  <si>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</si>
  <si>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</si>
  <si>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</si>
  <si>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</si>
  <si>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</si>
  <si>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</si>
  <si>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</si>
  <si>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</si>
  <si>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</si>
  <si>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</si>
  <si>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</si>
  <si>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</si>
  <si>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</si>
  <si>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</si>
  <si>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</si>
  <si>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</si>
  <si>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</si>
  <si>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</si>
  <si>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</si>
  <si>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</si>
  <si>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</si>
  <si>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</si>
  <si>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</si>
  <si>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</si>
  <si>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</si>
  <si>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</si>
  <si>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</si>
  <si>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</si>
  <si>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</si>
  <si>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</si>
  <si>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</si>
  <si>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</si>
  <si>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</si>
  <si>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</si>
  <si>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</si>
  <si>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</si>
  <si>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</si>
  <si>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</si>
  <si>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</si>
  <si>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</si>
  <si>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</si>
  <si>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</si>
  <si>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</si>
  <si>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</si>
  <si>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</si>
  <si>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</si>
  <si>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</si>
  <si>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</si>
  <si>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</si>
  <si>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</si>
  <si>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</si>
  <si>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</si>
  <si>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</si>
  <si>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</si>
  <si>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</si>
  <si>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</si>
  <si>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</si>
  <si>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</si>
  <si>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</si>
  <si>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</si>
  <si>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</si>
  <si>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</si>
  <si>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</si>
  <si>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</si>
  <si>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</si>
  <si>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</si>
  <si>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</si>
  <si>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</si>
  <si>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</si>
  <si>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</si>
  <si>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</si>
  <si>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</si>
  <si>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</si>
  <si>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</si>
  <si>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</si>
  <si>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</si>
  <si>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</si>
  <si>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</si>
  <si>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</si>
  <si>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</si>
  <si>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</si>
  <si>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</si>
  <si>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</si>
  <si>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</si>
  <si>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</si>
  <si>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</si>
  <si>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</si>
  <si>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</si>
  <si>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</si>
  <si>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</si>
  <si>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</si>
  <si>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</si>
  <si>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</si>
  <si>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</si>
  <si>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</si>
  <si>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</si>
  <si>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</si>
  <si>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</si>
  <si>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</si>
  <si>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</si>
  <si>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</si>
  <si>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</si>
  <si>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</si>
  <si>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</si>
  <si>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</si>
  <si>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</si>
  <si>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</si>
  <si>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</si>
  <si>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</si>
  <si>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</si>
  <si>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</si>
  <si>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</si>
  <si>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</si>
  <si>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</si>
  <si>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</si>
  <si>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</si>
  <si>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</si>
  <si>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</si>
  <si>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</si>
  <si>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</si>
  <si>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</si>
  <si>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</si>
  <si>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</si>
  <si>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</si>
  <si>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</si>
  <si>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</si>
  <si>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</si>
  <si>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</si>
  <si>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</si>
  <si>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</si>
  <si>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</si>
  <si>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</si>
  <si>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</si>
  <si>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</si>
  <si>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</si>
  <si>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</si>
  <si>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</si>
  <si>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</si>
  <si>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</si>
  <si>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</si>
  <si>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</si>
  <si>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</si>
  <si>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</si>
  <si>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</si>
  <si>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</si>
  <si>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</si>
  <si>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</si>
  <si>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</si>
  <si>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</si>
  <si>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</si>
  <si>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</si>
  <si>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</si>
  <si>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</si>
  <si>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</si>
  <si>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</si>
  <si>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</si>
  <si>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</si>
  <si>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</si>
  <si>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</si>
  <si>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</si>
  <si>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</si>
  <si>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</si>
  <si>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</si>
  <si>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</si>
  <si>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</si>
  <si>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</si>
  <si>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</si>
  <si>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</si>
  <si>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</si>
  <si>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</si>
  <si>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</si>
  <si>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</si>
  <si>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</si>
  <si>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</si>
  <si>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</si>
  <si>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</si>
  <si>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</si>
  <si>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</si>
  <si>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</si>
  <si>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</si>
  <si>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</si>
  <si>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</si>
  <si>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</si>
  <si>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</si>
  <si>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</si>
  <si>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</si>
  <si>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</si>
  <si>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</si>
  <si>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</si>
  <si>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</si>
  <si>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</si>
  <si>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</si>
  <si>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</si>
  <si>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</si>
  <si>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</si>
  <si>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</si>
  <si>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</si>
  <si>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</si>
  <si>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</si>
  <si>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</si>
  <si>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</si>
  <si>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</si>
  <si>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</si>
  <si>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</si>
  <si>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</si>
  <si>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</si>
  <si>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</si>
  <si>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</si>
  <si>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</si>
  <si>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</si>
  <si>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</si>
  <si>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</si>
  <si>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</si>
  <si>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</si>
  <si>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</si>
  <si>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</si>
  <si>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</si>
  <si>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</si>
  <si>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</si>
  <si>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</si>
  <si>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</si>
  <si>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</si>
  <si>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</si>
  <si>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</si>
  <si>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</si>
  <si>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</si>
  <si>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</si>
  <si>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</si>
  <si>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</si>
  <si>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</si>
  <si>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</si>
  <si>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</si>
  <si>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</si>
  <si>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</si>
  <si>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</si>
  <si>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</si>
  <si>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</si>
  <si>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</si>
  <si>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</si>
  <si>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</si>
  <si>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</si>
  <si>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</si>
  <si>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</si>
  <si>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</si>
  <si>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</si>
  <si>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</si>
  <si>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</si>
  <si>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</si>
  <si>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</si>
  <si>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</si>
  <si>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</si>
  <si>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</si>
  <si>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</si>
  <si>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</si>
  <si>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</si>
  <si>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</si>
  <si>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</si>
  <si>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</si>
  <si>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</si>
  <si>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</si>
  <si>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</si>
  <si>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</si>
  <si>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</si>
  <si>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</si>
  <si>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</si>
  <si>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</si>
  <si>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</si>
  <si>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</si>
  <si>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</si>
  <si>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</si>
  <si>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</si>
  <si>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</si>
  <si>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</si>
  <si>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</si>
  <si>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</si>
  <si>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</si>
  <si>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</si>
  <si>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</si>
  <si>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</si>
  <si>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</si>
  <si>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</si>
  <si>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</si>
  <si>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</si>
  <si>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</si>
  <si>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</si>
  <si>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</si>
  <si>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</si>
  <si>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</si>
  <si>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</si>
  <si>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</si>
  <si>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</si>
  <si>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</si>
  <si>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</si>
  <si>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</si>
  <si>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</si>
  <si>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</si>
  <si>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</si>
  <si>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</si>
  <si>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</si>
  <si>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</si>
  <si>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</si>
  <si>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</si>
  <si>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</si>
  <si>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</si>
  <si>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</si>
  <si>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</si>
  <si>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</si>
  <si>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</si>
  <si>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</si>
  <si>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</si>
  <si>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</si>
  <si>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</si>
  <si>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</si>
  <si>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</si>
  <si>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</si>
  <si>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</si>
  <si>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</si>
  <si>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</si>
  <si>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</si>
  <si>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</si>
  <si>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</si>
  <si>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</si>
  <si>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</si>
  <si>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</si>
  <si>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</si>
  <si>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</si>
  <si>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</si>
  <si>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</si>
  <si>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</si>
  <si>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</si>
  <si>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</si>
  <si>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</si>
  <si>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</si>
  <si>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</si>
  <si>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</si>
  <si>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</si>
  <si>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</si>
  <si>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</si>
  <si>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</si>
  <si>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</si>
  <si>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</si>
  <si>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</si>
  <si>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</si>
  <si>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</si>
  <si>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</si>
  <si>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</si>
  <si>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</si>
  <si>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</si>
  <si>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</si>
  <si>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</si>
  <si>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</si>
  <si>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</si>
  <si>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</si>
  <si>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</si>
  <si>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</si>
  <si>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</si>
  <si>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</si>
  <si>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</si>
  <si>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</si>
  <si>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</si>
  <si>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</si>
  <si>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</si>
  <si>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</si>
  <si>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</si>
  <si>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</si>
  <si>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</si>
  <si>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</si>
  <si>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</si>
  <si>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</si>
  <si>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</si>
  <si>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</si>
  <si>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</si>
  <si>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</si>
  <si>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</si>
  <si>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</si>
  <si>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</si>
  <si>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</si>
  <si>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</si>
  <si>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</si>
  <si>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</si>
  <si>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</si>
  <si>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</si>
  <si>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</si>
  <si>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</si>
  <si>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</si>
  <si>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</si>
  <si>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</si>
  <si>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</si>
  <si>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</si>
  <si>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</si>
  <si>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</si>
  <si>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</si>
  <si>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</si>
  <si>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</si>
  <si>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</si>
  <si>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</si>
  <si>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</si>
  <si>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</si>
  <si>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</si>
  <si>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</si>
  <si>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</si>
  <si>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</si>
  <si>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</si>
  <si>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</si>
  <si>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</si>
  <si>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</si>
  <si>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</si>
  <si>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</si>
  <si>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</si>
  <si>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</si>
  <si>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</si>
  <si>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</si>
  <si>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</si>
  <si>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</si>
  <si>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</si>
  <si>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</si>
  <si>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</si>
  <si>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</si>
  <si>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</si>
  <si>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</si>
  <si>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</si>
  <si>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</si>
  <si>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</si>
  <si>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</si>
  <si>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</si>
  <si>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</si>
  <si>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</si>
  <si>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</si>
  <si>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</si>
  <si>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</si>
  <si>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</si>
  <si>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</si>
  <si>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</si>
  <si>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</si>
  <si>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</si>
  <si>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</si>
  <si>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</si>
  <si>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</si>
  <si>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</si>
  <si>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</si>
  <si>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</si>
  <si>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</si>
  <si>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</si>
  <si>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</si>
  <si>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</si>
  <si>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</si>
  <si>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</si>
  <si>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</si>
  <si>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</si>
  <si>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</si>
  <si>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</si>
  <si>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</si>
  <si>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</si>
  <si>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</si>
  <si>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</si>
  <si>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</si>
  <si>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</si>
  <si>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</si>
  <si>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</si>
  <si>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</si>
  <si>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</si>
  <si>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</si>
  <si>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</si>
  <si>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</si>
  <si>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</si>
  <si>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</si>
  <si>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</si>
  <si>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</si>
  <si>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</si>
  <si>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</si>
  <si>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</si>
  <si>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</si>
  <si>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</si>
  <si>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</si>
  <si>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</si>
  <si>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</si>
  <si>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</si>
  <si>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</si>
  <si>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</si>
  <si>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</si>
  <si>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</si>
  <si>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</si>
  <si>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</si>
  <si>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</si>
  <si>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</si>
  <si>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</si>
  <si>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</si>
  <si>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</si>
  <si>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</si>
  <si>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</si>
  <si>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</si>
  <si>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</si>
  <si>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</si>
  <si>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</si>
  <si>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</si>
  <si>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</si>
  <si>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</si>
  <si>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</si>
  <si>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</si>
  <si>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</si>
  <si>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</si>
  <si>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</si>
  <si>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</si>
  <si>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</si>
  <si>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</si>
  <si>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</si>
  <si>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</si>
  <si>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</si>
  <si>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</si>
  <si>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</si>
  <si>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</si>
  <si>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</si>
  <si>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</si>
  <si>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</si>
  <si>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</si>
  <si>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</si>
  <si>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</si>
  <si>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</si>
  <si>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</si>
  <si>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</si>
  <si>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</si>
  <si>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</si>
  <si>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</si>
  <si>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</si>
  <si>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</si>
  <si>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</si>
  <si>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</si>
  <si>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</si>
  <si>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</si>
  <si>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</si>
  <si>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</si>
  <si>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</si>
  <si>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</si>
  <si>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</si>
  <si>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</si>
  <si>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</si>
  <si>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</si>
  <si>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</si>
  <si>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</si>
  <si>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</si>
  <si>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</si>
  <si>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</si>
  <si>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</si>
  <si>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</si>
  <si>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</si>
  <si>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</si>
  <si>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</si>
  <si>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</si>
  <si>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</si>
  <si>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</si>
  <si>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</si>
  <si>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</si>
  <si>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</si>
  <si>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</si>
  <si>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</si>
  <si>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</si>
  <si>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</si>
  <si>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</si>
  <si>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</si>
  <si>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</si>
  <si>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</si>
  <si>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</si>
  <si>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</si>
  <si>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</si>
  <si>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</si>
  <si>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</si>
  <si>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</si>
  <si>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</si>
  <si>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</si>
  <si>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</si>
  <si>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</si>
  <si>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</si>
  <si>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</si>
  <si>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</si>
  <si>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</si>
  <si>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</si>
  <si>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</si>
  <si>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</si>
  <si>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</si>
  <si>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</si>
  <si>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</si>
  <si>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</si>
  <si>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</si>
  <si>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</si>
  <si>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</si>
  <si>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</si>
  <si>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</si>
  <si>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</si>
  <si>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</si>
  <si>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</si>
  <si>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</si>
  <si>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</si>
  <si>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</si>
  <si>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</si>
  <si>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</si>
  <si>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</si>
  <si>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</si>
  <si>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</si>
  <si>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</si>
  <si>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</si>
  <si>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</si>
  <si>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</si>
  <si>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</si>
  <si>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</si>
  <si>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</si>
  <si>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</si>
  <si>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</si>
  <si>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</si>
  <si>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</si>
  <si>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</si>
  <si>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</si>
  <si>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</si>
  <si>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</si>
  <si>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</si>
  <si>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</si>
  <si>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</si>
  <si>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</si>
  <si>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</si>
  <si>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</si>
  <si>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</si>
  <si>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</si>
  <si>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</si>
  <si>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</si>
  <si>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</si>
  <si>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</si>
  <si>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</si>
  <si>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</si>
  <si>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</si>
  <si>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</si>
  <si>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</si>
  <si>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</si>
  <si>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</si>
  <si>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</si>
  <si>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</si>
  <si>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</si>
  <si>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</si>
  <si>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</si>
  <si>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</si>
  <si>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</si>
  <si>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</si>
  <si>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</si>
  <si>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</si>
  <si>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</si>
  <si>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</si>
  <si>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</si>
  <si>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</si>
  <si>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</si>
  <si>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</si>
  <si>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</si>
  <si>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</si>
  <si>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</si>
  <si>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</si>
  <si>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</si>
  <si>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</si>
  <si>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</si>
  <si>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</si>
  <si>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</si>
  <si>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</si>
  <si>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</si>
  <si>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</si>
  <si>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</si>
  <si>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</si>
  <si>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</si>
  <si>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</si>
  <si>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</si>
  <si>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</si>
  <si>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</si>
  <si>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</si>
  <si>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</si>
  <si>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</si>
  <si>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</si>
  <si>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</si>
  <si>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</si>
  <si>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</si>
  <si>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</si>
  <si>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</si>
  <si>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</si>
  <si>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</si>
  <si>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</si>
  <si>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</si>
  <si>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</si>
  <si>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</si>
  <si>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</si>
  <si>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</si>
  <si>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</si>
  <si>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</si>
  <si>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</si>
  <si>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</si>
  <si>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</si>
  <si>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</si>
  <si>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</si>
  <si>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</si>
  <si>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</si>
  <si>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</si>
  <si>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</si>
  <si>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</si>
  <si>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</si>
  <si>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</si>
  <si>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</si>
  <si>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</si>
  <si>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</si>
  <si>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</si>
  <si>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</si>
  <si>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</si>
  <si>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</si>
  <si>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</si>
  <si>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</si>
  <si>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</si>
  <si>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</si>
  <si>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</si>
  <si>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</si>
  <si>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</si>
  <si>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</si>
  <si>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</si>
  <si>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</si>
  <si>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</si>
  <si>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</si>
  <si>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</si>
  <si>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</si>
  <si>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</si>
  <si>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</si>
  <si>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</si>
  <si>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</si>
  <si>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</si>
  <si>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</si>
  <si>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</si>
  <si>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</si>
  <si>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</si>
  <si>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</si>
  <si>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</si>
  <si>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</si>
  <si>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</si>
  <si>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</si>
  <si>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</si>
  <si>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</si>
  <si>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</si>
  <si>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</si>
  <si>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</si>
  <si>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</si>
  <si>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</si>
  <si>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</si>
  <si>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</si>
  <si>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</si>
  <si>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</si>
  <si>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</si>
  <si>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</si>
  <si>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</si>
  <si>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</si>
  <si>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</si>
  <si>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</si>
  <si>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</si>
  <si>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</si>
  <si>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</si>
  <si>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</si>
  <si>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</si>
  <si>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</si>
  <si>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</si>
  <si>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</si>
  <si>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</si>
  <si>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</si>
  <si>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</si>
  <si>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</si>
  <si>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</si>
  <si>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</si>
  <si>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</si>
  <si>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</si>
  <si>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</si>
  <si>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</si>
  <si>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</si>
  <si>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</si>
  <si>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</si>
  <si>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</si>
  <si>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</si>
  <si>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</si>
  <si>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</si>
  <si>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</si>
  <si>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</si>
  <si>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</si>
  <si>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</si>
  <si>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</si>
  <si>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</si>
  <si>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</si>
  <si>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</si>
  <si>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</si>
  <si>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</si>
  <si>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</si>
  <si>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</si>
  <si>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</si>
  <si>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</si>
  <si>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</si>
  <si>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</si>
  <si>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</si>
  <si>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</si>
  <si>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</si>
  <si>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</si>
  <si>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</si>
  <si>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</si>
  <si>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</si>
  <si>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</si>
  <si>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</si>
  <si>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</si>
  <si>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</si>
  <si>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</si>
  <si>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</si>
  <si>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</si>
  <si>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</si>
  <si>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</si>
  <si>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</si>
  <si>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</si>
  <si>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</si>
  <si>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</si>
  <si>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</si>
  <si>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</si>
  <si>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</si>
  <si>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</si>
  <si>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</si>
  <si>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</si>
  <si>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</si>
  <si>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</si>
  <si>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</si>
  <si>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</si>
  <si>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</si>
  <si>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</si>
  <si>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</si>
  <si>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</si>
  <si>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</si>
  <si>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</si>
  <si>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</si>
  <si>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</si>
  <si>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</si>
  <si>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</si>
  <si>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</si>
  <si>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</si>
  <si>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</si>
  <si>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</si>
  <si>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</si>
  <si>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</si>
  <si>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</si>
  <si>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</si>
  <si>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</si>
  <si>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</si>
  <si>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</si>
  <si>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</si>
  <si>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</si>
  <si>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</si>
  <si>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</si>
  <si>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</si>
  <si>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</si>
  <si>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</si>
  <si>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</si>
  <si>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</si>
  <si>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</si>
  <si>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</si>
  <si>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</si>
  <si>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</si>
  <si>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</si>
  <si>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</si>
  <si>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</si>
  <si>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</si>
  <si>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</si>
  <si>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</si>
  <si>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</si>
  <si>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</si>
  <si>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</si>
  <si>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</si>
  <si>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</si>
  <si>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</si>
  <si>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</si>
  <si>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</si>
  <si>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</si>
  <si>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</si>
  <si>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</si>
  <si>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</si>
  <si>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</si>
  <si>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</si>
  <si>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</si>
  <si>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</si>
  <si>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</si>
  <si>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</si>
  <si>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</si>
  <si>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</si>
  <si>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</si>
  <si>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</si>
  <si>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</si>
  <si>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</si>
  <si>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</si>
  <si>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</si>
  <si>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</si>
  <si>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</si>
  <si>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</si>
  <si>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</si>
  <si>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</si>
  <si>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</si>
  <si>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</si>
  <si>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</si>
  <si>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</si>
  <si>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</si>
  <si>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</si>
  <si>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</si>
  <si>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</si>
  <si>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</si>
  <si>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</si>
  <si>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</si>
  <si>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</si>
  <si>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</si>
  <si>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</si>
  <si>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</si>
  <si>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</si>
  <si>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</si>
  <si>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</si>
  <si>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</si>
  <si>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</si>
  <si>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</si>
  <si>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</si>
  <si>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</si>
  <si>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</si>
  <si>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</si>
  <si>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</si>
  <si>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</si>
  <si>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</si>
  <si>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</si>
  <si>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</si>
  <si>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</si>
  <si>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</si>
  <si>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</si>
  <si>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</si>
  <si>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</si>
  <si>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</si>
  <si>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</si>
  <si>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</si>
  <si>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</si>
  <si>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</si>
  <si>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</si>
  <si>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</si>
  <si>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</si>
  <si>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</si>
  <si>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</si>
  <si>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</si>
  <si>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</si>
  <si>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</si>
  <si>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</si>
  <si>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</si>
  <si>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</si>
  <si>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</si>
  <si>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</si>
  <si>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</si>
  <si>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</si>
  <si>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</si>
  <si>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</si>
  <si>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</si>
  <si>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</si>
  <si>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</si>
  <si>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</si>
  <si>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</si>
  <si>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</si>
  <si>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</si>
  <si>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</si>
  <si>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</si>
  <si>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</si>
  <si>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</si>
  <si>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</si>
  <si>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</si>
  <si>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</si>
  <si>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</si>
  <si>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</si>
  <si>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</si>
  <si>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</si>
  <si>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</si>
  <si>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</si>
  <si>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</si>
  <si>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</si>
  <si>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</si>
  <si>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</si>
  <si>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</si>
  <si>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</si>
  <si>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</si>
  <si>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</si>
  <si>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</si>
  <si>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</si>
  <si>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</si>
  <si>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</si>
  <si>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</si>
  <si>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</si>
  <si>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</si>
  <si>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</si>
  <si>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</si>
  <si>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</si>
  <si>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</si>
  <si>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</si>
  <si>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</si>
  <si>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</si>
  <si>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</si>
  <si>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</si>
  <si>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</si>
  <si>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</si>
  <si>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</si>
  <si>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</si>
  <si>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</si>
  <si>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</si>
  <si>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</si>
  <si>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Gender</t>
  </si>
  <si>
    <t>Age</t>
  </si>
  <si>
    <t>Hire Date</t>
  </si>
  <si>
    <t>Annual Salary</t>
  </si>
  <si>
    <t>Bonus %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</si>
  <si>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</si>
  <si>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</si>
  <si>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</si>
  <si>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</si>
  <si>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</si>
  <si>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</si>
  <si>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</si>
  <si>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</si>
  <si>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</si>
  <si>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</si>
  <si>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</si>
  <si>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</si>
  <si>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</si>
  <si>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</si>
  <si>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</si>
  <si>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</si>
  <si>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</si>
  <si>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</si>
  <si>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</si>
  <si>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</si>
  <si>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</si>
  <si>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</si>
  <si>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</si>
  <si>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</si>
  <si>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</si>
  <si>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</si>
  <si>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</si>
  <si>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rename the  workbook as data_name</t>
  </si>
  <si>
    <t>rename sheet 1 as data amd add tab color</t>
  </si>
  <si>
    <t>add sheet 2 and 3 and rename as que and ans respectively</t>
  </si>
  <si>
    <t>make the column headings bold and background color it</t>
  </si>
  <si>
    <t>feeze column 1 and column headings</t>
  </si>
  <si>
    <t>format hire date to dd-mm-yyyy</t>
  </si>
  <si>
    <t>format annual salary to $ and 2 decimal places</t>
  </si>
  <si>
    <t>format bonus %to 2 decimal places</t>
  </si>
  <si>
    <t>calculate the count of blank and non blank cells in bonus % column</t>
  </si>
  <si>
    <t>calculate the total annual salary so that the firm knows their labour costs also format it to $ and two decimal places</t>
  </si>
  <si>
    <t>calculate the average ,median,and mode of the age in cell B1,B2,and B3 in response sheet</t>
  </si>
  <si>
    <t>Average</t>
  </si>
  <si>
    <t>median</t>
  </si>
  <si>
    <t>mode</t>
  </si>
  <si>
    <t>Ceate a new column called "Bonus Amount" .Calculate it and format it as $ with 2 decimal places</t>
  </si>
  <si>
    <t>Create a range of the "bonus amount" and calculate the total bonuses in B10 of Responses sheet</t>
  </si>
  <si>
    <t>count of blank</t>
  </si>
  <si>
    <t>count of non blank</t>
  </si>
  <si>
    <t>count of blank of gender</t>
  </si>
  <si>
    <t>count of non blank of gender</t>
  </si>
  <si>
    <t>Enable or disable any 2 features from quick access tool bar and metion why it is used</t>
  </si>
  <si>
    <t>total salary</t>
  </si>
  <si>
    <t>protect the responses sheet with the password 1234</t>
  </si>
  <si>
    <t>Bonus amount</t>
  </si>
  <si>
    <t>sum of bonus amount</t>
  </si>
  <si>
    <t>Hide sheet responses</t>
  </si>
  <si>
    <t>Sort the data by descending of annual salary and pick the top 3 id's of the employees</t>
  </si>
  <si>
    <t>Sort the data by descending of age to pick the oldest employee</t>
  </si>
  <si>
    <t>sort the data to get the employee id who is getting the least bonus amount</t>
  </si>
  <si>
    <t>sort the data to get the employee id who is getting the least annual salary</t>
  </si>
  <si>
    <t>which is the id earning the maximum bonus amount</t>
  </si>
  <si>
    <t>which is the id who is the youngest in the firm</t>
  </si>
  <si>
    <t>filter by males and rename it to "M" and filter females to rename it to "F"</t>
  </si>
  <si>
    <t>remove gridines from the "Data" tab nd add "All borders" and also surround it by "thick borders"</t>
  </si>
  <si>
    <t>arrange the sheets in order Data&gt;Responses&gt;Questions</t>
  </si>
  <si>
    <t>add a comment on the employee id who is the newest in the firm</t>
  </si>
  <si>
    <t>top 3 ids</t>
  </si>
  <si>
    <t>18que</t>
  </si>
  <si>
    <t>15 members are there who are the oldest  of the age 65</t>
  </si>
  <si>
    <t>19 que</t>
  </si>
  <si>
    <t>employee who is getting least bonus amount</t>
  </si>
  <si>
    <t>employe who is getting least annual salary</t>
  </si>
  <si>
    <t>20que</t>
  </si>
  <si>
    <t>employee who is getting highest bonus amount</t>
  </si>
  <si>
    <t>21que</t>
  </si>
  <si>
    <t>22 members are there who are youngest among the firm</t>
  </si>
  <si>
    <t>22que</t>
  </si>
  <si>
    <t>M</t>
  </si>
  <si>
    <t>F</t>
  </si>
  <si>
    <t>color filter any salary greater than $100,00 to green and rest as red</t>
  </si>
  <si>
    <t>Filter department column by human resource and rename it it as HR</t>
  </si>
  <si>
    <t>color filter any age which is greater than or equal to 40 to green and rest to red</t>
  </si>
  <si>
    <t>color filter F to green and M to yellow</t>
  </si>
  <si>
    <t>in job title column ,color filter director to green and Sr analyst to yellow</t>
  </si>
  <si>
    <t xml:space="preserve">add a comment to the id who is getting the highest bonus amount mentioning the same </t>
  </si>
  <si>
    <t>HR</t>
  </si>
  <si>
    <t>get the employe id who is the director in HR department</t>
  </si>
  <si>
    <t>count of employees by gender</t>
  </si>
  <si>
    <t>count of employees by gender in sales department</t>
  </si>
  <si>
    <t>count of employees by gender in accounting department</t>
  </si>
  <si>
    <t>average of age by department</t>
  </si>
  <si>
    <t>total bonus amount by gender</t>
  </si>
  <si>
    <t>total bonus amount by job title</t>
  </si>
  <si>
    <t>average bonus amount by job title</t>
  </si>
  <si>
    <t>average bonus amount by department</t>
  </si>
  <si>
    <t>average of salary by job title</t>
  </si>
  <si>
    <t>show the max of salary by job title</t>
  </si>
  <si>
    <t>show the min of age by gender</t>
  </si>
  <si>
    <t>create a chart showcasing the court of employees by gender</t>
  </si>
  <si>
    <t>create a chart showing the distributrion of average bonus amount by gender</t>
  </si>
  <si>
    <t>create a chart showing the total bonus amount by department</t>
  </si>
  <si>
    <t>Row Labels</t>
  </si>
  <si>
    <t>Sum of Annual Salary</t>
  </si>
  <si>
    <t>Grand Total</t>
  </si>
  <si>
    <t>Sum of Bonus amount</t>
  </si>
  <si>
    <t>Count of EEID</t>
  </si>
  <si>
    <t>there are about 518 females and 482 males in the company</t>
  </si>
  <si>
    <t>1. que</t>
  </si>
  <si>
    <t>2.que</t>
  </si>
  <si>
    <t>sales (gender)</t>
  </si>
  <si>
    <t>there are about 76 female in this deaprtment and 64 male</t>
  </si>
  <si>
    <t>3.que</t>
  </si>
  <si>
    <t>there are about 53 female in this deapartment and 43 male</t>
  </si>
  <si>
    <t>Average of Age</t>
  </si>
  <si>
    <t>4.que</t>
  </si>
  <si>
    <t>5.que</t>
  </si>
  <si>
    <t>6.que</t>
  </si>
  <si>
    <t>Average of Bonus amount</t>
  </si>
  <si>
    <t>7.que</t>
  </si>
  <si>
    <t>8.que</t>
  </si>
  <si>
    <t>Average of Annual Salary</t>
  </si>
  <si>
    <t>9.que</t>
  </si>
  <si>
    <t>10.que</t>
  </si>
  <si>
    <t>Max. of Annual Salary</t>
  </si>
  <si>
    <t>11.que</t>
  </si>
  <si>
    <t>Min. of Age</t>
  </si>
  <si>
    <t>create a chart showing the total salary of the employees by gender</t>
  </si>
  <si>
    <t>show max and min of age by deaprtment</t>
  </si>
  <si>
    <t>Max. of Age</t>
  </si>
  <si>
    <t>12.que</t>
  </si>
  <si>
    <t>14.que</t>
  </si>
  <si>
    <t>16.que</t>
  </si>
  <si>
    <t>create a chart showing the  the distribution of average bonus amount by job title</t>
  </si>
  <si>
    <t>Months</t>
  </si>
  <si>
    <t>create a chart showing the trend of the total salary across the months.</t>
  </si>
  <si>
    <t>marks</t>
  </si>
  <si>
    <t>grade</t>
  </si>
  <si>
    <t xml:space="preserve">IF </t>
  </si>
  <si>
    <t xml:space="preserve">OR </t>
  </si>
  <si>
    <t>NOT</t>
  </si>
  <si>
    <t>TWO CONDITION</t>
  </si>
  <si>
    <t>ATLEAST ONE LOGICAL HAS T BE TRUE</t>
  </si>
  <si>
    <t xml:space="preserve">RETURN THE OPPOSITE  </t>
  </si>
  <si>
    <t xml:space="preserve">AND </t>
  </si>
  <si>
    <t>EVERY LOGICAL HAS TO BE TRUE</t>
  </si>
  <si>
    <t>REMARK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</si>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</sst>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[$$-409]#,##0.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0" fontId="3" fillId="0" borderId="1" xfId="0" applyNumberFormat="1" applyFont="1" applyBorder="1"/>
    <xf numFmtId="0" fontId="0" fillId="3" borderId="0" xfId="0" applyFill="1"/>
    <xf numFmtId="0" fontId="3" fillId="0" borderId="0" xfId="0" applyFont="1" applyFill="1" applyBorder="1"/>
    <xf numFmtId="0" fontId="0" fillId="0" borderId="0" xfId="0" applyBorder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/>
    <xf numFmtId="165" fontId="0" fillId="0" borderId="7" xfId="0" applyNumberFormat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165" fontId="3" fillId="0" borderId="9" xfId="0" applyNumberFormat="1" applyFont="1" applyBorder="1"/>
    <xf numFmtId="10" fontId="3" fillId="0" borderId="9" xfId="0" applyNumberFormat="1" applyFont="1" applyBorder="1"/>
    <xf numFmtId="165" fontId="0" fillId="0" borderId="10" xfId="0" applyNumberFormat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pivotButton="1" applyBorder="1"/>
    <xf numFmtId="0" fontId="0" fillId="0" borderId="15" xfId="0" applyBorder="1"/>
    <xf numFmtId="0" fontId="0" fillId="0" borderId="14" xfId="0" applyBorder="1" applyAlignment="1">
      <alignment horizontal="left"/>
    </xf>
    <xf numFmtId="0" fontId="0" fillId="0" borderId="0" xfId="0" applyNumberFormat="1" applyBorder="1"/>
    <xf numFmtId="0" fontId="0" fillId="0" borderId="14" xfId="0" applyBorder="1" applyAlignment="1">
      <alignment horizontal="left" indent="1"/>
    </xf>
    <xf numFmtId="0" fontId="0" fillId="0" borderId="17" xfId="0" applyBorder="1"/>
    <xf numFmtId="0" fontId="0" fillId="0" borderId="18" xfId="0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pivotButton="1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14" xfId="0" applyFont="1" applyBorder="1" applyAlignment="1">
      <alignment horizontal="left"/>
    </xf>
    <xf numFmtId="0" fontId="0" fillId="0" borderId="0" xfId="0" applyNumberFormat="1" applyFont="1" applyBorder="1"/>
    <xf numFmtId="0" fontId="0" fillId="0" borderId="14" xfId="0" applyFont="1" applyBorder="1" applyAlignment="1">
      <alignment horizontal="left" indent="1"/>
    </xf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left"/>
    </xf>
    <xf numFmtId="0" fontId="0" fillId="0" borderId="14" xfId="0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166" fontId="0" fillId="0" borderId="15" xfId="0" applyNumberFormat="1" applyBorder="1"/>
    <xf numFmtId="0" fontId="0" fillId="0" borderId="16" xfId="0" applyBorder="1" applyAlignment="1">
      <alignment horizontal="left"/>
    </xf>
    <xf numFmtId="166" fontId="0" fillId="0" borderId="18" xfId="0" applyNumberFormat="1" applyBorder="1"/>
    <xf numFmtId="0" fontId="0" fillId="0" borderId="17" xfId="0" applyNumberFormat="1" applyBorder="1"/>
    <xf numFmtId="0" fontId="6" fillId="0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166" fontId="0" fillId="0" borderId="0" xfId="0" applyNumberFormat="1" applyBorder="1"/>
    <xf numFmtId="166" fontId="0" fillId="0" borderId="17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65" fontId="0" fillId="4" borderId="0" xfId="0" applyNumberFormat="1" applyFill="1"/>
    <xf numFmtId="0" fontId="0" fillId="5" borderId="0" xfId="0" applyFill="1"/>
    <xf numFmtId="0" fontId="0" fillId="6" borderId="0" xfId="0" applyFill="1"/>
    <xf numFmtId="0" fontId="7" fillId="6" borderId="0" xfId="0" applyFont="1" applyFill="1"/>
    <xf numFmtId="0" fontId="7" fillId="4" borderId="0" xfId="0" applyFont="1" applyFill="1"/>
    <xf numFmtId="0" fontId="3" fillId="7" borderId="1" xfId="0" applyFont="1" applyFill="1" applyBorder="1"/>
    <xf numFmtId="165" fontId="3" fillId="7" borderId="1" xfId="0" applyNumberFormat="1" applyFont="1" applyFill="1" applyBorder="1"/>
    <xf numFmtId="0" fontId="3" fillId="8" borderId="1" xfId="0" applyFont="1" applyFill="1" applyBorder="1"/>
    <xf numFmtId="0" fontId="3" fillId="8" borderId="0" xfId="0" applyFont="1" applyFill="1" applyBorder="1"/>
    <xf numFmtId="0" fontId="0" fillId="8" borderId="0" xfId="0" applyFill="1" applyBorder="1"/>
    <xf numFmtId="0" fontId="0" fillId="8" borderId="0" xfId="0" applyFill="1"/>
    <xf numFmtId="0" fontId="3" fillId="9" borderId="1" xfId="0" applyFont="1" applyFill="1" applyBorder="1"/>
    <xf numFmtId="165" fontId="0" fillId="3" borderId="0" xfId="0" applyNumberFormat="1" applyFill="1"/>
    <xf numFmtId="0" fontId="7" fillId="2" borderId="0" xfId="0" applyFont="1" applyFill="1"/>
    <xf numFmtId="0" fontId="0" fillId="10" borderId="0" xfId="0" applyFill="1"/>
    <xf numFmtId="0" fontId="0" fillId="9" borderId="0" xfId="0" applyFill="1"/>
  </cellXfs>
  <cellStyles count="1">
    <cellStyle name="Normal" xfId="0" builtinId="0"/>
  </cellStyles>
  <dxfs count="10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2" defaultPivotStyle="PivotStyleLight16"/>
  <colors>
    <mruColors>
      <color rgb="FFFF6699"/>
      <color rgb="FFFFCC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[Data_samridhi.xlsx]Dashboard!PivotTable3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simple bar diagram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287016901930237"/>
          <c:y val="0.14203596451270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Dashboard!$B$3:$B$5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3B1-8B83-2D64F01C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97204287"/>
        <c:axId val="1297198047"/>
      </c:barChart>
      <c:catAx>
        <c:axId val="12972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8047"/>
        <c:crosses val="autoZero"/>
        <c:auto val="1"/>
        <c:lblAlgn val="ctr"/>
        <c:lblOffset val="100"/>
        <c:noMultiLvlLbl val="0"/>
      </c:catAx>
      <c:valAx>
        <c:axId val="12971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employees 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042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Dashboard!$A$225:$A$227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Dashboard!$B$225:$B$227</c:f>
              <c:numCache>
                <c:formatCode>General</c:formatCode>
                <c:ptCount val="2"/>
                <c:pt idx="0">
                  <c:v>15146.867355212349</c:v>
                </c:pt>
                <c:pt idx="1">
                  <c:v>16655.029419087139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8-454C-A531-F4F25B47F3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02304575"/>
        <c:axId val="1302305823"/>
      </c:barChart>
      <c:catAx>
        <c:axId val="130230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305823"/>
        <c:crosses val="autoZero"/>
        <c:auto val="1"/>
        <c:lblAlgn val="ctr"/>
        <c:lblOffset val="100"/>
        <c:noMultiLvlLbl val="0"/>
      </c:catAx>
      <c:valAx>
        <c:axId val="1302305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bonus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023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Dashboard!$A$116:$A$123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Dashboard!$B$116:$B$123</c:f>
              <c:numCache>
                <c:formatCode>0.0</c:formatCode>
                <c:ptCount val="7"/>
                <c:pt idx="0">
                  <c:v>20609.057916666661</c:v>
                </c:pt>
                <c:pt idx="1">
                  <c:v>12572.002088607593</c:v>
                </c:pt>
                <c:pt idx="2">
                  <c:v>20059.74758333333</c:v>
                </c:pt>
                <c:pt idx="3">
                  <c:v>18862.710639999998</c:v>
                </c:pt>
                <c:pt idx="4">
                  <c:v>9688.7860165975089</c:v>
                </c:pt>
                <c:pt idx="5">
                  <c:v>22862.481333333333</c:v>
                </c:pt>
                <c:pt idx="6">
                  <c:v>14753.227499999999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BFB-8358-31CBBEFD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03129375"/>
        <c:axId val="1303114815"/>
      </c:barChart>
      <c:catAx>
        <c:axId val="13031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 i="0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14815"/>
        <c:crosses val="autoZero"/>
        <c:auto val="1"/>
        <c:lblAlgn val="ctr"/>
        <c:lblOffset val="100"/>
        <c:noMultiLvlLbl val="0"/>
      </c:catAx>
      <c:valAx>
        <c:axId val="13031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bonus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29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Dashboard!$B$239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Dashboard!$A$240:$A$242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Dashboard!$B$240:$B$242</c:f>
              <c:numCache>
                <c:formatCode>General</c:formatCode>
                <c:ptCount val="2"/>
                <c:pt idx="0">
                  <c:v>58178745</c:v>
                </c:pt>
                <c:pt idx="1">
                  <c:v>55038620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DF5-BB0C-4CFFE2D5C6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03145599"/>
        <c:axId val="1303155583"/>
        <c:axId val="1274128991"/>
      </c:bar3DChart>
      <c:catAx>
        <c:axId val="13031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55583"/>
        <c:crosses val="autoZero"/>
        <c:auto val="1"/>
        <c:lblAlgn val="ctr"/>
        <c:lblOffset val="100"/>
        <c:noMultiLvlLbl val="0"/>
      </c:catAx>
      <c:valAx>
        <c:axId val="13031555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Annual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03145599"/>
        <c:crosses val="autoZero"/>
        <c:crossBetween val="between"/>
      </c:valAx>
      <c:serAx>
        <c:axId val="12741289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555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[Data_samridhi.xlsx]Dashboard!PivotTable1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Dashboard!$B$254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Dashboard!$A$255:$A$267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Dashboard!$B$255:$B$267</c:f>
              <c:numCache>
                <c:formatCode>General</c:formatCode>
                <c:ptCount val="12"/>
                <c:pt idx="0">
                  <c:v>10060342</c:v>
                </c:pt>
                <c:pt idx="1">
                  <c:v>9803371</c:v>
                </c:pt>
                <c:pt idx="2">
                  <c:v>9998759</c:v>
                </c:pt>
                <c:pt idx="3">
                  <c:v>10901567</c:v>
                </c:pt>
                <c:pt idx="4">
                  <c:v>8716077</c:v>
                </c:pt>
                <c:pt idx="5">
                  <c:v>9336976</c:v>
                </c:pt>
                <c:pt idx="6">
                  <c:v>9449440</c:v>
                </c:pt>
                <c:pt idx="7">
                  <c:v>9528770</c:v>
                </c:pt>
                <c:pt idx="8">
                  <c:v>9768768</c:v>
                </c:pt>
                <c:pt idx="9">
                  <c:v>10064620</c:v>
                </c:pt>
                <c:pt idx="10">
                  <c:v>7226476</c:v>
                </c:pt>
                <c:pt idx="11">
                  <c:v>8362199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78A-8A7A-DE8C36FF02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10536895"/>
        <c:axId val="2010533983"/>
      </c:lineChart>
      <c:catAx>
        <c:axId val="20105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33983"/>
        <c:crosses val="autoZero"/>
        <c:auto val="1"/>
        <c:lblAlgn val="ctr"/>
        <c:lblOffset val="100"/>
        <c:noMultiLvlLbl val="0"/>
      </c:catAx>
      <c:valAx>
        <c:axId val="2010533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05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5511811023627"/>
          <c:y val="0.52164333624963544"/>
          <c:w val="0.13894488188976378"/>
          <c:h val="8.1597769028871406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0</xdr:rowOff>
    </xdr:from>
    <xdr:to>
      <xdr:col>27</xdr:col>
      <xdr:colOff>19049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267F6-BBE8-4DC9-A1C4-766B16B7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217</xdr:row>
      <xdr:rowOff>28575</xdr:rowOff>
    </xdr:from>
    <xdr:to>
      <xdr:col>22</xdr:col>
      <xdr:colOff>114300</xdr:colOff>
      <xdr:row>234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D4212-5360-47DD-9161-FD3B571DA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109</xdr:row>
      <xdr:rowOff>180975</xdr:rowOff>
    </xdr:from>
    <xdr:to>
      <xdr:col>29</xdr:col>
      <xdr:colOff>171449</xdr:colOff>
      <xdr:row>124</xdr:row>
      <xdr:rowOff>14286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071F7-B213-4C6A-B039-5819A1A1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236</xdr:row>
      <xdr:rowOff>42862</xdr:rowOff>
    </xdr:from>
    <xdr:to>
      <xdr:col>26</xdr:col>
      <xdr:colOff>66675</xdr:colOff>
      <xdr:row>250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1A92F-63A6-4C1E-A62B-2FAA70C8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85725</xdr:colOff>
      <xdr:row>253</xdr:row>
      <xdr:rowOff>33337</xdr:rowOff>
    </xdr:from>
    <xdr:to>
      <xdr:col>26</xdr:col>
      <xdr:colOff>57150</xdr:colOff>
      <xdr:row>267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1C7DF1-A551-46AB-8E6B-E6B517BD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94.615770601849" createdVersion="7" refreshedVersion="7" minRefreshableVersion="3" recordCount="1000" xr:uid="{50BB1551-00AB-43E5-95A4-F1C1F89AFC10}">
  <cacheSource type="worksheet">
    <worksheetSource ref="A1:J1001" sheet="Data"/>
  </cacheSource>
  <cacheFields count="10">
    <cacheField name="EEID" numFmtId="0">
      <sharedItems count="913">
        <s v="E02121"/>
        <s v="E04249"/>
        <s v="E04130"/>
        <s v="E02191"/>
        <s v="E04720"/>
        <s v="E00785"/>
        <s v="E04103"/>
        <s v="E02769"/>
        <s v="E04213"/>
        <s v="E00105"/>
        <s v="E02473"/>
        <s v="E01006"/>
        <s v="E04618"/>
        <s v="E02398"/>
        <s v="E00364"/>
        <s v="E04477"/>
        <s v="E04163"/>
        <s v="E00816"/>
        <s v="E04931"/>
        <s v="E04458"/>
        <s v="E02903"/>
        <s v="E02140"/>
        <s v="E00415"/>
        <s v="E03758"/>
        <s v="E04165"/>
        <s v="E03332"/>
        <s v="E03824"/>
        <s v="E01584"/>
        <s v="E03616"/>
        <s v="E04128"/>
        <s v="E01466"/>
        <s v="E03968"/>
        <s v="E02681"/>
        <s v="E02920"/>
        <s v="E02531"/>
        <s v="E01123"/>
        <s v="E02696"/>
        <s v="E00488"/>
        <s v="E02862"/>
        <s v="E01898"/>
        <s v="E03571"/>
        <s v="E01242"/>
        <s v="E01789"/>
        <s v="E02400"/>
        <s v="E04290"/>
        <s v="E04542"/>
        <s v="E01488"/>
        <s v="E01711"/>
        <s v="E00972"/>
        <s v="E02965"/>
        <s v="E02033"/>
        <s v="E01639"/>
        <s v="E00647"/>
        <s v="E00078"/>
        <s v="E02063"/>
        <s v="E02408"/>
        <s v="E01970"/>
        <s v="E01347"/>
        <s v="E03984"/>
        <s v="E01002"/>
        <s v="E00880"/>
        <s v="E04636"/>
        <s v="E00951"/>
        <s v="E02072"/>
        <s v="E03149"/>
        <s v="E00716"/>
        <s v="E00568"/>
        <s v="E02252"/>
        <s v="E03816"/>
        <s v="E03849"/>
        <s v="E01291"/>
        <s v="E01760"/>
        <s v="E04359"/>
        <s v="E03404"/>
        <s v="E01141"/>
        <s v="E04323"/>
        <s v="E03000"/>
        <s v="E03637"/>
        <s v="E00102"/>
        <s v="E04348"/>
        <s v="E01895"/>
        <s v="E04853"/>
        <s v="E02706"/>
        <s v="E03697"/>
        <s v="E04131"/>
        <s v="E01724"/>
        <s v="E01958"/>
        <s v="E04742"/>
        <s v="E04041"/>
        <s v="E01403"/>
        <s v="E02477"/>
        <s v="E01416"/>
        <s v="E04126"/>
        <s v="E04607"/>
        <s v="E02024"/>
        <s v="E03521"/>
        <s v="E00459"/>
        <s v="E02193"/>
        <s v="E02044"/>
        <s v="E01037"/>
        <s v="E00626"/>
        <s v="E00119"/>
        <s v="E03890"/>
        <s v="E04872"/>
        <s v="E04903"/>
        <s v="E01499"/>
        <s v="E03383"/>
        <s v="E03545"/>
        <s v="E02283"/>
        <s v="E04095"/>
        <s v="E02747"/>
        <s v="E02748"/>
        <s v="E04972"/>
        <s v="E01407"/>
        <s v="E02968"/>
        <s v="E03438"/>
        <s v="E04472"/>
        <s v="E03446"/>
        <s v="E02393"/>
        <s v="E00862"/>
        <s v="E04487"/>
        <s v="E04101"/>
        <s v="E03563"/>
        <s v="E00443"/>
        <s v="E01193"/>
        <s v="E01150"/>
        <s v="E02394"/>
        <s v="E01422"/>
        <s v="E04170"/>
        <s v="E03328"/>
        <s v="E01351"/>
        <s v="E03296"/>
        <s v="E00929"/>
        <s v="E00527"/>
        <s v="E01338"/>
        <s v="E02249"/>
        <s v="E03971"/>
        <s v="E00824"/>
        <s v="E04380"/>
        <s v="E00956"/>
        <s v="E03064"/>
        <s v="E04683"/>
        <s v="E04546"/>
        <s v="E03870"/>
        <s v="E01415"/>
        <s v="E00365"/>
        <s v="E04288"/>
        <s v="E03655"/>
        <s v="E01896"/>
        <s v="E02563"/>
        <s v="E03349"/>
        <s v="E03880"/>
        <s v="E01194"/>
        <s v="E00233"/>
        <s v="E04152"/>
        <s v="E03683"/>
        <s v="E00268"/>
        <s v="E00325"/>
        <s v="E02642"/>
        <s v="E00608"/>
        <s v="E03278"/>
        <s v="E00446"/>
        <s v="E03858"/>
        <s v="E04567"/>
        <s v="E02665"/>
        <s v="E01628"/>
        <s v="E02216"/>
        <s v="E02558"/>
        <s v="E00178"/>
        <s v="E02390"/>
        <s v="E03583"/>
        <s v="E03059"/>
        <s v="E04670"/>
        <s v="E01652"/>
        <s v="E00170"/>
        <s v="E02410"/>
        <s v="E03595"/>
        <s v="E02337"/>
        <s v="E03648"/>
        <s v="E03277"/>
        <s v="E02857"/>
        <s v="E01232"/>
        <s v="E03305"/>
        <s v="E04174"/>
        <s v="E01883"/>
        <s v="E00431"/>
        <s v="E03226"/>
        <s v="E00306"/>
        <s v="E03881"/>
        <s v="E04398"/>
        <s v="E04005"/>
        <s v="E01820"/>
        <s v="E00145"/>
        <s v="E00586"/>
        <s v="E01337"/>
        <s v="E00701"/>
        <s v="E03681"/>
        <s v="E01339"/>
        <s v="E03611"/>
        <s v="E02770"/>
        <s v="E00399"/>
        <s v="E02259"/>
        <s v="E00153"/>
        <s v="E04267"/>
        <s v="E01684"/>
        <s v="E02391"/>
        <s v="E01366"/>
        <s v="E00013"/>
        <s v="E00676"/>
        <s v="E02395"/>
        <s v="E02153"/>
        <s v="E00515"/>
        <s v="E00836"/>
        <s v="E00502"/>
        <s v="E00276"/>
        <s v="E01797"/>
        <s v="E03251"/>
        <s v="E04004"/>
        <s v="E01807"/>
        <s v="E01258"/>
        <s v="E01787"/>
        <s v="E03055"/>
        <s v="E01167"/>
        <s v="E01125"/>
        <s v="E03694"/>
        <s v="E02604"/>
        <s v="E00943"/>
        <s v="E04762"/>
        <s v="E02649"/>
        <s v="E00440"/>
        <s v="E03532"/>
        <s v="E02427"/>
        <s v="E04369"/>
        <s v="E03893"/>
        <s v="E03750"/>
        <s v="E03947"/>
        <s v="E04335"/>
        <s v="E02850"/>
        <s v="E04639"/>
        <s v="E02800"/>
        <s v="E02190"/>
        <s v="E03520"/>
        <s v="E02396"/>
        <s v="E03220"/>
        <s v="E03778"/>
        <s v="E04072"/>
        <s v="E03223"/>
        <s v="E01877"/>
        <s v="E02703"/>
        <s v="E02942"/>
        <s v="E02189"/>
        <s v="E01262"/>
        <s v="E00813"/>
        <s v="E03981"/>
        <s v="E03247"/>
        <s v="E04112"/>
        <s v="E00144"/>
        <s v="E00703"/>
        <s v="E04641"/>
        <s v="E00595"/>
        <s v="E03292"/>
        <s v="E04940"/>
        <s v="E04887"/>
        <s v="E00480"/>
        <s v="E02613"/>
        <s v="E03578"/>
        <s v="E02960"/>
        <s v="E00917"/>
        <s v="E03994"/>
        <s v="E01753"/>
        <s v="E04464"/>
        <s v="E03540"/>
        <s v="E00128"/>
        <s v="E04795"/>
        <s v="E02535"/>
        <s v="E01387"/>
        <s v="E03907"/>
        <s v="E03359"/>
        <s v="E04089"/>
        <s v="E03268"/>
        <s v="E03528"/>
        <s v="E03471"/>
        <s v="E01501"/>
        <s v="E02401"/>
        <s v="E00869"/>
        <s v="E01089"/>
        <s v="E04387"/>
        <s v="E04079"/>
        <s v="E01525"/>
        <s v="E03626"/>
        <s v="E03170"/>
        <s v="E02103"/>
        <s v="E04168"/>
        <s v="E03018"/>
        <s v="E04136"/>
        <s v="E00203"/>
        <s v="E01076"/>
        <s v="E01271"/>
        <s v="E03795"/>
        <s v="E00225"/>
        <s v="E02987"/>
        <s v="E02489"/>
        <s v="E04645"/>
        <s v="E04562"/>
        <s v="E01631"/>
        <s v="E00632"/>
        <s v="E02464"/>
        <s v="E00103"/>
        <s v="E04994"/>
        <s v="E02417"/>
        <s v="E03124"/>
        <s v="E01754"/>
        <s v="E04308"/>
        <s v="E04474"/>
        <s v="E03547"/>
        <s v="E00697"/>
        <s v="E02254"/>
        <s v="E01649"/>
        <s v="E04018"/>
        <s v="E04920"/>
        <s v="E01064"/>
        <s v="E03027"/>
        <s v="E00130"/>
        <s v="E02420"/>
        <s v="E00556"/>
        <s v="E04816"/>
        <s v="E04157"/>
        <s v="E03364"/>
        <s v="E02135"/>
        <s v="E03347"/>
        <s v="E02088"/>
        <s v="E03866"/>
        <s v="E04799"/>
        <s v="E02392"/>
        <s v="E03864"/>
        <s v="E04598"/>
        <s v="E00634"/>
        <s v="E04342"/>
        <s v="E04571"/>
        <s v="E03910"/>
        <s v="E01361"/>
        <s v="E02848"/>
        <s v="E01052"/>
        <s v="E03465"/>
        <s v="E04413"/>
        <s v="E00607"/>
        <s v="E00218"/>
        <s v="E00994"/>
        <s v="E00559"/>
        <s v="E01636"/>
        <s v="E02980"/>
        <s v="E00311"/>
        <s v="E00494"/>
        <s v="E01524"/>
        <s v="E03549"/>
        <s v="E02639"/>
        <s v="E03094"/>
        <s v="E00935"/>
        <s v="E04969"/>
        <s v="E03630"/>
        <s v="E00324"/>
        <s v="E04354"/>
        <s v="E01749"/>
        <s v="E03354"/>
        <s v="E01070"/>
        <s v="E00825"/>
        <s v="E00096"/>
        <s v="E00593"/>
        <s v="E00691"/>
        <s v="E00416"/>
        <s v="E02221"/>
        <s v="E04378"/>
        <s v="E02923"/>
        <s v="E02428"/>
        <s v="E02803"/>
        <s v="E02258"/>
        <s v="E00640"/>
        <s v="E00126"/>
        <s v="E04798"/>
        <s v="E02387"/>
        <s v="E03255"/>
        <s v="E02284"/>
        <s v="E01508"/>
        <s v="E00481"/>
        <s v="E02468"/>
        <s v="E01927"/>
        <s v="E04784"/>
        <s v="E04779"/>
        <s v="E04800"/>
        <s v="E04564"/>
        <s v="E03097"/>
        <s v="E02744"/>
        <s v="E01966"/>
        <s v="E03912"/>
        <s v="E02856"/>
        <s v="E00749"/>
        <s v="E02276"/>
        <s v="E02877"/>
        <s v="E02139"/>
        <s v="E03579"/>
        <s v="E02166"/>
        <s v="E04037"/>
        <s v="E02599"/>
        <s v="E00422"/>
        <s v="E03642"/>
        <s v="E04358"/>
        <s v="E02652"/>
        <s v="E02066"/>
        <s v="E00672"/>
        <s v="E03419"/>
        <s v="E04637"/>
        <s v="E00254"/>
        <s v="E01425"/>
        <s v="E03058"/>
        <s v="E04419"/>
        <s v="E02492"/>
        <s v="E02183"/>
        <s v="E01075"/>
        <s v="E04484"/>
        <s v="E01427"/>
        <s v="E03227"/>
        <s v="E02412"/>
        <s v="E02884"/>
        <s v="E04155"/>
        <s v="E03248"/>
        <s v="E04871"/>
        <s v="E01947"/>
        <s v="E03807"/>
        <s v="E04959"/>
        <s v="E01722"/>
        <s v="E02298"/>
        <s v="E00359"/>
        <s v="E01611"/>
        <s v="E02005"/>
        <s v="E04217"/>
        <s v="E03025"/>
        <s v="E01582"/>
        <s v="E02889"/>
        <s v="E01371"/>
        <s v="E02900"/>
        <s v="E02179"/>
        <s v="E04811"/>
        <s v="E04448"/>
        <s v="E02421"/>
        <s v="E04444"/>
        <s v="E04937"/>
        <s v="E02732"/>
        <s v="E03802"/>
        <s v="E02917"/>
        <s v="E04189"/>
        <s v="E02938"/>
        <s v="E04529"/>
        <s v="E01388"/>
        <s v="E02227"/>
        <s v="E01221"/>
        <s v="E00725"/>
        <s v="E00900"/>
        <s v="E03519"/>
        <s v="E01264"/>
        <s v="E04449"/>
        <s v="E00085"/>
        <s v="E03664"/>
        <s v="E03506"/>
        <s v="E04547"/>
        <s v="E02411"/>
        <s v="E03131"/>
        <s v="E00752"/>
        <s v="E03550"/>
        <s v="E02074"/>
        <s v="E01396"/>
        <s v="E00447"/>
        <s v="E02881"/>
        <s v="E01234"/>
        <s v="E02687"/>
        <s v="E04535"/>
        <s v="E04277"/>
        <s v="E04888"/>
        <s v="E02818"/>
        <s v="E03749"/>
        <s v="E02844"/>
        <s v="E04600"/>
        <s v="E02943"/>
        <s v="E02405"/>
        <s v="E00319"/>
        <s v="E03300"/>
        <s v="E04127"/>
        <s v="E04222"/>
        <s v="E00758"/>
        <s v="E02971"/>
        <s v="E00369"/>
        <s v="E01249"/>
        <s v="E03889"/>
        <s v="E02112"/>
        <s v="E00957"/>
        <s v="E03612"/>
        <s v="E00870"/>
        <s v="E02478"/>
        <s v="E00518"/>
        <s v="E00624"/>
        <s v="E02825"/>
        <s v="E01870"/>
        <s v="E04285"/>
        <s v="E00553"/>
        <s v="E01188"/>
        <s v="E03081"/>
        <s v="E04877"/>
        <s v="E03289"/>
        <s v="E02185"/>
        <s v="E02402"/>
        <s v="E02295"/>
        <s v="E02810"/>
        <s v="E02661"/>
        <s v="E03904"/>
        <s v="E02888"/>
        <s v="E01350"/>
        <s v="E04766"/>
        <s v="E00955"/>
        <s v="E04572"/>
        <s v="E00360"/>
        <s v="E01762"/>
        <s v="E03720"/>
        <s v="E03113"/>
        <s v="E01225"/>
        <s v="E02202"/>
        <s v="E00577"/>
        <s v="E03423"/>
        <s v="E00207"/>
        <s v="E04035"/>
        <s v="E00503"/>
        <s v="E02944"/>
        <s v="E03805"/>
        <s v="E00432"/>
        <s v="E04108"/>
        <s v="E02416"/>
        <s v="E04699"/>
        <s v="E03160"/>
        <s v="E00667"/>
        <s v="E03102"/>
        <s v="E03429"/>
        <s v="E01981"/>
        <s v="E03379"/>
        <s v="E02846"/>
        <s v="E04032"/>
        <s v="E01378"/>
        <s v="E04403"/>
        <s v="E03902"/>
        <s v="E02521"/>
        <s v="E03065"/>
        <s v="E02407"/>
        <s v="E00826"/>
        <s v="E00646"/>
        <s v="E01095"/>
        <s v="E00538"/>
        <s v="E01479"/>
        <s v="E00044"/>
        <s v="E03919"/>
        <s v="E02059"/>
        <s v="E01733"/>
        <s v="E00715"/>
        <s v="E00465"/>
        <s v="E04029"/>
        <s v="E03061"/>
        <s v="E02783"/>
        <s v="E02728"/>
        <s v="E03159"/>
        <s v="E04538"/>
        <s v="E04568"/>
        <s v="E01995"/>
        <s v="E04739"/>
        <s v="E00245"/>
        <s v="E04417"/>
        <s v="E03362"/>
        <s v="E01486"/>
        <s v="E04207"/>
        <s v="E01377"/>
        <s v="E01844"/>
        <s v="E01755"/>
        <s v="E01019"/>
        <s v="E00099"/>
        <s v="E03461"/>
        <s v="E04925"/>
        <s v="E00717"/>
        <s v="E03591"/>
        <s v="E04802"/>
        <s v="E00089"/>
        <s v="E01921"/>
        <s v="E04123"/>
        <s v="E02333"/>
        <s v="E01540"/>
        <s v="E02310"/>
        <s v="E03474"/>
        <s v="E04751"/>
        <s v="E01578"/>
        <s v="E03310"/>
        <s v="E03240"/>
        <s v="E03538"/>
        <s v="E04194"/>
        <s v="E00403"/>
        <s v="E02534"/>
        <s v="E03090"/>
        <s v="E01638"/>
        <s v="E02274"/>
        <s v="E04536"/>
        <s v="E03854"/>
        <s v="E03393"/>
        <s v="E04332"/>
        <s v="E00287"/>
        <s v="E00500"/>
        <s v="E03273"/>
        <s v="E01909"/>
        <s v="E04299"/>
        <s v="E01941"/>
        <s v="E01111"/>
        <s v="E02147"/>
        <s v="E00605"/>
        <s v="E00864"/>
        <s v="E00412"/>
        <s v="E02192"/>
        <s v="E00184"/>
        <s v="E02907"/>
        <s v="E00747"/>
        <s v="E02035"/>
        <s v="E02363"/>
        <s v="E01952"/>
        <s v="E02843"/>
        <s v="E01357"/>
        <s v="E02872"/>
        <s v="E01090"/>
        <s v="E01118"/>
        <s v="E00436"/>
        <s v="E00508"/>
        <s v="E03718"/>
        <s v="E00206"/>
        <s v="E03490"/>
        <s v="E03830"/>
        <s v="E02031"/>
        <s v="E00340"/>
        <s v="E01519"/>
        <s v="E04601"/>
        <s v="E04242"/>
        <s v="E02307"/>
        <s v="E03863"/>
        <s v="E03181"/>
        <s v="E03440"/>
        <s v="E01263"/>
        <s v="E04978"/>
        <s v="E02855"/>
        <s v="E00035"/>
        <s v="E03394"/>
        <s v="E02397"/>
        <s v="E01465"/>
        <s v="E01714"/>
        <s v="E03106"/>
        <s v="E01148"/>
        <s v="E04000"/>
        <s v="E04662"/>
        <s v="E04962"/>
        <s v="E02895"/>
        <s v="E02684"/>
        <s v="E00863"/>
        <s v="E02038"/>
        <s v="E01848"/>
        <s v="E01994"/>
        <s v="E02555"/>
        <s v="E03370"/>
        <s v="E03935"/>
        <s v="E03567"/>
        <s v="E01860"/>
        <s v="E04926"/>
        <s v="E02693"/>
        <s v="E01712"/>
        <s v="E04132"/>
        <s v="E01409"/>
        <s v="E00965"/>
        <s v="E03906"/>
        <s v="E00501"/>
        <s v="E04769"/>
        <s v="E02148"/>
        <s v="E01687"/>
        <s v="E04952"/>
        <s v="E02984"/>
        <s v="E02554"/>
        <s v="E01116"/>
        <s v="E04221"/>
        <s v="E02899"/>
        <s v="E02023"/>
        <s v="E03417"/>
        <s v="E02562"/>
        <s v="E00952"/>
        <s v="E03580"/>
        <s v="E01268"/>
        <s v="E00005"/>
        <s v="E04630"/>
        <s v="E00380"/>
        <s v="E02678"/>
        <s v="E01261"/>
        <s v="E03834"/>
        <s v="E04114"/>
        <s v="E02781"/>
        <s v="E04379"/>
        <s v="E01286"/>
        <s v="E00161"/>
        <s v="E02628"/>
        <s v="E02875"/>
        <s v="E04150"/>
        <s v="E00555"/>
        <s v="E04735"/>
        <s v="E00702"/>
        <s v="E03167"/>
        <s v="E00535"/>
        <s v="E00023"/>
        <s v="E02389"/>
        <s v="E00711"/>
        <s v="E04265"/>
        <s v="E01943"/>
        <s v="E01429"/>
        <s v="E03166"/>
        <s v="E00022"/>
        <s v="E01108"/>
        <s v="E00699"/>
        <s v="E02561"/>
        <s v="E02453"/>
        <s v="E03327"/>
        <s v="E04517"/>
        <s v="E03371"/>
        <s v="E01832"/>
        <s v="E02108"/>
        <s v="E01642"/>
        <s v="E00282"/>
        <s v="E00417"/>
        <s v="E02838"/>
        <s v="E01132"/>
        <s v="E00742"/>
        <s v="E01839"/>
        <s v="E02627"/>
        <s v="E03574"/>
        <s v="E00682"/>
        <s v="E00371"/>
        <s v="E03988"/>
        <s v="E02094"/>
        <s v="E03262"/>
        <s v="E02331"/>
        <s v="E01546"/>
        <s v="E04732"/>
        <s v="E01091"/>
        <s v="E03941"/>
        <s v="E01281"/>
        <s v="E02730"/>
        <s v="E04167"/>
        <s v="E02716"/>
        <s v="E03455"/>
        <s v="E03047"/>
        <s v="E04697"/>
        <s v="E02576"/>
        <s v="E00386"/>
        <s v="E02413"/>
        <s v="E00116"/>
        <s v="E04817"/>
        <s v="E03901"/>
        <s v="E03719"/>
        <s v="E01412"/>
        <s v="E03325"/>
        <s v="E04386"/>
        <s v="E00034"/>
        <s v="E01432"/>
        <s v="E01496"/>
        <s v="E01834"/>
        <s v="E02761"/>
        <s v="E02414"/>
        <s v="E00976"/>
        <s v="E00402"/>
        <s v="E04415"/>
        <s v="E04109"/>
        <s v="E00342"/>
        <s v="E00273"/>
        <s v="E03560"/>
        <s v="E04749"/>
        <s v="E01706"/>
        <s v="E00530"/>
        <s v="E04729"/>
        <s v="E00784"/>
        <s v="E02217"/>
        <s v="E00842"/>
        <s v="E01241"/>
        <s v="E01516"/>
        <s v="E01902"/>
        <s v="E02404"/>
        <s v="E03412"/>
        <s v="E01484"/>
        <s v="E00401"/>
        <s v="E00791"/>
        <s v="E00981"/>
        <s v="E00091"/>
        <s v="E01309"/>
        <s v="E02012"/>
        <s v="E03689"/>
        <s v="E01924"/>
        <s v="E03189"/>
        <s v="E03737"/>
        <s v="E04938"/>
        <s v="E04048"/>
        <s v="E02939"/>
        <s v="E02802"/>
        <s v="E00810"/>
        <s v="E04927"/>
        <s v="E02406"/>
        <s v="E01899"/>
        <s v="E02409"/>
        <s v="E02966"/>
        <s v="E00941"/>
        <s v="E02403"/>
        <s v="E02285"/>
        <s v="E03717"/>
        <s v="E01668"/>
        <s v="E02798"/>
        <s v="E00834"/>
        <s v="E02375"/>
        <s v="E00181"/>
        <s v="E00156"/>
        <s v="E04917"/>
        <s v="E01977"/>
        <s v="E02833"/>
        <s v="E01423"/>
        <s v="E01633"/>
        <s v="E02861"/>
        <s v="E02813"/>
        <s v="E03457"/>
        <s v="E04890"/>
        <s v="E04590"/>
        <s v="E02992"/>
        <s v="E02313"/>
        <s v="E03269"/>
        <s v="E04226"/>
        <s v="E03096"/>
        <s v="E01300"/>
        <s v="E01985"/>
        <s v="E03928"/>
        <s v="E02801"/>
        <s v="E02633"/>
        <s v="E00650"/>
        <s v="E03980"/>
        <s v="E03894"/>
        <s v="E04466"/>
        <s v="E04491"/>
        <s v="E02522"/>
        <s v="E04087"/>
        <s v="E03799"/>
        <s v="E03615"/>
        <s v="E02235"/>
        <s v="E03956"/>
        <s v="E01713"/>
        <s v="E02977"/>
        <s v="E00769"/>
        <s v="E04504"/>
        <s v="E02399"/>
        <s v="E03774"/>
        <s v="E00671"/>
        <s v="E01014"/>
        <s v="E03007"/>
        <s v="E00665"/>
        <s v="E02017"/>
        <s v="E03252"/>
        <s v="E00265"/>
        <s v="E00639"/>
        <s v="E00521"/>
        <s v="E03685"/>
        <s v="E01845"/>
        <s v="E03430"/>
        <s v="E02791"/>
        <s v="E02047"/>
        <s v="E04224"/>
        <s v="E02388"/>
        <s v="E01413"/>
        <s v="E04363"/>
        <s v="E04088"/>
        <s v="E03045"/>
        <s v="E01363"/>
        <s v="E03168"/>
        <s v="E02720"/>
        <s v="E00638"/>
        <s v="E02415"/>
        <s v="E02062"/>
        <s v="E02914"/>
        <s v="E01533"/>
        <s v="E00187"/>
        <s v="E00592"/>
        <s v="E00344"/>
        <s v="E03875"/>
        <s v="E04682"/>
        <s v="E01238"/>
        <s v="E02378"/>
        <s v="E00467"/>
        <s v="E02632"/>
        <s v="E04756"/>
        <s v="E03908"/>
        <s v="E03114"/>
        <s v="E00874"/>
        <s v="E03972"/>
        <s v="E01103"/>
        <s v="E04345"/>
        <s v="E01986"/>
        <s v="E01417"/>
        <s v="E03691"/>
        <s v="E00523"/>
        <s v="E01209"/>
        <s v="E04247"/>
        <s v="E03402"/>
        <s v="E02440"/>
        <s v="E00788"/>
        <s v="E01591"/>
        <s v="E03042"/>
        <s v="E01967"/>
        <s v="E02710"/>
      </sharedItems>
    </cacheField>
    <cacheField name="Full Name" numFmtId="0">
      <sharedItems/>
    </cacheField>
    <cacheField name="Job Title" numFmtId="0">
      <sharedItems count="33">
        <s v="Sr. Analyst"/>
        <s v="Vice President"/>
        <s v="Sr. Manger"/>
        <s v="Director"/>
        <s v="Controls Engineer"/>
        <s v="Manager"/>
        <s v="Account Representative"/>
        <s v="Quality Engineer"/>
        <s v="Technical Architect"/>
        <s v="Engineering Manager"/>
        <s v="Network Architect"/>
        <s v="Field Engineer"/>
        <s v="System Administrator "/>
        <s v="Analyst II"/>
        <s v="Cloud Infrastructure Architect"/>
        <s v="Analyst"/>
        <s v="Development Engineer"/>
        <s v="IT Systems Architect"/>
        <s v="Business Partner"/>
        <s v="HRIS Analyst"/>
        <s v="Sr. Business Partner"/>
        <s v="Sr. Account Representative"/>
        <s v="IT Coordinator"/>
        <s v="Automation Engineer"/>
        <s v="Computer Systems Manager"/>
        <s v="Network Administrator"/>
        <s v="Operations Engineer"/>
        <s v="Systems Analyst"/>
        <s v="Solutions Architect"/>
        <s v="Service Desk Analyst"/>
        <s v="Enterprise Architect"/>
        <s v="Network Engineer"/>
        <s v="Test Engineer"/>
      </sharedItems>
    </cacheField>
    <cacheField name="Department" numFmtId="0">
      <sharedItems count="7">
        <s v="Sales"/>
        <s v="Accounting"/>
        <s v="Finance"/>
        <s v="Engineering"/>
        <s v="IT"/>
        <s v="HR"/>
        <s v="Marketing"/>
      </sharedItems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25" maxValue="65" count="41">
        <n v="36"/>
        <n v="47"/>
        <n v="45"/>
        <n v="25"/>
        <n v="28"/>
        <n v="27"/>
        <n v="26"/>
        <n v="52"/>
        <n v="38"/>
        <n v="29"/>
        <n v="46"/>
        <n v="50"/>
        <n v="32"/>
        <n v="30"/>
        <n v="40"/>
        <n v="55"/>
        <n v="60"/>
        <n v="51"/>
        <n v="44"/>
        <n v="31"/>
        <n v="43"/>
        <n v="54"/>
        <n v="42"/>
        <n v="61"/>
        <n v="33"/>
        <n v="39"/>
        <n v="48"/>
        <n v="63"/>
        <n v="34"/>
        <n v="35"/>
        <n v="64"/>
        <n v="62"/>
        <n v="57"/>
        <n v="37"/>
        <n v="56"/>
        <n v="49"/>
        <n v="41"/>
        <n v="59"/>
        <n v="65"/>
        <n v="53"/>
        <n v="58"/>
      </sharedItems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0">
      <sharedItems containsSemiMixedTypes="0" containsString="0" containsNumber="1" minValue="0" maxValue="0.4"/>
    </cacheField>
    <cacheField name="Bonus amount" numFmtId="165">
      <sharedItems containsSemiMixedTypes="0" containsString="0" containsNumber="1" minValue="0" maxValue="103370.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01.629129166664" createdVersion="7" refreshedVersion="7" minRefreshableVersion="3" recordCount="1000" xr:uid="{F24DBE79-D8E8-429B-B388-233230E734DD}">
  <cacheSource type="worksheet">
    <worksheetSource ref="A1:K1001" sheet="Data"/>
  </cacheSource>
  <cacheFields count="11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Bonus %" numFmtId="10">
      <sharedItems containsSemiMixedTypes="0" containsString="0" containsNumber="1" minValue="0" maxValue="0.4"/>
    </cacheField>
    <cacheField name="Bonus amount" numFmtId="165">
      <sharedItems containsSemiMixedTypes="0" containsString="0" containsNumber="1" minValue="0" maxValue="103370.40000000001"/>
    </cacheField>
    <cacheField name="Months" numFmtId="0">
      <sharedItems containsSemiMixedTypes="0" containsString="0" containsNumber="1" containsInteger="1" minValue="1" maxValue="12" count="12">
        <n v="12"/>
        <n v="11"/>
        <n v="10"/>
        <n v="9"/>
        <n v="8"/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Levi Brown"/>
    <x v="0"/>
    <x v="0"/>
    <x v="0"/>
    <x v="0"/>
    <d v="2021-12-26T00:00:00"/>
    <n v="75119"/>
    <n v="0"/>
    <n v="0"/>
  </r>
  <r>
    <x v="1"/>
    <s v="Hadley Dang"/>
    <x v="1"/>
    <x v="1"/>
    <x v="1"/>
    <x v="1"/>
    <d v="2021-12-26T00:00:00"/>
    <n v="243568"/>
    <n v="0.33"/>
    <n v="80377.440000000002"/>
  </r>
  <r>
    <x v="2"/>
    <s v="Elias Figueroa"/>
    <x v="2"/>
    <x v="2"/>
    <x v="0"/>
    <x v="2"/>
    <d v="2021-12-24T00:00:00"/>
    <n v="144754"/>
    <n v="0.15"/>
    <n v="21713.1"/>
  </r>
  <r>
    <x v="3"/>
    <s v="Maria Sun"/>
    <x v="3"/>
    <x v="0"/>
    <x v="1"/>
    <x v="3"/>
    <d v="2021-12-19T00:00:00"/>
    <n v="150666"/>
    <n v="0.23"/>
    <n v="34653.18"/>
  </r>
  <r>
    <x v="4"/>
    <s v="Christopher Chung"/>
    <x v="4"/>
    <x v="3"/>
    <x v="0"/>
    <x v="4"/>
    <d v="2021-12-18T00:00:00"/>
    <n v="95670"/>
    <n v="0"/>
    <n v="0"/>
  </r>
  <r>
    <x v="5"/>
    <s v="Hannah Hoang"/>
    <x v="5"/>
    <x v="1"/>
    <x v="1"/>
    <x v="3"/>
    <d v="2021-12-15T00:00:00"/>
    <n v="114893"/>
    <n v="0.06"/>
    <n v="6893.58"/>
  </r>
  <r>
    <x v="6"/>
    <s v="Isabella Soto"/>
    <x v="1"/>
    <x v="2"/>
    <x v="1"/>
    <x v="5"/>
    <d v="2021-12-15T00:00:00"/>
    <n v="255369"/>
    <n v="0.33"/>
    <n v="84271.77"/>
  </r>
  <r>
    <x v="7"/>
    <s v="Eliza Adams"/>
    <x v="6"/>
    <x v="0"/>
    <x v="1"/>
    <x v="6"/>
    <d v="2021-11-21T00:00:00"/>
    <n v="63137"/>
    <n v="0"/>
    <n v="0"/>
  </r>
  <r>
    <x v="8"/>
    <s v="Hailey Xi"/>
    <x v="5"/>
    <x v="1"/>
    <x v="1"/>
    <x v="7"/>
    <d v="2021-11-19T00:00:00"/>
    <n v="111006"/>
    <n v="0.08"/>
    <n v="8880.48"/>
  </r>
  <r>
    <x v="9"/>
    <s v="Isla Espinoza"/>
    <x v="5"/>
    <x v="1"/>
    <x v="1"/>
    <x v="8"/>
    <d v="2021-11-16T00:00:00"/>
    <n v="109812"/>
    <n v="0.09"/>
    <n v="9883.08"/>
  </r>
  <r>
    <x v="10"/>
    <s v="Leonardo Lo"/>
    <x v="7"/>
    <x v="3"/>
    <x v="0"/>
    <x v="9"/>
    <d v="2021-11-15T00:00:00"/>
    <n v="91782"/>
    <n v="0"/>
    <n v="0"/>
  </r>
  <r>
    <x v="11"/>
    <s v="Autumn Leung"/>
    <x v="1"/>
    <x v="2"/>
    <x v="1"/>
    <x v="3"/>
    <d v="2021-11-15T00:00:00"/>
    <n v="210708"/>
    <n v="0.33"/>
    <n v="69533.64"/>
  </r>
  <r>
    <x v="12"/>
    <s v="Mason Zhao"/>
    <x v="8"/>
    <x v="4"/>
    <x v="0"/>
    <x v="10"/>
    <d v="2021-10-26T00:00:00"/>
    <n v="94790"/>
    <n v="0"/>
    <n v="0"/>
  </r>
  <r>
    <x v="13"/>
    <s v="Camila Rogers"/>
    <x v="4"/>
    <x v="3"/>
    <x v="1"/>
    <x v="5"/>
    <d v="2021-10-21T00:00:00"/>
    <n v="109851"/>
    <n v="0"/>
    <n v="0"/>
  </r>
  <r>
    <x v="14"/>
    <s v="Matthew Howard"/>
    <x v="3"/>
    <x v="5"/>
    <x v="0"/>
    <x v="11"/>
    <d v="2021-10-17T00:00:00"/>
    <n v="172180"/>
    <n v="0.3"/>
    <n v="51654"/>
  </r>
  <r>
    <x v="15"/>
    <s v="Connor Grant"/>
    <x v="0"/>
    <x v="1"/>
    <x v="0"/>
    <x v="5"/>
    <d v="2021-10-13T00:00:00"/>
    <n v="74077"/>
    <n v="0"/>
    <n v="0"/>
  </r>
  <r>
    <x v="16"/>
    <s v="David Herrera"/>
    <x v="9"/>
    <x v="3"/>
    <x v="0"/>
    <x v="12"/>
    <d v="2021-10-09T00:00:00"/>
    <n v="102298"/>
    <n v="0.13"/>
    <n v="13298.74"/>
  </r>
  <r>
    <x v="17"/>
    <s v="Skylar Watson"/>
    <x v="10"/>
    <x v="4"/>
    <x v="1"/>
    <x v="4"/>
    <d v="2021-10-08T00:00:00"/>
    <n v="64475"/>
    <n v="0"/>
    <n v="0"/>
  </r>
  <r>
    <x v="18"/>
    <s v="Zoe Romero"/>
    <x v="10"/>
    <x v="4"/>
    <x v="1"/>
    <x v="12"/>
    <d v="2021-10-05T00:00:00"/>
    <n v="88072"/>
    <n v="0"/>
    <n v="0"/>
  </r>
  <r>
    <x v="19"/>
    <s v="Alexander Bryant"/>
    <x v="11"/>
    <x v="3"/>
    <x v="0"/>
    <x v="13"/>
    <d v="2021-10-02T00:00:00"/>
    <n v="88758"/>
    <n v="0"/>
    <n v="0"/>
  </r>
  <r>
    <x v="20"/>
    <s v="Robert Vazquez"/>
    <x v="12"/>
    <x v="4"/>
    <x v="0"/>
    <x v="14"/>
    <d v="2021-09-26T00:00:00"/>
    <n v="87770"/>
    <n v="0"/>
    <n v="0"/>
  </r>
  <r>
    <x v="21"/>
    <s v="Naomi Zhao"/>
    <x v="1"/>
    <x v="5"/>
    <x v="1"/>
    <x v="2"/>
    <d v="2021-09-22T00:00:00"/>
    <n v="201396"/>
    <n v="0.32"/>
    <n v="64446.720000000001"/>
  </r>
  <r>
    <x v="22"/>
    <s v="Leilani Butler"/>
    <x v="13"/>
    <x v="6"/>
    <x v="1"/>
    <x v="5"/>
    <d v="2021-09-21T00:00:00"/>
    <n v="68728"/>
    <n v="0"/>
    <n v="0"/>
  </r>
  <r>
    <x v="23"/>
    <s v="Liam Zhang"/>
    <x v="3"/>
    <x v="6"/>
    <x v="0"/>
    <x v="9"/>
    <d v="2021-09-15T00:00:00"/>
    <n v="199783"/>
    <n v="0.21"/>
    <n v="41954.43"/>
  </r>
  <r>
    <x v="24"/>
    <s v="Sophie Vang"/>
    <x v="2"/>
    <x v="6"/>
    <x v="1"/>
    <x v="3"/>
    <d v="2021-09-14T00:00:00"/>
    <n v="136810"/>
    <n v="0.14000000000000001"/>
    <n v="19153.400000000001"/>
  </r>
  <r>
    <x v="25"/>
    <s v="Ruby Sun"/>
    <x v="14"/>
    <x v="4"/>
    <x v="1"/>
    <x v="11"/>
    <d v="2021-09-06T00:00:00"/>
    <n v="83418"/>
    <n v="0"/>
    <n v="0"/>
  </r>
  <r>
    <x v="26"/>
    <s v="Penelope Coleman"/>
    <x v="15"/>
    <x v="2"/>
    <x v="1"/>
    <x v="0"/>
    <d v="2021-08-27T00:00:00"/>
    <n v="48906"/>
    <n v="0"/>
    <n v="0"/>
  </r>
  <r>
    <x v="27"/>
    <s v="Henry Zhu"/>
    <x v="1"/>
    <x v="6"/>
    <x v="0"/>
    <x v="8"/>
    <d v="2021-08-25T00:00:00"/>
    <n v="255230"/>
    <n v="0.36"/>
    <n v="91882.8"/>
  </r>
  <r>
    <x v="28"/>
    <s v="Josiah Lewis"/>
    <x v="5"/>
    <x v="4"/>
    <x v="0"/>
    <x v="10"/>
    <d v="2021-08-11T00:00:00"/>
    <n v="127559"/>
    <n v="0.1"/>
    <n v="12755.900000000001"/>
  </r>
  <r>
    <x v="29"/>
    <s v="Jacob Doan"/>
    <x v="13"/>
    <x v="0"/>
    <x v="0"/>
    <x v="15"/>
    <d v="2021-08-02T00:00:00"/>
    <n v="67130"/>
    <n v="0"/>
    <n v="0"/>
  </r>
  <r>
    <x v="30"/>
    <s v="Connor Vang"/>
    <x v="15"/>
    <x v="0"/>
    <x v="0"/>
    <x v="3"/>
    <d v="2021-07-28T00:00:00"/>
    <n v="46845"/>
    <n v="0"/>
    <n v="0"/>
  </r>
  <r>
    <x v="31"/>
    <s v="Joshua Chin"/>
    <x v="2"/>
    <x v="6"/>
    <x v="0"/>
    <x v="16"/>
    <d v="2021-07-26T00:00:00"/>
    <n v="121480"/>
    <n v="0.14000000000000001"/>
    <n v="17007.2"/>
  </r>
  <r>
    <x v="32"/>
    <s v="Caroline Owens"/>
    <x v="3"/>
    <x v="4"/>
    <x v="1"/>
    <x v="6"/>
    <d v="2021-07-26T00:00:00"/>
    <n v="151108"/>
    <n v="0.22"/>
    <n v="33243.760000000002"/>
  </r>
  <r>
    <x v="33"/>
    <s v="Willow Woods"/>
    <x v="1"/>
    <x v="5"/>
    <x v="1"/>
    <x v="4"/>
    <d v="2021-07-25T00:00:00"/>
    <n v="231850"/>
    <n v="0.39"/>
    <n v="90421.5"/>
  </r>
  <r>
    <x v="34"/>
    <s v="Jameson Foster"/>
    <x v="15"/>
    <x v="6"/>
    <x v="0"/>
    <x v="4"/>
    <d v="2021-07-18T00:00:00"/>
    <n v="43391"/>
    <n v="0"/>
    <n v="0"/>
  </r>
  <r>
    <x v="35"/>
    <s v="Madison Nelson"/>
    <x v="3"/>
    <x v="1"/>
    <x v="1"/>
    <x v="5"/>
    <d v="2021-07-16T00:00:00"/>
    <n v="161759"/>
    <n v="0.16"/>
    <n v="25881.440000000002"/>
  </r>
  <r>
    <x v="36"/>
    <s v="Ryan Lu"/>
    <x v="16"/>
    <x v="3"/>
    <x v="0"/>
    <x v="3"/>
    <d v="2021-07-08T00:00:00"/>
    <n v="67275"/>
    <n v="0"/>
    <n v="0"/>
  </r>
  <r>
    <x v="37"/>
    <s v="Emery Hunter"/>
    <x v="0"/>
    <x v="0"/>
    <x v="1"/>
    <x v="4"/>
    <d v="2021-07-03T00:00:00"/>
    <n v="82739"/>
    <n v="0"/>
    <n v="0"/>
  </r>
  <r>
    <x v="38"/>
    <s v="Peyton Huang"/>
    <x v="2"/>
    <x v="4"/>
    <x v="1"/>
    <x v="3"/>
    <d v="2021-07-02T00:00:00"/>
    <n v="125633"/>
    <n v="0.11"/>
    <n v="13819.63"/>
  </r>
  <r>
    <x v="39"/>
    <s v="Oliver Moua"/>
    <x v="17"/>
    <x v="4"/>
    <x v="0"/>
    <x v="9"/>
    <d v="2021-06-28T00:00:00"/>
    <n v="71234"/>
    <n v="0"/>
    <n v="0"/>
  </r>
  <r>
    <x v="40"/>
    <s v="Lincoln Henderson"/>
    <x v="18"/>
    <x v="5"/>
    <x v="0"/>
    <x v="4"/>
    <d v="2021-06-27T00:00:00"/>
    <n v="48510"/>
    <n v="0"/>
    <n v="0"/>
  </r>
  <r>
    <x v="41"/>
    <s v="Emery Doan"/>
    <x v="4"/>
    <x v="3"/>
    <x v="1"/>
    <x v="3"/>
    <d v="2021-06-23T00:00:00"/>
    <n v="86464"/>
    <n v="0"/>
    <n v="0"/>
  </r>
  <r>
    <x v="42"/>
    <s v="Charles Luu"/>
    <x v="2"/>
    <x v="0"/>
    <x v="0"/>
    <x v="3"/>
    <d v="2021-06-15T00:00:00"/>
    <n v="142731"/>
    <n v="0.11"/>
    <n v="15700.41"/>
  </r>
  <r>
    <x v="43"/>
    <s v="Everleigh Ng"/>
    <x v="2"/>
    <x v="2"/>
    <x v="1"/>
    <x v="17"/>
    <d v="2021-06-10T00:00:00"/>
    <n v="146742"/>
    <n v="0.1"/>
    <n v="14674.2"/>
  </r>
  <r>
    <x v="44"/>
    <s v="Hannah Gomez"/>
    <x v="8"/>
    <x v="4"/>
    <x v="1"/>
    <x v="3"/>
    <d v="2021-05-11T00:00:00"/>
    <n v="83934"/>
    <n v="0"/>
    <n v="0"/>
  </r>
  <r>
    <x v="45"/>
    <s v="Camila Cortez"/>
    <x v="5"/>
    <x v="6"/>
    <x v="1"/>
    <x v="9"/>
    <d v="2021-05-09T00:00:00"/>
    <n v="129541"/>
    <n v="0.08"/>
    <n v="10363.280000000001"/>
  </r>
  <r>
    <x v="46"/>
    <s v="Stella Lai"/>
    <x v="0"/>
    <x v="1"/>
    <x v="1"/>
    <x v="18"/>
    <d v="2021-04-28T00:00:00"/>
    <n v="98520"/>
    <n v="0"/>
    <n v="0"/>
  </r>
  <r>
    <x v="47"/>
    <s v="Benjamin Ford"/>
    <x v="13"/>
    <x v="2"/>
    <x v="0"/>
    <x v="19"/>
    <d v="2021-04-22T00:00:00"/>
    <n v="74215"/>
    <n v="0"/>
    <n v="0"/>
  </r>
  <r>
    <x v="48"/>
    <s v="Hazel Cortez"/>
    <x v="19"/>
    <x v="5"/>
    <x v="1"/>
    <x v="7"/>
    <d v="2021-04-18T00:00:00"/>
    <n v="50548"/>
    <n v="0"/>
    <n v="0"/>
  </r>
  <r>
    <x v="49"/>
    <s v="Andrew Do"/>
    <x v="2"/>
    <x v="2"/>
    <x v="0"/>
    <x v="20"/>
    <d v="2021-04-17T00:00:00"/>
    <n v="146140"/>
    <n v="0.15"/>
    <n v="21921"/>
  </r>
  <r>
    <x v="50"/>
    <s v="Grace Sun"/>
    <x v="3"/>
    <x v="2"/>
    <x v="1"/>
    <x v="3"/>
    <d v="2021-04-17T00:00:00"/>
    <n v="186870"/>
    <n v="0.2"/>
    <n v="37374"/>
  </r>
  <r>
    <x v="51"/>
    <s v="Everleigh Simmons"/>
    <x v="15"/>
    <x v="2"/>
    <x v="1"/>
    <x v="15"/>
    <d v="2021-04-16T00:00:00"/>
    <n v="48266"/>
    <n v="0"/>
    <n v="0"/>
  </r>
  <r>
    <x v="52"/>
    <s v="Dylan Ali"/>
    <x v="2"/>
    <x v="5"/>
    <x v="0"/>
    <x v="5"/>
    <d v="2021-04-16T00:00:00"/>
    <n v="133400"/>
    <n v="0.11"/>
    <n v="14674"/>
  </r>
  <r>
    <x v="53"/>
    <s v="Eva Garcia"/>
    <x v="19"/>
    <x v="5"/>
    <x v="1"/>
    <x v="19"/>
    <d v="2021-04-11T00:00:00"/>
    <n v="72235"/>
    <n v="0"/>
    <n v="0"/>
  </r>
  <r>
    <x v="54"/>
    <s v="Ian Gutierrez"/>
    <x v="20"/>
    <x v="5"/>
    <x v="0"/>
    <x v="12"/>
    <d v="2021-04-09T00:00:00"/>
    <n v="70980"/>
    <n v="0"/>
    <n v="0"/>
  </r>
  <r>
    <x v="55"/>
    <s v="Eva Rivera"/>
    <x v="3"/>
    <x v="0"/>
    <x v="1"/>
    <x v="0"/>
    <d v="2021-04-02T00:00:00"/>
    <n v="151703"/>
    <n v="0.21"/>
    <n v="31857.629999999997"/>
  </r>
  <r>
    <x v="56"/>
    <s v="Vivian Barnes"/>
    <x v="3"/>
    <x v="5"/>
    <x v="1"/>
    <x v="17"/>
    <d v="2021-03-28T00:00:00"/>
    <n v="180687"/>
    <n v="0.19"/>
    <n v="34330.53"/>
  </r>
  <r>
    <x v="57"/>
    <s v="Aiden Gonzales"/>
    <x v="1"/>
    <x v="6"/>
    <x v="0"/>
    <x v="18"/>
    <d v="2021-03-28T00:00:00"/>
    <n v="186033"/>
    <n v="0.34"/>
    <n v="63251.22"/>
  </r>
  <r>
    <x v="58"/>
    <s v="Hailey Foster"/>
    <x v="4"/>
    <x v="3"/>
    <x v="1"/>
    <x v="15"/>
    <d v="2021-03-21T00:00:00"/>
    <n v="95562"/>
    <n v="0"/>
    <n v="0"/>
  </r>
  <r>
    <x v="59"/>
    <s v="Elias Ali"/>
    <x v="5"/>
    <x v="0"/>
    <x v="0"/>
    <x v="4"/>
    <d v="2021-03-19T00:00:00"/>
    <n v="127543"/>
    <n v="0.06"/>
    <n v="7652.58"/>
  </r>
  <r>
    <x v="60"/>
    <s v="Grace Carter"/>
    <x v="2"/>
    <x v="5"/>
    <x v="1"/>
    <x v="3"/>
    <d v="2021-03-17T00:00:00"/>
    <n v="155080"/>
    <n v="0.1"/>
    <n v="15508"/>
  </r>
  <r>
    <x v="61"/>
    <s v="Hailey Yee"/>
    <x v="6"/>
    <x v="0"/>
    <x v="1"/>
    <x v="21"/>
    <d v="2021-03-16T00:00:00"/>
    <n v="56239"/>
    <n v="0"/>
    <n v="0"/>
  </r>
  <r>
    <x v="62"/>
    <s v="Everly Lin"/>
    <x v="18"/>
    <x v="5"/>
    <x v="1"/>
    <x v="3"/>
    <d v="2021-03-15T00:00:00"/>
    <n v="47974"/>
    <n v="0"/>
    <n v="0"/>
  </r>
  <r>
    <x v="63"/>
    <s v="Charles Robinson"/>
    <x v="19"/>
    <x v="5"/>
    <x v="0"/>
    <x v="6"/>
    <d v="2021-03-12T00:00:00"/>
    <n v="70369"/>
    <n v="0"/>
    <n v="0"/>
  </r>
  <r>
    <x v="64"/>
    <s v="Layla Collins"/>
    <x v="17"/>
    <x v="4"/>
    <x v="1"/>
    <x v="6"/>
    <d v="2021-03-11T00:00:00"/>
    <n v="74170"/>
    <n v="0"/>
    <n v="0"/>
  </r>
  <r>
    <x v="65"/>
    <s v="John Chow"/>
    <x v="2"/>
    <x v="6"/>
    <x v="0"/>
    <x v="2"/>
    <d v="2021-03-11T00:00:00"/>
    <n v="135062"/>
    <n v="0.15"/>
    <n v="20259.3"/>
  </r>
  <r>
    <x v="66"/>
    <s v="Ian Vargas"/>
    <x v="15"/>
    <x v="0"/>
    <x v="0"/>
    <x v="6"/>
    <d v="2021-03-02T00:00:00"/>
    <n v="44732"/>
    <n v="0"/>
    <n v="0"/>
  </r>
  <r>
    <x v="67"/>
    <s v="Lillian Park"/>
    <x v="15"/>
    <x v="6"/>
    <x v="1"/>
    <x v="14"/>
    <d v="2021-02-24T00:00:00"/>
    <n v="46833"/>
    <n v="0"/>
    <n v="0"/>
  </r>
  <r>
    <x v="68"/>
    <s v="Leilani Chow"/>
    <x v="3"/>
    <x v="5"/>
    <x v="1"/>
    <x v="5"/>
    <d v="2021-02-23T00:00:00"/>
    <n v="199041"/>
    <n v="0.16"/>
    <n v="31846.560000000001"/>
  </r>
  <r>
    <x v="69"/>
    <s v="Evelyn Jung"/>
    <x v="15"/>
    <x v="0"/>
    <x v="1"/>
    <x v="13"/>
    <d v="2021-02-14T00:00:00"/>
    <n v="48340"/>
    <n v="0"/>
    <n v="0"/>
  </r>
  <r>
    <x v="70"/>
    <s v="Thomas Aguilar"/>
    <x v="21"/>
    <x v="0"/>
    <x v="0"/>
    <x v="2"/>
    <d v="2021-02-10T00:00:00"/>
    <n v="79882"/>
    <n v="0"/>
    <n v="0"/>
  </r>
  <r>
    <x v="71"/>
    <s v="Madeline Acosta"/>
    <x v="21"/>
    <x v="0"/>
    <x v="1"/>
    <x v="6"/>
    <d v="2021-02-09T00:00:00"/>
    <n v="87427"/>
    <n v="0"/>
    <n v="0"/>
  </r>
  <r>
    <x v="72"/>
    <s v="Greyson Lam"/>
    <x v="1"/>
    <x v="1"/>
    <x v="0"/>
    <x v="3"/>
    <d v="2021-02-08T00:00:00"/>
    <n v="198243"/>
    <n v="0.31"/>
    <n v="61455.33"/>
  </r>
  <r>
    <x v="73"/>
    <s v="Everleigh Nunez"/>
    <x v="11"/>
    <x v="3"/>
    <x v="1"/>
    <x v="22"/>
    <d v="2021-02-05T00:00:00"/>
    <n v="65507"/>
    <n v="0"/>
    <n v="0"/>
  </r>
  <r>
    <x v="74"/>
    <s v="Gianna Williams"/>
    <x v="7"/>
    <x v="3"/>
    <x v="1"/>
    <x v="5"/>
    <d v="2021-01-28T00:00:00"/>
    <n v="95786"/>
    <n v="0"/>
    <n v="0"/>
  </r>
  <r>
    <x v="75"/>
    <s v="Melody Valdez"/>
    <x v="3"/>
    <x v="4"/>
    <x v="1"/>
    <x v="4"/>
    <d v="2021-01-25T00:00:00"/>
    <n v="160385"/>
    <n v="0.23"/>
    <n v="36888.550000000003"/>
  </r>
  <r>
    <x v="46"/>
    <s v="Penelope Griffin"/>
    <x v="3"/>
    <x v="0"/>
    <x v="1"/>
    <x v="23"/>
    <d v="2021-01-23T00:00:00"/>
    <n v="151783"/>
    <n v="0.26"/>
    <n v="39463.58"/>
  </r>
  <r>
    <x v="76"/>
    <s v="Hailey Hong"/>
    <x v="6"/>
    <x v="0"/>
    <x v="1"/>
    <x v="24"/>
    <d v="2021-01-22T00:00:00"/>
    <n v="56405"/>
    <n v="0"/>
    <n v="0"/>
  </r>
  <r>
    <x v="77"/>
    <s v="Landon Thao"/>
    <x v="19"/>
    <x v="5"/>
    <x v="0"/>
    <x v="3"/>
    <d v="2021-01-21T00:00:00"/>
    <n v="67299"/>
    <n v="0"/>
    <n v="0"/>
  </r>
  <r>
    <x v="78"/>
    <s v="Riley Rojas"/>
    <x v="10"/>
    <x v="4"/>
    <x v="1"/>
    <x v="0"/>
    <d v="2021-01-21T00:00:00"/>
    <n v="90333"/>
    <n v="0"/>
    <n v="0"/>
  </r>
  <r>
    <x v="79"/>
    <s v="Natalia Owens"/>
    <x v="5"/>
    <x v="5"/>
    <x v="1"/>
    <x v="19"/>
    <d v="2021-01-18T00:00:00"/>
    <n v="104162"/>
    <n v="7.0000000000000007E-2"/>
    <n v="7291.3400000000011"/>
  </r>
  <r>
    <x v="80"/>
    <s v="Gabriel Zhou"/>
    <x v="22"/>
    <x v="4"/>
    <x v="0"/>
    <x v="3"/>
    <d v="2021-01-17T00:00:00"/>
    <n v="41844"/>
    <n v="0"/>
    <n v="0"/>
  </r>
  <r>
    <x v="81"/>
    <s v="Vivian Chu"/>
    <x v="21"/>
    <x v="0"/>
    <x v="1"/>
    <x v="10"/>
    <d v="2021-01-17T00:00:00"/>
    <n v="72131"/>
    <n v="0"/>
    <n v="0"/>
  </r>
  <r>
    <x v="82"/>
    <s v="Nevaeh Kang"/>
    <x v="23"/>
    <x v="3"/>
    <x v="1"/>
    <x v="10"/>
    <d v="2021-01-10T00:00:00"/>
    <n v="86538"/>
    <n v="0"/>
    <n v="0"/>
  </r>
  <r>
    <x v="83"/>
    <s v="Isaac Woods"/>
    <x v="5"/>
    <x v="0"/>
    <x v="0"/>
    <x v="4"/>
    <d v="2021-01-08T00:00:00"/>
    <n v="108826"/>
    <n v="0.1"/>
    <n v="10882.6"/>
  </r>
  <r>
    <x v="84"/>
    <s v="Cora Rivera"/>
    <x v="0"/>
    <x v="6"/>
    <x v="1"/>
    <x v="22"/>
    <d v="2021-01-02T00:00:00"/>
    <n v="94430"/>
    <n v="0"/>
    <n v="0"/>
  </r>
  <r>
    <x v="85"/>
    <s v="Nolan Molina"/>
    <x v="24"/>
    <x v="4"/>
    <x v="0"/>
    <x v="0"/>
    <d v="2020-12-27T00:00:00"/>
    <n v="70165"/>
    <n v="7.0000000000000007E-2"/>
    <n v="4911.55"/>
  </r>
  <r>
    <x v="86"/>
    <s v="Angel Lin"/>
    <x v="25"/>
    <x v="4"/>
    <x v="0"/>
    <x v="5"/>
    <d v="2020-12-24T00:00:00"/>
    <n v="92321"/>
    <n v="0"/>
    <n v="0"/>
  </r>
  <r>
    <x v="87"/>
    <s v="Kinsley Vega"/>
    <x v="1"/>
    <x v="1"/>
    <x v="1"/>
    <x v="24"/>
    <d v="2020-12-16T00:00:00"/>
    <n v="258426"/>
    <n v="0.4"/>
    <n v="103370.40000000001"/>
  </r>
  <r>
    <x v="88"/>
    <s v="Clara Huynh"/>
    <x v="22"/>
    <x v="4"/>
    <x v="1"/>
    <x v="25"/>
    <d v="2020-11-18T00:00:00"/>
    <n v="48415"/>
    <n v="0"/>
    <n v="0"/>
  </r>
  <r>
    <x v="89"/>
    <s v="Xavier Park"/>
    <x v="1"/>
    <x v="4"/>
    <x v="0"/>
    <x v="14"/>
    <d v="2020-11-08T00:00:00"/>
    <n v="234469"/>
    <n v="0.31"/>
    <n v="72685.39"/>
  </r>
  <r>
    <x v="90"/>
    <s v="Amelia Bui"/>
    <x v="3"/>
    <x v="3"/>
    <x v="1"/>
    <x v="10"/>
    <d v="2020-10-21T00:00:00"/>
    <n v="151853"/>
    <n v="0.16"/>
    <n v="24296.48"/>
  </r>
  <r>
    <x v="91"/>
    <s v="Hudson Thompson"/>
    <x v="13"/>
    <x v="1"/>
    <x v="0"/>
    <x v="13"/>
    <d v="2020-10-20T00:00:00"/>
    <n v="67753"/>
    <n v="0"/>
    <n v="0"/>
  </r>
  <r>
    <x v="92"/>
    <s v="Dominic Baker"/>
    <x v="0"/>
    <x v="1"/>
    <x v="0"/>
    <x v="17"/>
    <d v="2020-10-09T00:00:00"/>
    <n v="91853"/>
    <n v="0"/>
    <n v="0"/>
  </r>
  <r>
    <x v="93"/>
    <s v="Landon Brown"/>
    <x v="1"/>
    <x v="6"/>
    <x v="0"/>
    <x v="6"/>
    <d v="2020-09-27T00:00:00"/>
    <n v="223055"/>
    <n v="0.3"/>
    <n v="66916.5"/>
  </r>
  <r>
    <x v="94"/>
    <s v="Addison Perez"/>
    <x v="26"/>
    <x v="3"/>
    <x v="1"/>
    <x v="9"/>
    <d v="2020-09-25T00:00:00"/>
    <n v="123588"/>
    <n v="0"/>
    <n v="0"/>
  </r>
  <r>
    <x v="95"/>
    <s v="Jackson Navarro"/>
    <x v="3"/>
    <x v="0"/>
    <x v="0"/>
    <x v="7"/>
    <d v="2020-09-25T00:00:00"/>
    <n v="163143"/>
    <n v="0.28000000000000003"/>
    <n v="45680.04"/>
  </r>
  <r>
    <x v="96"/>
    <s v="Jackson Jordan"/>
    <x v="18"/>
    <x v="5"/>
    <x v="0"/>
    <x v="26"/>
    <d v="2020-09-21T00:00:00"/>
    <n v="54654"/>
    <n v="0"/>
    <n v="0"/>
  </r>
  <r>
    <x v="97"/>
    <s v="Josephine Acosta"/>
    <x v="3"/>
    <x v="5"/>
    <x v="1"/>
    <x v="14"/>
    <d v="2020-09-20T00:00:00"/>
    <n v="198176"/>
    <n v="0.17"/>
    <n v="33689.920000000006"/>
  </r>
  <r>
    <x v="98"/>
    <s v="Caroline Alexander"/>
    <x v="18"/>
    <x v="5"/>
    <x v="1"/>
    <x v="22"/>
    <d v="2020-09-18T00:00:00"/>
    <n v="47071"/>
    <n v="0"/>
    <n v="0"/>
  </r>
  <r>
    <x v="99"/>
    <s v="Jeremiah Chu"/>
    <x v="17"/>
    <x v="4"/>
    <x v="0"/>
    <x v="19"/>
    <d v="2020-09-12T00:00:00"/>
    <n v="96567"/>
    <n v="0"/>
    <n v="0"/>
  </r>
  <r>
    <x v="100"/>
    <s v="Luna Simmons"/>
    <x v="0"/>
    <x v="2"/>
    <x v="1"/>
    <x v="4"/>
    <d v="2020-09-04T00:00:00"/>
    <n v="95045"/>
    <n v="0"/>
    <n v="0"/>
  </r>
  <r>
    <x v="101"/>
    <s v="Jack Maldonado"/>
    <x v="3"/>
    <x v="3"/>
    <x v="0"/>
    <x v="19"/>
    <d v="2020-08-26T00:00:00"/>
    <n v="189290"/>
    <n v="0.22"/>
    <n v="41643.800000000003"/>
  </r>
  <r>
    <x v="102"/>
    <s v="Nevaeh Jones"/>
    <x v="1"/>
    <x v="0"/>
    <x v="1"/>
    <x v="19"/>
    <d v="2020-08-20T00:00:00"/>
    <n v="219693"/>
    <n v="0.3"/>
    <n v="65907.899999999994"/>
  </r>
  <r>
    <x v="103"/>
    <s v="Isaac Stewart"/>
    <x v="3"/>
    <x v="6"/>
    <x v="0"/>
    <x v="3"/>
    <d v="2020-08-15T00:00:00"/>
    <n v="172007"/>
    <n v="0.26"/>
    <n v="44721.82"/>
  </r>
  <r>
    <x v="104"/>
    <s v="Skylar Liu"/>
    <x v="3"/>
    <x v="4"/>
    <x v="1"/>
    <x v="9"/>
    <d v="2020-08-09T00:00:00"/>
    <n v="161203"/>
    <n v="0.15"/>
    <n v="24180.45"/>
  </r>
  <r>
    <x v="105"/>
    <s v="Liam Jordan"/>
    <x v="24"/>
    <x v="4"/>
    <x v="0"/>
    <x v="4"/>
    <d v="2020-08-08T00:00:00"/>
    <n v="73255"/>
    <n v="0.09"/>
    <n v="6592.95"/>
  </r>
  <r>
    <x v="106"/>
    <s v="Lincoln Hall"/>
    <x v="3"/>
    <x v="1"/>
    <x v="0"/>
    <x v="6"/>
    <d v="2020-07-28T00:00:00"/>
    <n v="180664"/>
    <n v="0.27"/>
    <n v="48779.280000000006"/>
  </r>
  <r>
    <x v="107"/>
    <s v="Sofia Cheng"/>
    <x v="1"/>
    <x v="1"/>
    <x v="1"/>
    <x v="27"/>
    <d v="2020-07-26T00:00:00"/>
    <n v="216195"/>
    <n v="0.31"/>
    <n v="67020.45"/>
  </r>
  <r>
    <x v="108"/>
    <s v="Jaxon Park"/>
    <x v="10"/>
    <x v="4"/>
    <x v="0"/>
    <x v="24"/>
    <d v="2020-07-24T00:00:00"/>
    <n v="69453"/>
    <n v="0"/>
    <n v="0"/>
  </r>
  <r>
    <x v="109"/>
    <s v="Sadie Patterson"/>
    <x v="0"/>
    <x v="1"/>
    <x v="1"/>
    <x v="8"/>
    <d v="2020-07-24T00:00:00"/>
    <n v="89390"/>
    <n v="0"/>
    <n v="0"/>
  </r>
  <r>
    <x v="110"/>
    <s v="Kinsley Acosta"/>
    <x v="1"/>
    <x v="4"/>
    <x v="1"/>
    <x v="12"/>
    <d v="2020-07-22T00:00:00"/>
    <n v="192749"/>
    <n v="0.31"/>
    <n v="59752.19"/>
  </r>
  <r>
    <x v="111"/>
    <s v="Genesis Zhu"/>
    <x v="3"/>
    <x v="2"/>
    <x v="1"/>
    <x v="28"/>
    <d v="2020-07-20T00:00:00"/>
    <n v="184960"/>
    <n v="0.18"/>
    <n v="33292.799999999996"/>
  </r>
  <r>
    <x v="112"/>
    <s v="Logan Bryant"/>
    <x v="2"/>
    <x v="6"/>
    <x v="0"/>
    <x v="13"/>
    <d v="2020-07-18T00:00:00"/>
    <n v="148485"/>
    <n v="0.15"/>
    <n v="22272.75"/>
  </r>
  <r>
    <x v="113"/>
    <s v="Ellie Guerrero"/>
    <x v="2"/>
    <x v="5"/>
    <x v="1"/>
    <x v="9"/>
    <d v="2020-07-13T00:00:00"/>
    <n v="141555"/>
    <n v="0.11"/>
    <n v="15571.05"/>
  </r>
  <r>
    <x v="114"/>
    <s v="Caroline Santos"/>
    <x v="13"/>
    <x v="2"/>
    <x v="1"/>
    <x v="3"/>
    <d v="2020-07-12T00:00:00"/>
    <n v="56565"/>
    <n v="0"/>
    <n v="0"/>
  </r>
  <r>
    <x v="115"/>
    <s v="Asher Morales"/>
    <x v="23"/>
    <x v="3"/>
    <x v="0"/>
    <x v="7"/>
    <d v="2020-07-10T00:00:00"/>
    <n v="88272"/>
    <n v="0"/>
    <n v="0"/>
  </r>
  <r>
    <x v="116"/>
    <s v="Alexander Foster"/>
    <x v="13"/>
    <x v="6"/>
    <x v="0"/>
    <x v="29"/>
    <d v="2020-07-03T00:00:00"/>
    <n v="51513"/>
    <n v="0"/>
    <n v="0"/>
  </r>
  <r>
    <x v="117"/>
    <s v="Julian Ross"/>
    <x v="5"/>
    <x v="6"/>
    <x v="0"/>
    <x v="17"/>
    <d v="2020-07-02T00:00:00"/>
    <n v="100099"/>
    <n v="0.08"/>
    <n v="8007.92"/>
  </r>
  <r>
    <x v="118"/>
    <s v="Ruby Barnes"/>
    <x v="5"/>
    <x v="4"/>
    <x v="1"/>
    <x v="5"/>
    <d v="2020-07-01T00:00:00"/>
    <n v="119746"/>
    <n v="0.1"/>
    <n v="11974.6"/>
  </r>
  <r>
    <x v="119"/>
    <s v="Levi Moreno"/>
    <x v="27"/>
    <x v="4"/>
    <x v="0"/>
    <x v="30"/>
    <d v="2020-06-27T00:00:00"/>
    <n v="40316"/>
    <n v="0"/>
    <n v="0"/>
  </r>
  <r>
    <x v="120"/>
    <s v="Audrey Hwang"/>
    <x v="0"/>
    <x v="1"/>
    <x v="1"/>
    <x v="2"/>
    <d v="2020-06-17T00:00:00"/>
    <n v="89841"/>
    <n v="0"/>
    <n v="0"/>
  </r>
  <r>
    <x v="121"/>
    <s v="Olivia Harris"/>
    <x v="3"/>
    <x v="0"/>
    <x v="1"/>
    <x v="27"/>
    <d v="2020-06-14T00:00:00"/>
    <n v="181216"/>
    <n v="0.27"/>
    <n v="48928.32"/>
  </r>
  <r>
    <x v="122"/>
    <s v="Ian Barnes"/>
    <x v="26"/>
    <x v="3"/>
    <x v="0"/>
    <x v="1"/>
    <d v="2020-06-08T00:00:00"/>
    <n v="115765"/>
    <n v="0"/>
    <n v="0"/>
  </r>
  <r>
    <x v="123"/>
    <s v="Nolan Bui"/>
    <x v="24"/>
    <x v="4"/>
    <x v="0"/>
    <x v="4"/>
    <d v="2020-05-26T00:00:00"/>
    <n v="67925"/>
    <n v="0.08"/>
    <n v="5434"/>
  </r>
  <r>
    <x v="124"/>
    <s v="Raelynn Lu"/>
    <x v="3"/>
    <x v="2"/>
    <x v="1"/>
    <x v="5"/>
    <d v="2020-05-26T00:00:00"/>
    <n v="153628"/>
    <n v="0.28999999999999998"/>
    <n v="44552.119999999995"/>
  </r>
  <r>
    <x v="125"/>
    <s v="Allison Leung"/>
    <x v="0"/>
    <x v="0"/>
    <x v="1"/>
    <x v="31"/>
    <d v="2020-05-18T00:00:00"/>
    <n v="97830"/>
    <n v="0"/>
    <n v="0"/>
  </r>
  <r>
    <x v="126"/>
    <s v="Luke Martin"/>
    <x v="15"/>
    <x v="2"/>
    <x v="0"/>
    <x v="3"/>
    <d v="2020-05-16T00:00:00"/>
    <n v="41336"/>
    <n v="0"/>
    <n v="0"/>
  </r>
  <r>
    <x v="127"/>
    <s v="Lydia Espinoza"/>
    <x v="2"/>
    <x v="6"/>
    <x v="1"/>
    <x v="9"/>
    <d v="2020-05-15T00:00:00"/>
    <n v="137106"/>
    <n v="0.12"/>
    <n v="16452.72"/>
  </r>
  <r>
    <x v="128"/>
    <s v="Grayson Chin"/>
    <x v="1"/>
    <x v="4"/>
    <x v="0"/>
    <x v="6"/>
    <d v="2020-05-09T00:00:00"/>
    <n v="256561"/>
    <n v="0.39"/>
    <n v="100058.79000000001"/>
  </r>
  <r>
    <x v="129"/>
    <s v="Lucy Johnson"/>
    <x v="5"/>
    <x v="4"/>
    <x v="1"/>
    <x v="32"/>
    <d v="2020-04-27T00:00:00"/>
    <n v="103058"/>
    <n v="7.0000000000000007E-2"/>
    <n v="7214.06"/>
  </r>
  <r>
    <x v="130"/>
    <s v="Leo Owens"/>
    <x v="27"/>
    <x v="4"/>
    <x v="0"/>
    <x v="1"/>
    <d v="2020-04-23T00:00:00"/>
    <n v="50069"/>
    <n v="0"/>
    <n v="0"/>
  </r>
  <r>
    <x v="131"/>
    <s v="Eloise Trinh"/>
    <x v="28"/>
    <x v="4"/>
    <x v="1"/>
    <x v="25"/>
    <d v="2020-04-22T00:00:00"/>
    <n v="90535"/>
    <n v="0"/>
    <n v="0"/>
  </r>
  <r>
    <x v="132"/>
    <s v="Allison Espinoza"/>
    <x v="28"/>
    <x v="4"/>
    <x v="1"/>
    <x v="2"/>
    <d v="2020-04-16T00:00:00"/>
    <n v="66958"/>
    <n v="0"/>
    <n v="0"/>
  </r>
  <r>
    <x v="133"/>
    <s v="Mateo Chu"/>
    <x v="11"/>
    <x v="3"/>
    <x v="0"/>
    <x v="5"/>
    <d v="2020-04-16T00:00:00"/>
    <n v="71864"/>
    <n v="0"/>
    <n v="0"/>
  </r>
  <r>
    <x v="134"/>
    <s v="Jaxson Coleman"/>
    <x v="5"/>
    <x v="2"/>
    <x v="0"/>
    <x v="12"/>
    <d v="2020-04-15T00:00:00"/>
    <n v="126671"/>
    <n v="0.09"/>
    <n v="11400.39"/>
  </r>
  <r>
    <x v="135"/>
    <s v="Allison Daniels"/>
    <x v="5"/>
    <x v="2"/>
    <x v="1"/>
    <x v="33"/>
    <d v="2020-04-14T00:00:00"/>
    <n v="103524"/>
    <n v="0.09"/>
    <n v="9317.16"/>
  </r>
  <r>
    <x v="136"/>
    <s v="Lillian Chen"/>
    <x v="2"/>
    <x v="6"/>
    <x v="1"/>
    <x v="3"/>
    <d v="2020-04-09T00:00:00"/>
    <n v="157057"/>
    <n v="0.1"/>
    <n v="15705.7"/>
  </r>
  <r>
    <x v="137"/>
    <s v="Everleigh Adams"/>
    <x v="13"/>
    <x v="6"/>
    <x v="1"/>
    <x v="24"/>
    <d v="2020-03-14T00:00:00"/>
    <n v="68846"/>
    <n v="0"/>
    <n v="0"/>
  </r>
  <r>
    <x v="138"/>
    <s v="Naomi Washington"/>
    <x v="5"/>
    <x v="4"/>
    <x v="1"/>
    <x v="17"/>
    <d v="2020-03-13T00:00:00"/>
    <n v="107195"/>
    <n v="0.09"/>
    <n v="9647.5499999999993"/>
  </r>
  <r>
    <x v="139"/>
    <s v="Eleanor Chau"/>
    <x v="16"/>
    <x v="3"/>
    <x v="1"/>
    <x v="33"/>
    <d v="2020-03-08T00:00:00"/>
    <n v="80659"/>
    <n v="0"/>
    <n v="0"/>
  </r>
  <r>
    <x v="140"/>
    <s v="Lincoln Fong"/>
    <x v="13"/>
    <x v="0"/>
    <x v="0"/>
    <x v="19"/>
    <d v="2020-02-17T00:00:00"/>
    <n v="67171"/>
    <n v="0"/>
    <n v="0"/>
  </r>
  <r>
    <x v="141"/>
    <s v="Ezekiel Delgado"/>
    <x v="3"/>
    <x v="3"/>
    <x v="0"/>
    <x v="14"/>
    <d v="2020-02-07T00:00:00"/>
    <n v="187187"/>
    <n v="0.18"/>
    <n v="33693.659999999996"/>
  </r>
  <r>
    <x v="142"/>
    <s v="Jade Hunter"/>
    <x v="14"/>
    <x v="4"/>
    <x v="1"/>
    <x v="22"/>
    <d v="2020-02-05T00:00:00"/>
    <n v="96636"/>
    <n v="0"/>
    <n v="0"/>
  </r>
  <r>
    <x v="143"/>
    <s v="Madeline Allen"/>
    <x v="14"/>
    <x v="4"/>
    <x v="1"/>
    <x v="13"/>
    <d v="2020-02-03T00:00:00"/>
    <n v="94652"/>
    <n v="0"/>
    <n v="0"/>
  </r>
  <r>
    <x v="144"/>
    <s v="Henry Green"/>
    <x v="21"/>
    <x v="0"/>
    <x v="0"/>
    <x v="12"/>
    <d v="2020-02-03T00:00:00"/>
    <n v="96598"/>
    <n v="0"/>
    <n v="0"/>
  </r>
  <r>
    <x v="145"/>
    <s v="Jonathan Patel"/>
    <x v="5"/>
    <x v="6"/>
    <x v="0"/>
    <x v="4"/>
    <d v="2020-02-02T00:00:00"/>
    <n v="115417"/>
    <n v="0.06"/>
    <n v="6925.0199999999995"/>
  </r>
  <r>
    <x v="146"/>
    <s v="Ella White"/>
    <x v="16"/>
    <x v="3"/>
    <x v="1"/>
    <x v="3"/>
    <d v="2020-01-20T00:00:00"/>
    <n v="71359"/>
    <n v="0"/>
    <n v="0"/>
  </r>
  <r>
    <x v="147"/>
    <s v="Samantha Rogers"/>
    <x v="15"/>
    <x v="6"/>
    <x v="1"/>
    <x v="4"/>
    <d v="2020-01-17T00:00:00"/>
    <n v="45061"/>
    <n v="0"/>
    <n v="0"/>
  </r>
  <r>
    <x v="148"/>
    <s v="Adam Nelson"/>
    <x v="3"/>
    <x v="2"/>
    <x v="0"/>
    <x v="3"/>
    <d v="2020-01-14T00:00:00"/>
    <n v="168014"/>
    <n v="0.27"/>
    <n v="45363.780000000006"/>
  </r>
  <r>
    <x v="149"/>
    <s v="Emily Clark"/>
    <x v="1"/>
    <x v="1"/>
    <x v="1"/>
    <x v="0"/>
    <d v="2020-01-13T00:00:00"/>
    <n v="253294"/>
    <n v="0.4"/>
    <n v="101317.6"/>
  </r>
  <r>
    <x v="150"/>
    <s v="Anna Mehta"/>
    <x v="14"/>
    <x v="4"/>
    <x v="1"/>
    <x v="12"/>
    <d v="2020-01-05T00:00:00"/>
    <n v="78844"/>
    <n v="0"/>
    <n v="0"/>
  </r>
  <r>
    <x v="151"/>
    <s v="Samantha Woods"/>
    <x v="15"/>
    <x v="1"/>
    <x v="1"/>
    <x v="34"/>
    <d v="2019-12-25T00:00:00"/>
    <n v="54829"/>
    <n v="0"/>
    <n v="0"/>
  </r>
  <r>
    <x v="152"/>
    <s v="Ella Jenkins"/>
    <x v="13"/>
    <x v="2"/>
    <x v="1"/>
    <x v="7"/>
    <d v="2019-12-20T00:00:00"/>
    <n v="61026"/>
    <n v="0"/>
    <n v="0"/>
  </r>
  <r>
    <x v="153"/>
    <s v="Brooklyn Reyes"/>
    <x v="29"/>
    <x v="4"/>
    <x v="1"/>
    <x v="0"/>
    <d v="2019-12-19T00:00:00"/>
    <n v="91954"/>
    <n v="0"/>
    <n v="0"/>
  </r>
  <r>
    <x v="154"/>
    <s v="Adeline Huang"/>
    <x v="4"/>
    <x v="3"/>
    <x v="1"/>
    <x v="28"/>
    <d v="2019-12-16T00:00:00"/>
    <n v="99989"/>
    <n v="0"/>
    <n v="0"/>
  </r>
  <r>
    <x v="155"/>
    <s v="Raelynn Hong"/>
    <x v="3"/>
    <x v="6"/>
    <x v="1"/>
    <x v="4"/>
    <d v="2019-12-11T00:00:00"/>
    <n v="182321"/>
    <n v="0.28000000000000003"/>
    <n v="51049.880000000005"/>
  </r>
  <r>
    <x v="156"/>
    <s v="Ian Flores"/>
    <x v="3"/>
    <x v="3"/>
    <x v="0"/>
    <x v="26"/>
    <d v="2019-12-10T00:00:00"/>
    <n v="183113"/>
    <n v="0.24"/>
    <n v="43947.119999999995"/>
  </r>
  <r>
    <x v="157"/>
    <s v="Jameson Chen"/>
    <x v="1"/>
    <x v="6"/>
    <x v="0"/>
    <x v="25"/>
    <d v="2019-12-05T00:00:00"/>
    <n v="254057"/>
    <n v="0.39"/>
    <n v="99082.23000000001"/>
  </r>
  <r>
    <x v="158"/>
    <s v="Sebastian Rogers"/>
    <x v="19"/>
    <x v="5"/>
    <x v="0"/>
    <x v="8"/>
    <d v="2019-11-29T00:00:00"/>
    <n v="69647"/>
    <n v="0"/>
    <n v="0"/>
  </r>
  <r>
    <x v="159"/>
    <s v="Anna Han"/>
    <x v="16"/>
    <x v="3"/>
    <x v="1"/>
    <x v="9"/>
    <d v="2019-11-09T00:00:00"/>
    <n v="75012"/>
    <n v="0"/>
    <n v="0"/>
  </r>
  <r>
    <x v="160"/>
    <s v="Nicholas Wong"/>
    <x v="3"/>
    <x v="0"/>
    <x v="0"/>
    <x v="5"/>
    <d v="2019-11-07T00:00:00"/>
    <n v="174607"/>
    <n v="0.28999999999999998"/>
    <n v="50636.03"/>
  </r>
  <r>
    <x v="161"/>
    <s v="Hudson Hill"/>
    <x v="0"/>
    <x v="0"/>
    <x v="0"/>
    <x v="13"/>
    <d v="2019-11-04T00:00:00"/>
    <n v="96092"/>
    <n v="0"/>
    <n v="0"/>
  </r>
  <r>
    <x v="162"/>
    <s v="John Cho"/>
    <x v="3"/>
    <x v="5"/>
    <x v="0"/>
    <x v="1"/>
    <d v="2019-11-03T00:00:00"/>
    <n v="195385"/>
    <n v="0.21"/>
    <n v="41030.85"/>
  </r>
  <r>
    <x v="163"/>
    <s v="Madeline Hoang"/>
    <x v="27"/>
    <x v="4"/>
    <x v="1"/>
    <x v="4"/>
    <d v="2019-10-25T00:00:00"/>
    <n v="50111"/>
    <n v="0"/>
    <n v="0"/>
  </r>
  <r>
    <x v="164"/>
    <s v="Bella Butler"/>
    <x v="2"/>
    <x v="2"/>
    <x v="1"/>
    <x v="24"/>
    <d v="2019-10-25T00:00:00"/>
    <n v="131652"/>
    <n v="0.11"/>
    <n v="14481.72"/>
  </r>
  <r>
    <x v="165"/>
    <s v="Jackson Perry"/>
    <x v="1"/>
    <x v="6"/>
    <x v="0"/>
    <x v="5"/>
    <d v="2019-10-20T00:00:00"/>
    <n v="256420"/>
    <n v="0.3"/>
    <n v="76926"/>
  </r>
  <r>
    <x v="7"/>
    <s v="Riley Marquez"/>
    <x v="2"/>
    <x v="2"/>
    <x v="1"/>
    <x v="25"/>
    <d v="2019-10-18T00:00:00"/>
    <n v="122829"/>
    <n v="0.11"/>
    <n v="13511.19"/>
  </r>
  <r>
    <x v="166"/>
    <s v="Caleb Marquez"/>
    <x v="17"/>
    <x v="4"/>
    <x v="0"/>
    <x v="9"/>
    <d v="2019-10-15T00:00:00"/>
    <n v="66819"/>
    <n v="0"/>
    <n v="0"/>
  </r>
  <r>
    <x v="167"/>
    <s v="Jose Richardson"/>
    <x v="3"/>
    <x v="6"/>
    <x v="0"/>
    <x v="6"/>
    <d v="2019-10-15T00:00:00"/>
    <n v="151556"/>
    <n v="0.2"/>
    <n v="30311.200000000001"/>
  </r>
  <r>
    <x v="168"/>
    <s v="Harper Alexander"/>
    <x v="0"/>
    <x v="0"/>
    <x v="1"/>
    <x v="6"/>
    <d v="2019-10-14T00:00:00"/>
    <n v="79356"/>
    <n v="0"/>
    <n v="0"/>
  </r>
  <r>
    <x v="169"/>
    <s v="Penelope Jordan"/>
    <x v="24"/>
    <x v="4"/>
    <x v="1"/>
    <x v="6"/>
    <d v="2019-09-27T00:00:00"/>
    <n v="84913"/>
    <n v="7.0000000000000007E-2"/>
    <n v="5943.9100000000008"/>
  </r>
  <r>
    <x v="170"/>
    <s v="Brooks Marquez"/>
    <x v="1"/>
    <x v="0"/>
    <x v="0"/>
    <x v="23"/>
    <d v="2019-09-24T00:00:00"/>
    <n v="201464"/>
    <n v="0.37"/>
    <n v="74541.679999999993"/>
  </r>
  <r>
    <x v="171"/>
    <s v="Hailey Dang"/>
    <x v="5"/>
    <x v="6"/>
    <x v="1"/>
    <x v="30"/>
    <d v="2019-09-21T00:00:00"/>
    <n v="108780"/>
    <n v="0.06"/>
    <n v="6526.8"/>
  </r>
  <r>
    <x v="172"/>
    <s v="Angel Do"/>
    <x v="17"/>
    <x v="4"/>
    <x v="0"/>
    <x v="28"/>
    <d v="2019-09-20T00:00:00"/>
    <n v="94735"/>
    <n v="0"/>
    <n v="0"/>
  </r>
  <r>
    <x v="173"/>
    <s v="Avery Dominguez"/>
    <x v="2"/>
    <x v="0"/>
    <x v="1"/>
    <x v="5"/>
    <d v="2019-09-13T00:00:00"/>
    <n v="133297"/>
    <n v="0.13"/>
    <n v="17328.61"/>
  </r>
  <r>
    <x v="174"/>
    <s v="Hannah Nelson"/>
    <x v="0"/>
    <x v="6"/>
    <x v="1"/>
    <x v="29"/>
    <d v="2019-09-07T00:00:00"/>
    <n v="70992"/>
    <n v="0"/>
    <n v="0"/>
  </r>
  <r>
    <x v="175"/>
    <s v="Leonardo Dixon"/>
    <x v="15"/>
    <x v="0"/>
    <x v="0"/>
    <x v="33"/>
    <d v="2019-09-05T00:00:00"/>
    <n v="49998"/>
    <n v="0"/>
    <n v="0"/>
  </r>
  <r>
    <x v="176"/>
    <s v="Christopher Howard"/>
    <x v="30"/>
    <x v="4"/>
    <x v="0"/>
    <x v="23"/>
    <d v="2019-08-26T00:00:00"/>
    <n v="75780"/>
    <n v="0"/>
    <n v="0"/>
  </r>
  <r>
    <x v="177"/>
    <s v="Emma Cao"/>
    <x v="15"/>
    <x v="1"/>
    <x v="1"/>
    <x v="5"/>
    <d v="2019-08-24T00:00:00"/>
    <n v="50809"/>
    <n v="0"/>
    <n v="0"/>
  </r>
  <r>
    <x v="178"/>
    <s v="Vivian Hunter"/>
    <x v="6"/>
    <x v="0"/>
    <x v="1"/>
    <x v="6"/>
    <d v="2019-08-21T00:00:00"/>
    <n v="66084"/>
    <n v="0"/>
    <n v="0"/>
  </r>
  <r>
    <x v="179"/>
    <s v="Caroline Hu"/>
    <x v="2"/>
    <x v="6"/>
    <x v="1"/>
    <x v="19"/>
    <d v="2019-08-18T00:00:00"/>
    <n v="126353"/>
    <n v="0.12"/>
    <n v="15162.359999999999"/>
  </r>
  <r>
    <x v="180"/>
    <s v="Mason Jimenez"/>
    <x v="2"/>
    <x v="2"/>
    <x v="0"/>
    <x v="18"/>
    <d v="2019-08-08T00:00:00"/>
    <n v="130133"/>
    <n v="0.15"/>
    <n v="19519.95"/>
  </r>
  <r>
    <x v="181"/>
    <s v="Samantha Foster"/>
    <x v="1"/>
    <x v="5"/>
    <x v="1"/>
    <x v="28"/>
    <d v="2019-07-27T00:00:00"/>
    <n v="220937"/>
    <n v="0.38"/>
    <n v="83956.06"/>
  </r>
  <r>
    <x v="182"/>
    <s v="Cooper Jiang"/>
    <x v="13"/>
    <x v="1"/>
    <x v="0"/>
    <x v="35"/>
    <d v="2019-07-25T00:00:00"/>
    <n v="50883"/>
    <n v="0"/>
    <n v="0"/>
  </r>
  <r>
    <x v="80"/>
    <s v="Peyton Walker"/>
    <x v="15"/>
    <x v="6"/>
    <x v="1"/>
    <x v="20"/>
    <d v="2019-07-13T00:00:00"/>
    <n v="41545"/>
    <n v="0"/>
    <n v="0"/>
  </r>
  <r>
    <x v="183"/>
    <s v="Maverick Henry"/>
    <x v="24"/>
    <x v="4"/>
    <x v="0"/>
    <x v="6"/>
    <d v="2019-07-10T00:00:00"/>
    <n v="69110"/>
    <n v="0.05"/>
    <n v="3455.5"/>
  </r>
  <r>
    <x v="184"/>
    <s v="Isla Guzman"/>
    <x v="2"/>
    <x v="1"/>
    <x v="1"/>
    <x v="4"/>
    <d v="2019-07-06T00:00:00"/>
    <n v="152036"/>
    <n v="0.15"/>
    <n v="22805.399999999998"/>
  </r>
  <r>
    <x v="185"/>
    <s v="Eliza Hernandez"/>
    <x v="10"/>
    <x v="4"/>
    <x v="1"/>
    <x v="26"/>
    <d v="2019-07-04T00:00:00"/>
    <n v="76588"/>
    <n v="0"/>
    <n v="0"/>
  </r>
  <r>
    <x v="186"/>
    <s v="Angel Stewart"/>
    <x v="1"/>
    <x v="2"/>
    <x v="0"/>
    <x v="4"/>
    <d v="2019-06-22T00:00:00"/>
    <n v="250767"/>
    <n v="0.38"/>
    <n v="95291.46"/>
  </r>
  <r>
    <x v="187"/>
    <s v="Piper Patterson"/>
    <x v="7"/>
    <x v="3"/>
    <x v="1"/>
    <x v="2"/>
    <d v="2019-06-19T00:00:00"/>
    <n v="88045"/>
    <n v="0"/>
    <n v="0"/>
  </r>
  <r>
    <x v="188"/>
    <s v="Andrew Reed"/>
    <x v="12"/>
    <x v="4"/>
    <x v="0"/>
    <x v="4"/>
    <d v="2019-06-17T00:00:00"/>
    <n v="65341"/>
    <n v="0"/>
    <n v="0"/>
  </r>
  <r>
    <x v="189"/>
    <s v="Oliver Yang"/>
    <x v="3"/>
    <x v="6"/>
    <x v="0"/>
    <x v="19"/>
    <d v="2019-06-10T00:00:00"/>
    <n v="176710"/>
    <n v="0.15"/>
    <n v="26506.5"/>
  </r>
  <r>
    <x v="190"/>
    <s v="Lincoln Wong"/>
    <x v="0"/>
    <x v="2"/>
    <x v="0"/>
    <x v="35"/>
    <d v="2019-06-07T00:00:00"/>
    <n v="80700"/>
    <n v="0"/>
    <n v="0"/>
  </r>
  <r>
    <x v="191"/>
    <s v="Nathan Miller"/>
    <x v="7"/>
    <x v="3"/>
    <x v="0"/>
    <x v="5"/>
    <d v="2019-05-28T00:00:00"/>
    <n v="70110"/>
    <n v="0"/>
    <n v="0"/>
  </r>
  <r>
    <x v="192"/>
    <s v="Kinsley Dixon"/>
    <x v="15"/>
    <x v="1"/>
    <x v="1"/>
    <x v="4"/>
    <d v="2019-05-25T00:00:00"/>
    <n v="45819"/>
    <n v="0"/>
    <n v="0"/>
  </r>
  <r>
    <x v="193"/>
    <s v="Sadie Washington"/>
    <x v="2"/>
    <x v="6"/>
    <x v="1"/>
    <x v="9"/>
    <d v="2019-05-24T00:00:00"/>
    <n v="122350"/>
    <n v="0.12"/>
    <n v="14682"/>
  </r>
  <r>
    <x v="194"/>
    <s v="Andrew Coleman"/>
    <x v="3"/>
    <x v="2"/>
    <x v="0"/>
    <x v="36"/>
    <d v="2019-05-15T00:00:00"/>
    <n v="174415"/>
    <n v="0.23"/>
    <n v="40115.450000000004"/>
  </r>
  <r>
    <x v="27"/>
    <s v="Carter Mejia"/>
    <x v="2"/>
    <x v="5"/>
    <x v="0"/>
    <x v="9"/>
    <d v="2019-05-09T00:00:00"/>
    <n v="125828"/>
    <n v="0.15"/>
    <n v="18874.2"/>
  </r>
  <r>
    <x v="195"/>
    <s v="Madeline Garcia"/>
    <x v="20"/>
    <x v="5"/>
    <x v="1"/>
    <x v="2"/>
    <d v="2019-04-26T00:00:00"/>
    <n v="74891"/>
    <n v="0"/>
    <n v="0"/>
  </r>
  <r>
    <x v="196"/>
    <s v="Lyla Chen"/>
    <x v="20"/>
    <x v="5"/>
    <x v="1"/>
    <x v="2"/>
    <d v="2019-04-26T00:00:00"/>
    <n v="90870"/>
    <n v="0"/>
    <n v="0"/>
  </r>
  <r>
    <x v="48"/>
    <s v="Amelia Salazar"/>
    <x v="13"/>
    <x v="2"/>
    <x v="1"/>
    <x v="6"/>
    <d v="2019-04-23T00:00:00"/>
    <n v="59817"/>
    <n v="0"/>
    <n v="0"/>
  </r>
  <r>
    <x v="197"/>
    <s v="Jeremiah Hernandez"/>
    <x v="31"/>
    <x v="4"/>
    <x v="0"/>
    <x v="6"/>
    <d v="2019-04-14T00:00:00"/>
    <n v="74467"/>
    <n v="0"/>
    <n v="0"/>
  </r>
  <r>
    <x v="198"/>
    <s v="Alice Mehta"/>
    <x v="13"/>
    <x v="0"/>
    <x v="1"/>
    <x v="2"/>
    <d v="2019-04-02T00:00:00"/>
    <n v="52621"/>
    <n v="0"/>
    <n v="0"/>
  </r>
  <r>
    <x v="199"/>
    <s v="Liliana Do"/>
    <x v="29"/>
    <x v="4"/>
    <x v="1"/>
    <x v="13"/>
    <d v="2019-03-29T00:00:00"/>
    <n v="86774"/>
    <n v="0"/>
    <n v="0"/>
  </r>
  <r>
    <x v="200"/>
    <s v="Connor Walker"/>
    <x v="13"/>
    <x v="2"/>
    <x v="0"/>
    <x v="13"/>
    <d v="2019-03-18T00:00:00"/>
    <n v="54714"/>
    <n v="0"/>
    <n v="0"/>
  </r>
  <r>
    <x v="201"/>
    <s v="Emily Lau"/>
    <x v="0"/>
    <x v="2"/>
    <x v="1"/>
    <x v="29"/>
    <d v="2019-03-18T00:00:00"/>
    <n v="74779"/>
    <n v="0"/>
    <n v="0"/>
  </r>
  <r>
    <x v="202"/>
    <s v="Claire Jones"/>
    <x v="11"/>
    <x v="3"/>
    <x v="1"/>
    <x v="25"/>
    <d v="2019-03-12T00:00:00"/>
    <n v="62644"/>
    <n v="0"/>
    <n v="0"/>
  </r>
  <r>
    <x v="203"/>
    <s v="Greyson Sanders"/>
    <x v="14"/>
    <x v="4"/>
    <x v="0"/>
    <x v="4"/>
    <d v="2019-03-06T00:00:00"/>
    <n v="90304"/>
    <n v="0"/>
    <n v="0"/>
  </r>
  <r>
    <x v="204"/>
    <s v="Jaxson Liang"/>
    <x v="11"/>
    <x v="3"/>
    <x v="0"/>
    <x v="30"/>
    <d v="2019-03-03T00:00:00"/>
    <n v="67114"/>
    <n v="0"/>
    <n v="0"/>
  </r>
  <r>
    <x v="205"/>
    <s v="Natalia Santos"/>
    <x v="1"/>
    <x v="5"/>
    <x v="1"/>
    <x v="2"/>
    <d v="2019-02-25T00:00:00"/>
    <n v="249801"/>
    <n v="0.39"/>
    <n v="97422.39"/>
  </r>
  <r>
    <x v="206"/>
    <s v="William Walker"/>
    <x v="24"/>
    <x v="4"/>
    <x v="0"/>
    <x v="14"/>
    <d v="2019-02-24T00:00:00"/>
    <n v="95899"/>
    <n v="0.1"/>
    <n v="9589.9"/>
  </r>
  <r>
    <x v="207"/>
    <s v="Elena Vang"/>
    <x v="15"/>
    <x v="2"/>
    <x v="1"/>
    <x v="7"/>
    <d v="2019-02-19T00:00:00"/>
    <n v="55859"/>
    <n v="0"/>
    <n v="0"/>
  </r>
  <r>
    <x v="208"/>
    <s v="Isaac Yoon"/>
    <x v="5"/>
    <x v="5"/>
    <x v="0"/>
    <x v="36"/>
    <d v="2019-02-06T00:00:00"/>
    <n v="126950"/>
    <n v="0.1"/>
    <n v="12695"/>
  </r>
  <r>
    <x v="105"/>
    <s v="Jade Rojas"/>
    <x v="3"/>
    <x v="2"/>
    <x v="1"/>
    <x v="33"/>
    <d v="2019-01-28T00:00:00"/>
    <n v="165927"/>
    <n v="0.2"/>
    <n v="33185.4"/>
  </r>
  <r>
    <x v="209"/>
    <s v="Easton Bailey"/>
    <x v="5"/>
    <x v="1"/>
    <x v="0"/>
    <x v="9"/>
    <d v="2019-01-25T00:00:00"/>
    <n v="113527"/>
    <n v="0.06"/>
    <n v="6811.62"/>
  </r>
  <r>
    <x v="210"/>
    <s v="Peyton Vasquez"/>
    <x v="15"/>
    <x v="1"/>
    <x v="1"/>
    <x v="6"/>
    <d v="2019-01-24T00:00:00"/>
    <n v="55767"/>
    <n v="0"/>
    <n v="0"/>
  </r>
  <r>
    <x v="211"/>
    <s v="Joseph Vazquez"/>
    <x v="2"/>
    <x v="1"/>
    <x v="0"/>
    <x v="14"/>
    <d v="2019-01-23T00:00:00"/>
    <n v="159031"/>
    <n v="0.1"/>
    <n v="15903.1"/>
  </r>
  <r>
    <x v="212"/>
    <s v="Wesley King"/>
    <x v="5"/>
    <x v="1"/>
    <x v="0"/>
    <x v="32"/>
    <d v="2019-01-19T00:00:00"/>
    <n v="101577"/>
    <n v="0.05"/>
    <n v="5078.8500000000004"/>
  </r>
  <r>
    <x v="213"/>
    <s v="Natalia Salazar"/>
    <x v="0"/>
    <x v="1"/>
    <x v="1"/>
    <x v="18"/>
    <d v="2019-01-02T00:00:00"/>
    <n v="74691"/>
    <n v="0"/>
    <n v="0"/>
  </r>
  <r>
    <x v="214"/>
    <s v="Kennedy Romero"/>
    <x v="9"/>
    <x v="3"/>
    <x v="1"/>
    <x v="33"/>
    <d v="2018-12-27T00:00:00"/>
    <n v="87359"/>
    <n v="0.11"/>
    <n v="9609.49"/>
  </r>
  <r>
    <x v="215"/>
    <s v="Piper Lewis"/>
    <x v="11"/>
    <x v="3"/>
    <x v="1"/>
    <x v="24"/>
    <d v="2018-12-22T00:00:00"/>
    <n v="83990"/>
    <n v="0"/>
    <n v="0"/>
  </r>
  <r>
    <x v="216"/>
    <s v="Ruby Medina"/>
    <x v="3"/>
    <x v="0"/>
    <x v="1"/>
    <x v="11"/>
    <d v="2018-12-18T00:00:00"/>
    <n v="155351"/>
    <n v="0.2"/>
    <n v="31070.2"/>
  </r>
  <r>
    <x v="217"/>
    <s v="Everleigh Shah"/>
    <x v="32"/>
    <x v="3"/>
    <x v="1"/>
    <x v="0"/>
    <d v="2018-12-14T00:00:00"/>
    <n v="96757"/>
    <n v="0"/>
    <n v="0"/>
  </r>
  <r>
    <x v="218"/>
    <s v="Cameron Evans"/>
    <x v="32"/>
    <x v="3"/>
    <x v="0"/>
    <x v="11"/>
    <d v="2018-12-13T00:00:00"/>
    <n v="63098"/>
    <n v="0"/>
    <n v="0"/>
  </r>
  <r>
    <x v="219"/>
    <s v="Gabriel Brooks"/>
    <x v="31"/>
    <x v="4"/>
    <x v="0"/>
    <x v="9"/>
    <d v="2018-12-10T00:00:00"/>
    <n v="84596"/>
    <n v="0"/>
    <n v="0"/>
  </r>
  <r>
    <x v="220"/>
    <s v="Lillian Romero"/>
    <x v="3"/>
    <x v="3"/>
    <x v="1"/>
    <x v="5"/>
    <d v="2018-12-07T00:00:00"/>
    <n v="170164"/>
    <n v="0.17"/>
    <n v="28927.88"/>
  </r>
  <r>
    <x v="84"/>
    <s v="Ruby Choi"/>
    <x v="15"/>
    <x v="1"/>
    <x v="1"/>
    <x v="14"/>
    <d v="2018-12-06T00:00:00"/>
    <n v="57225"/>
    <n v="0"/>
    <n v="0"/>
  </r>
  <r>
    <x v="221"/>
    <s v="Austin Rojas"/>
    <x v="1"/>
    <x v="2"/>
    <x v="0"/>
    <x v="9"/>
    <d v="2018-12-05T00:00:00"/>
    <n v="199504"/>
    <n v="0.3"/>
    <n v="59851.199999999997"/>
  </r>
  <r>
    <x v="222"/>
    <s v="Kinsley Collins"/>
    <x v="23"/>
    <x v="3"/>
    <x v="1"/>
    <x v="4"/>
    <d v="2018-11-14T00:00:00"/>
    <n v="115854"/>
    <n v="0"/>
    <n v="0"/>
  </r>
  <r>
    <x v="223"/>
    <s v="Joshua Yang"/>
    <x v="31"/>
    <x v="4"/>
    <x v="0"/>
    <x v="28"/>
    <d v="2018-11-10T00:00:00"/>
    <n v="61944"/>
    <n v="0"/>
    <n v="0"/>
  </r>
  <r>
    <x v="224"/>
    <s v="Elena Patterson"/>
    <x v="1"/>
    <x v="2"/>
    <x v="1"/>
    <x v="8"/>
    <d v="2018-11-09T00:00:00"/>
    <n v="223805"/>
    <n v="0.36"/>
    <n v="80569.8"/>
  </r>
  <r>
    <x v="225"/>
    <s v="Brooklyn Collins"/>
    <x v="2"/>
    <x v="2"/>
    <x v="1"/>
    <x v="37"/>
    <d v="2018-10-27T00:00:00"/>
    <n v="139208"/>
    <n v="0.11"/>
    <n v="15312.88"/>
  </r>
  <r>
    <x v="226"/>
    <s v="Elena Mendoza"/>
    <x v="3"/>
    <x v="0"/>
    <x v="1"/>
    <x v="5"/>
    <d v="2018-10-24T00:00:00"/>
    <n v="154973"/>
    <n v="0.28999999999999998"/>
    <n v="44942.17"/>
  </r>
  <r>
    <x v="227"/>
    <s v="Audrey Richardson"/>
    <x v="3"/>
    <x v="4"/>
    <x v="1"/>
    <x v="10"/>
    <d v="2018-10-06T00:00:00"/>
    <n v="166259"/>
    <n v="0.17"/>
    <n v="28264.030000000002"/>
  </r>
  <r>
    <x v="149"/>
    <s v="Clara Sanchez"/>
    <x v="4"/>
    <x v="3"/>
    <x v="1"/>
    <x v="1"/>
    <d v="2018-10-02T00:00:00"/>
    <n v="111404"/>
    <n v="0"/>
    <n v="0"/>
  </r>
  <r>
    <x v="228"/>
    <s v="Charles Gonzalez"/>
    <x v="7"/>
    <x v="3"/>
    <x v="0"/>
    <x v="5"/>
    <d v="2018-09-28T00:00:00"/>
    <n v="64247"/>
    <n v="0"/>
    <n v="0"/>
  </r>
  <r>
    <x v="229"/>
    <s v="Jack Huynh"/>
    <x v="5"/>
    <x v="6"/>
    <x v="0"/>
    <x v="5"/>
    <d v="2018-09-25T00:00:00"/>
    <n v="114441"/>
    <n v="0.1"/>
    <n v="11444.1"/>
  </r>
  <r>
    <x v="230"/>
    <s v="Jaxson Santiago"/>
    <x v="9"/>
    <x v="3"/>
    <x v="0"/>
    <x v="34"/>
    <d v="2018-09-20T00:00:00"/>
    <n v="78938"/>
    <n v="0.14000000000000001"/>
    <n v="11051.320000000002"/>
  </r>
  <r>
    <x v="231"/>
    <s v="Addison Mehta"/>
    <x v="5"/>
    <x v="0"/>
    <x v="1"/>
    <x v="5"/>
    <d v="2018-09-15T00:00:00"/>
    <n v="127616"/>
    <n v="7.0000000000000007E-2"/>
    <n v="8933.1200000000008"/>
  </r>
  <r>
    <x v="232"/>
    <s v="Santiago f Gray"/>
    <x v="7"/>
    <x v="3"/>
    <x v="0"/>
    <x v="5"/>
    <d v="2018-09-11T00:00:00"/>
    <n v="80745"/>
    <n v="0"/>
    <n v="0"/>
  </r>
  <r>
    <x v="233"/>
    <s v="Alice Xiong"/>
    <x v="1"/>
    <x v="3"/>
    <x v="1"/>
    <x v="15"/>
    <d v="2018-09-02T00:00:00"/>
    <n v="221465"/>
    <n v="0.34"/>
    <n v="75298.100000000006"/>
  </r>
  <r>
    <x v="234"/>
    <s v="Jordan Cho"/>
    <x v="13"/>
    <x v="1"/>
    <x v="0"/>
    <x v="4"/>
    <d v="2018-08-24T00:00:00"/>
    <n v="61410"/>
    <n v="0"/>
    <n v="0"/>
  </r>
  <r>
    <x v="235"/>
    <s v="Logan Soto"/>
    <x v="1"/>
    <x v="2"/>
    <x v="0"/>
    <x v="0"/>
    <d v="2018-08-18T00:00:00"/>
    <n v="223404"/>
    <n v="0.32"/>
    <n v="71489.279999999999"/>
  </r>
  <r>
    <x v="236"/>
    <s v="Parker Allen"/>
    <x v="0"/>
    <x v="0"/>
    <x v="0"/>
    <x v="19"/>
    <d v="2018-08-13T00:00:00"/>
    <n v="81828"/>
    <n v="0"/>
    <n v="0"/>
  </r>
  <r>
    <x v="237"/>
    <s v="Evelyn Dinh"/>
    <x v="3"/>
    <x v="0"/>
    <x v="1"/>
    <x v="36"/>
    <d v="2018-08-10T00:00:00"/>
    <n v="171173"/>
    <n v="0.21"/>
    <n v="35946.33"/>
  </r>
  <r>
    <x v="238"/>
    <s v="Luna Taylor"/>
    <x v="25"/>
    <x v="4"/>
    <x v="1"/>
    <x v="1"/>
    <d v="2018-07-28T00:00:00"/>
    <n v="87806"/>
    <n v="0"/>
    <n v="0"/>
  </r>
  <r>
    <x v="239"/>
    <s v="Eva Estrada"/>
    <x v="2"/>
    <x v="0"/>
    <x v="1"/>
    <x v="2"/>
    <d v="2018-07-24T00:00:00"/>
    <n v="148991"/>
    <n v="0.12"/>
    <n v="17878.919999999998"/>
  </r>
  <r>
    <x v="240"/>
    <s v="Gabriel Carter"/>
    <x v="32"/>
    <x v="3"/>
    <x v="0"/>
    <x v="32"/>
    <d v="2018-07-18T00:00:00"/>
    <n v="71167"/>
    <n v="0"/>
    <n v="0"/>
  </r>
  <r>
    <x v="66"/>
    <s v="Ava Garza"/>
    <x v="3"/>
    <x v="1"/>
    <x v="1"/>
    <x v="5"/>
    <d v="2018-06-25T00:00:00"/>
    <n v="174097"/>
    <n v="0.21"/>
    <n v="36560.369999999995"/>
  </r>
  <r>
    <x v="241"/>
    <s v="Nolan Pena"/>
    <x v="15"/>
    <x v="6"/>
    <x v="0"/>
    <x v="13"/>
    <d v="2018-06-21T00:00:00"/>
    <n v="56154"/>
    <n v="0"/>
    <n v="0"/>
  </r>
  <r>
    <x v="242"/>
    <s v="Madeline Walker"/>
    <x v="0"/>
    <x v="2"/>
    <x v="1"/>
    <x v="28"/>
    <d v="2018-06-13T00:00:00"/>
    <n v="77203"/>
    <n v="0"/>
    <n v="0"/>
  </r>
  <r>
    <x v="243"/>
    <s v="Alexander Gonzales"/>
    <x v="5"/>
    <x v="1"/>
    <x v="0"/>
    <x v="28"/>
    <d v="2018-06-04T00:00:00"/>
    <n v="128329"/>
    <n v="0.08"/>
    <n v="10266.32"/>
  </r>
  <r>
    <x v="244"/>
    <s v="Luke Vu"/>
    <x v="2"/>
    <x v="6"/>
    <x v="0"/>
    <x v="7"/>
    <d v="2018-06-04T00:00:00"/>
    <n v="154884"/>
    <n v="0.1"/>
    <n v="15488.400000000001"/>
  </r>
  <r>
    <x v="245"/>
    <s v="Emery Mitchell"/>
    <x v="1"/>
    <x v="2"/>
    <x v="1"/>
    <x v="26"/>
    <d v="2018-06-02T00:00:00"/>
    <n v="231567"/>
    <n v="0.36"/>
    <n v="83364.12"/>
  </r>
  <r>
    <x v="246"/>
    <s v="Ethan Joseph"/>
    <x v="22"/>
    <x v="4"/>
    <x v="0"/>
    <x v="2"/>
    <d v="2018-05-28T00:00:00"/>
    <n v="49219"/>
    <n v="0"/>
    <n v="0"/>
  </r>
  <r>
    <x v="247"/>
    <s v="Abigail Garza"/>
    <x v="15"/>
    <x v="1"/>
    <x v="1"/>
    <x v="24"/>
    <d v="2018-05-27T00:00:00"/>
    <n v="45049"/>
    <n v="0"/>
    <n v="0"/>
  </r>
  <r>
    <x v="248"/>
    <s v="Austin Vang"/>
    <x v="5"/>
    <x v="6"/>
    <x v="0"/>
    <x v="35"/>
    <d v="2018-05-20T00:00:00"/>
    <n v="119397"/>
    <n v="0.09"/>
    <n v="10745.73"/>
  </r>
  <r>
    <x v="249"/>
    <s v="Daniel Richardson"/>
    <x v="3"/>
    <x v="3"/>
    <x v="0"/>
    <x v="13"/>
    <d v="2018-05-20T00:00:00"/>
    <n v="184368"/>
    <n v="0.28999999999999998"/>
    <n v="53466.719999999994"/>
  </r>
  <r>
    <x v="250"/>
    <s v="Isla Chavez"/>
    <x v="6"/>
    <x v="0"/>
    <x v="1"/>
    <x v="9"/>
    <d v="2018-05-19T00:00:00"/>
    <n v="65334"/>
    <n v="0"/>
    <n v="0"/>
  </r>
  <r>
    <x v="251"/>
    <s v="Miles Mehta"/>
    <x v="5"/>
    <x v="2"/>
    <x v="0"/>
    <x v="11"/>
    <d v="2018-05-19T00:00:00"/>
    <n v="106437"/>
    <n v="7.0000000000000007E-2"/>
    <n v="7450.5900000000011"/>
  </r>
  <r>
    <x v="212"/>
    <s v="Addison Roberts"/>
    <x v="10"/>
    <x v="4"/>
    <x v="1"/>
    <x v="38"/>
    <d v="2018-05-14T00:00:00"/>
    <n v="60985"/>
    <n v="0"/>
    <n v="0"/>
  </r>
  <r>
    <x v="252"/>
    <s v="Autumn Joseph"/>
    <x v="30"/>
    <x v="4"/>
    <x v="1"/>
    <x v="25"/>
    <d v="2018-05-09T00:00:00"/>
    <n v="73317"/>
    <n v="0"/>
    <n v="0"/>
  </r>
  <r>
    <x v="253"/>
    <s v="Eliana Li"/>
    <x v="32"/>
    <x v="3"/>
    <x v="1"/>
    <x v="27"/>
    <d v="2018-05-07T00:00:00"/>
    <n v="67987"/>
    <n v="0"/>
    <n v="0"/>
  </r>
  <r>
    <x v="254"/>
    <s v="Caroline Jenkins"/>
    <x v="15"/>
    <x v="2"/>
    <x v="1"/>
    <x v="5"/>
    <d v="2018-05-06T00:00:00"/>
    <n v="49011"/>
    <n v="0"/>
    <n v="0"/>
  </r>
  <r>
    <x v="255"/>
    <s v="Axel Chu"/>
    <x v="27"/>
    <x v="4"/>
    <x v="0"/>
    <x v="20"/>
    <d v="2018-05-04T00:00:00"/>
    <n v="59888"/>
    <n v="0"/>
    <n v="0"/>
  </r>
  <r>
    <x v="256"/>
    <s v="Theodore Ngo"/>
    <x v="4"/>
    <x v="3"/>
    <x v="0"/>
    <x v="15"/>
    <d v="2018-04-29T00:00:00"/>
    <n v="83378"/>
    <n v="0"/>
    <n v="0"/>
  </r>
  <r>
    <x v="257"/>
    <s v="Wesley Dominguez"/>
    <x v="9"/>
    <x v="3"/>
    <x v="0"/>
    <x v="2"/>
    <d v="2018-04-27T00:00:00"/>
    <n v="115490"/>
    <n v="0.12"/>
    <n v="13858.8"/>
  </r>
  <r>
    <x v="258"/>
    <s v="Scarlett Hill"/>
    <x v="3"/>
    <x v="3"/>
    <x v="1"/>
    <x v="2"/>
    <d v="2018-04-22T00:00:00"/>
    <n v="187205"/>
    <n v="0.24"/>
    <n v="44929.2"/>
  </r>
  <r>
    <x v="259"/>
    <s v="Everly Chow"/>
    <x v="2"/>
    <x v="2"/>
    <x v="1"/>
    <x v="24"/>
    <d v="2018-04-21T00:00:00"/>
    <n v="140402"/>
    <n v="0.15"/>
    <n v="21060.3"/>
  </r>
  <r>
    <x v="260"/>
    <s v="Cora Evans"/>
    <x v="24"/>
    <x v="4"/>
    <x v="1"/>
    <x v="2"/>
    <d v="2018-03-26T00:00:00"/>
    <n v="86478"/>
    <n v="0.06"/>
    <n v="5188.6799999999994"/>
  </r>
  <r>
    <x v="261"/>
    <s v="Hudson Williams"/>
    <x v="1"/>
    <x v="0"/>
    <x v="0"/>
    <x v="0"/>
    <d v="2018-03-19T00:00:00"/>
    <n v="195200"/>
    <n v="0.36"/>
    <n v="70272"/>
  </r>
  <r>
    <x v="262"/>
    <s v="Emery Do"/>
    <x v="6"/>
    <x v="0"/>
    <x v="1"/>
    <x v="14"/>
    <d v="2018-03-16T00:00:00"/>
    <n v="55457"/>
    <n v="0"/>
    <n v="0"/>
  </r>
  <r>
    <x v="263"/>
    <s v="Hadley Yee"/>
    <x v="18"/>
    <x v="5"/>
    <x v="1"/>
    <x v="19"/>
    <d v="2018-03-12T00:00:00"/>
    <n v="47913"/>
    <n v="0"/>
    <n v="0"/>
  </r>
  <r>
    <x v="264"/>
    <s v="John Jung"/>
    <x v="0"/>
    <x v="0"/>
    <x v="0"/>
    <x v="27"/>
    <d v="2018-03-12T00:00:00"/>
    <n v="73200"/>
    <n v="0"/>
    <n v="0"/>
  </r>
  <r>
    <x v="265"/>
    <s v="Maverick Li"/>
    <x v="13"/>
    <x v="0"/>
    <x v="0"/>
    <x v="28"/>
    <d v="2018-03-10T00:00:00"/>
    <n v="58993"/>
    <n v="0"/>
    <n v="0"/>
  </r>
  <r>
    <x v="266"/>
    <s v="Nova Hill"/>
    <x v="0"/>
    <x v="1"/>
    <x v="1"/>
    <x v="34"/>
    <d v="2018-03-10T00:00:00"/>
    <n v="90040"/>
    <n v="0"/>
    <n v="0"/>
  </r>
  <r>
    <x v="267"/>
    <s v="Skylar Bell"/>
    <x v="1"/>
    <x v="3"/>
    <x v="1"/>
    <x v="13"/>
    <d v="2018-03-06T00:00:00"/>
    <n v="255431"/>
    <n v="0.36"/>
    <n v="91955.16"/>
  </r>
  <r>
    <x v="268"/>
    <s v="Henry Jung"/>
    <x v="23"/>
    <x v="3"/>
    <x v="0"/>
    <x v="32"/>
    <d v="2018-02-26T00:00:00"/>
    <n v="103183"/>
    <n v="0"/>
    <n v="0"/>
  </r>
  <r>
    <x v="269"/>
    <s v="Connor Fong"/>
    <x v="5"/>
    <x v="1"/>
    <x v="0"/>
    <x v="14"/>
    <d v="2018-02-16T00:00:00"/>
    <n v="120905"/>
    <n v="0.05"/>
    <n v="6045.25"/>
  </r>
  <r>
    <x v="270"/>
    <s v="Cooper Yoon"/>
    <x v="9"/>
    <x v="3"/>
    <x v="0"/>
    <x v="16"/>
    <d v="2018-02-15T00:00:00"/>
    <n v="106079"/>
    <n v="0.14000000000000001"/>
    <n v="14851.060000000001"/>
  </r>
  <r>
    <x v="271"/>
    <s v="Emma Perry"/>
    <x v="28"/>
    <x v="4"/>
    <x v="1"/>
    <x v="4"/>
    <d v="2018-01-22T00:00:00"/>
    <n v="68176"/>
    <n v="0"/>
    <n v="0"/>
  </r>
  <r>
    <x v="272"/>
    <s v="Everleigh Espinoza"/>
    <x v="3"/>
    <x v="5"/>
    <x v="1"/>
    <x v="21"/>
    <d v="2018-01-22T00:00:00"/>
    <n v="176294"/>
    <n v="0.28000000000000003"/>
    <n v="49362.320000000007"/>
  </r>
  <r>
    <x v="273"/>
    <s v="Eloise Alexander"/>
    <x v="1"/>
    <x v="5"/>
    <x v="1"/>
    <x v="4"/>
    <d v="2018-01-21T00:00:00"/>
    <n v="208210"/>
    <n v="0.3"/>
    <n v="62463"/>
  </r>
  <r>
    <x v="274"/>
    <s v="Caroline Perez"/>
    <x v="4"/>
    <x v="3"/>
    <x v="1"/>
    <x v="9"/>
    <d v="2018-01-14T00:00:00"/>
    <n v="80516"/>
    <n v="0"/>
    <n v="0"/>
  </r>
  <r>
    <x v="109"/>
    <s v="Ryan Holmes"/>
    <x v="2"/>
    <x v="6"/>
    <x v="0"/>
    <x v="2"/>
    <d v="2018-01-11T00:00:00"/>
    <n v="127422"/>
    <n v="0.15"/>
    <n v="19113.3"/>
  </r>
  <r>
    <x v="275"/>
    <s v="Cora Zheng"/>
    <x v="3"/>
    <x v="4"/>
    <x v="1"/>
    <x v="5"/>
    <d v="2018-01-03T00:00:00"/>
    <n v="167100"/>
    <n v="0.2"/>
    <n v="33420"/>
  </r>
  <r>
    <x v="276"/>
    <s v="Camila Watson"/>
    <x v="1"/>
    <x v="2"/>
    <x v="1"/>
    <x v="12"/>
    <d v="2018-01-02T00:00:00"/>
    <n v="190253"/>
    <n v="0.33"/>
    <n v="62783.490000000005"/>
  </r>
  <r>
    <x v="277"/>
    <s v="Autumn Ortiz"/>
    <x v="11"/>
    <x v="3"/>
    <x v="1"/>
    <x v="13"/>
    <d v="2017-12-17T00:00:00"/>
    <n v="87744"/>
    <n v="0"/>
    <n v="0"/>
  </r>
  <r>
    <x v="278"/>
    <s v="Sebastian Fong"/>
    <x v="2"/>
    <x v="4"/>
    <x v="0"/>
    <x v="10"/>
    <d v="2017-12-16T00:00:00"/>
    <n v="136716"/>
    <n v="0.12"/>
    <n v="16405.919999999998"/>
  </r>
  <r>
    <x v="279"/>
    <s v="Emilia Rivera"/>
    <x v="32"/>
    <x v="3"/>
    <x v="1"/>
    <x v="22"/>
    <d v="2017-11-23T00:00:00"/>
    <n v="96023"/>
    <n v="0"/>
    <n v="0"/>
  </r>
  <r>
    <x v="280"/>
    <s v="Leo Hsu"/>
    <x v="2"/>
    <x v="5"/>
    <x v="0"/>
    <x v="31"/>
    <d v="2017-11-22T00:00:00"/>
    <n v="138808"/>
    <n v="0.15"/>
    <n v="20821.2"/>
  </r>
  <r>
    <x v="281"/>
    <s v="Julia Sandoval"/>
    <x v="5"/>
    <x v="5"/>
    <x v="1"/>
    <x v="22"/>
    <d v="2017-11-19T00:00:00"/>
    <n v="101143"/>
    <n v="0.06"/>
    <n v="6068.58"/>
  </r>
  <r>
    <x v="282"/>
    <s v="Hudson Liu"/>
    <x v="9"/>
    <x v="3"/>
    <x v="0"/>
    <x v="28"/>
    <d v="2017-11-16T00:00:00"/>
    <n v="110054"/>
    <n v="0.15"/>
    <n v="16508.099999999999"/>
  </r>
  <r>
    <x v="112"/>
    <s v="Sophie Oh"/>
    <x v="31"/>
    <x v="4"/>
    <x v="1"/>
    <x v="9"/>
    <d v="2017-11-09T00:00:00"/>
    <n v="63985"/>
    <n v="0"/>
    <n v="0"/>
  </r>
  <r>
    <x v="283"/>
    <s v="Robert Yang"/>
    <x v="0"/>
    <x v="1"/>
    <x v="0"/>
    <x v="19"/>
    <d v="2017-11-04T00:00:00"/>
    <n v="97078"/>
    <n v="0"/>
    <n v="0"/>
  </r>
  <r>
    <x v="160"/>
    <s v="Nevaeh James"/>
    <x v="28"/>
    <x v="4"/>
    <x v="1"/>
    <x v="2"/>
    <d v="2017-11-03T00:00:00"/>
    <n v="66660"/>
    <n v="0"/>
    <n v="0"/>
  </r>
  <r>
    <x v="284"/>
    <s v="Nova Lin"/>
    <x v="14"/>
    <x v="4"/>
    <x v="1"/>
    <x v="24"/>
    <d v="2017-10-21T00:00:00"/>
    <n v="69332"/>
    <n v="0"/>
    <n v="0"/>
  </r>
  <r>
    <x v="285"/>
    <s v="Nicholas Brooks"/>
    <x v="13"/>
    <x v="1"/>
    <x v="0"/>
    <x v="20"/>
    <d v="2017-10-20T00:00:00"/>
    <n v="56555"/>
    <n v="0"/>
    <n v="0"/>
  </r>
  <r>
    <x v="286"/>
    <s v="Everleigh White"/>
    <x v="10"/>
    <x v="4"/>
    <x v="1"/>
    <x v="37"/>
    <d v="2017-10-20T00:00:00"/>
    <n v="86831"/>
    <n v="0"/>
    <n v="0"/>
  </r>
  <r>
    <x v="287"/>
    <s v="Christopher Butler"/>
    <x v="10"/>
    <x v="4"/>
    <x v="0"/>
    <x v="36"/>
    <d v="2017-10-05T00:00:00"/>
    <n v="67468"/>
    <n v="0"/>
    <n v="0"/>
  </r>
  <r>
    <x v="288"/>
    <s v="Charlotte Ruiz"/>
    <x v="24"/>
    <x v="4"/>
    <x v="1"/>
    <x v="12"/>
    <d v="2017-10-02T00:00:00"/>
    <n v="61886"/>
    <n v="0.09"/>
    <n v="5569.74"/>
  </r>
  <r>
    <x v="289"/>
    <s v="Nicholas Avila"/>
    <x v="30"/>
    <x v="4"/>
    <x v="0"/>
    <x v="4"/>
    <d v="2017-09-28T00:00:00"/>
    <n v="97336"/>
    <n v="0"/>
    <n v="0"/>
  </r>
  <r>
    <x v="290"/>
    <s v="Autumn Thao"/>
    <x v="6"/>
    <x v="0"/>
    <x v="1"/>
    <x v="27"/>
    <d v="2017-09-26T00:00:00"/>
    <n v="72340"/>
    <n v="0"/>
    <n v="0"/>
  </r>
  <r>
    <x v="291"/>
    <s v="Andrew Ma"/>
    <x v="19"/>
    <x v="5"/>
    <x v="0"/>
    <x v="19"/>
    <d v="2017-09-24T00:00:00"/>
    <n v="71755"/>
    <n v="0"/>
    <n v="0"/>
  </r>
  <r>
    <x v="292"/>
    <s v="Mila Juarez"/>
    <x v="5"/>
    <x v="0"/>
    <x v="1"/>
    <x v="8"/>
    <d v="2017-09-21T00:00:00"/>
    <n v="119647"/>
    <n v="0.09"/>
    <n v="10768.23"/>
  </r>
  <r>
    <x v="293"/>
    <s v="Autumn Reed"/>
    <x v="16"/>
    <x v="3"/>
    <x v="1"/>
    <x v="33"/>
    <d v="2017-09-17T00:00:00"/>
    <n v="70770"/>
    <n v="0"/>
    <n v="0"/>
  </r>
  <r>
    <x v="294"/>
    <s v="Mason Cao"/>
    <x v="13"/>
    <x v="2"/>
    <x v="0"/>
    <x v="7"/>
    <d v="2017-09-14T00:00:00"/>
    <n v="74449"/>
    <n v="0"/>
    <n v="0"/>
  </r>
  <r>
    <x v="295"/>
    <s v="Julia Doan"/>
    <x v="18"/>
    <x v="5"/>
    <x v="1"/>
    <x v="39"/>
    <d v="2017-09-07T00:00:00"/>
    <n v="46727"/>
    <n v="0"/>
    <n v="0"/>
  </r>
  <r>
    <x v="296"/>
    <s v="Sofia Vu"/>
    <x v="2"/>
    <x v="5"/>
    <x v="1"/>
    <x v="7"/>
    <d v="2017-09-05T00:00:00"/>
    <n v="140042"/>
    <n v="0.13"/>
    <n v="18205.46"/>
  </r>
  <r>
    <x v="297"/>
    <s v="Luke Munoz"/>
    <x v="3"/>
    <x v="3"/>
    <x v="0"/>
    <x v="30"/>
    <d v="2017-08-25T00:00:00"/>
    <n v="169509"/>
    <n v="0.18"/>
    <n v="30511.62"/>
  </r>
  <r>
    <x v="150"/>
    <s v="Adam He"/>
    <x v="3"/>
    <x v="1"/>
    <x v="0"/>
    <x v="29"/>
    <d v="2017-08-16T00:00:00"/>
    <n v="181356"/>
    <n v="0.23"/>
    <n v="41711.880000000005"/>
  </r>
  <r>
    <x v="298"/>
    <s v="Hazel Young"/>
    <x v="2"/>
    <x v="0"/>
    <x v="1"/>
    <x v="13"/>
    <d v="2017-08-13T00:00:00"/>
    <n v="154624"/>
    <n v="0.15"/>
    <n v="23193.599999999999"/>
  </r>
  <r>
    <x v="299"/>
    <s v="Angel Delgado"/>
    <x v="3"/>
    <x v="2"/>
    <x v="0"/>
    <x v="19"/>
    <d v="2017-08-10T00:00:00"/>
    <n v="156931"/>
    <n v="0.28000000000000003"/>
    <n v="43940.680000000008"/>
  </r>
  <r>
    <x v="94"/>
    <s v="Amelia Bell"/>
    <x v="0"/>
    <x v="0"/>
    <x v="1"/>
    <x v="39"/>
    <d v="2017-08-05T00:00:00"/>
    <n v="89769"/>
    <n v="0"/>
    <n v="0"/>
  </r>
  <r>
    <x v="300"/>
    <s v="Mateo Harris"/>
    <x v="5"/>
    <x v="4"/>
    <x v="0"/>
    <x v="13"/>
    <d v="2017-08-05T00:00:00"/>
    <n v="119906"/>
    <n v="0.05"/>
    <n v="5995.3"/>
  </r>
  <r>
    <x v="301"/>
    <s v="Ethan Clark"/>
    <x v="20"/>
    <x v="5"/>
    <x v="0"/>
    <x v="24"/>
    <d v="2017-08-04T00:00:00"/>
    <n v="92610"/>
    <n v="0"/>
    <n v="0"/>
  </r>
  <r>
    <x v="302"/>
    <s v="Elias Ahmed"/>
    <x v="1"/>
    <x v="6"/>
    <x v="0"/>
    <x v="32"/>
    <d v="2017-08-04T00:00:00"/>
    <n v="183190"/>
    <n v="0.36"/>
    <n v="65948.399999999994"/>
  </r>
  <r>
    <x v="303"/>
    <s v="Xavier Zheng"/>
    <x v="6"/>
    <x v="0"/>
    <x v="0"/>
    <x v="19"/>
    <d v="2017-07-22T00:00:00"/>
    <n v="55854"/>
    <n v="0"/>
    <n v="0"/>
  </r>
  <r>
    <x v="304"/>
    <s v="Leilani Yee"/>
    <x v="0"/>
    <x v="6"/>
    <x v="1"/>
    <x v="1"/>
    <d v="2017-07-12T00:00:00"/>
    <n v="70996"/>
    <n v="0"/>
    <n v="0"/>
  </r>
  <r>
    <x v="305"/>
    <s v="Angel Chang"/>
    <x v="10"/>
    <x v="4"/>
    <x v="0"/>
    <x v="33"/>
    <d v="2017-07-06T00:00:00"/>
    <n v="96331"/>
    <n v="0"/>
    <n v="0"/>
  </r>
  <r>
    <x v="306"/>
    <s v="Sophie Silva"/>
    <x v="1"/>
    <x v="3"/>
    <x v="1"/>
    <x v="4"/>
    <d v="2017-07-06T00:00:00"/>
    <n v="240488"/>
    <n v="0.4"/>
    <n v="96195.200000000012"/>
  </r>
  <r>
    <x v="307"/>
    <s v="Nora Park"/>
    <x v="3"/>
    <x v="1"/>
    <x v="1"/>
    <x v="9"/>
    <d v="2017-06-28T00:00:00"/>
    <n v="197649"/>
    <n v="0.2"/>
    <n v="39529.800000000003"/>
  </r>
  <r>
    <x v="308"/>
    <s v="Bella Holmes"/>
    <x v="3"/>
    <x v="1"/>
    <x v="1"/>
    <x v="29"/>
    <d v="2017-06-26T00:00:00"/>
    <n v="161269"/>
    <n v="0.27"/>
    <n v="43542.630000000005"/>
  </r>
  <r>
    <x v="309"/>
    <s v="Ezekiel Kumar"/>
    <x v="22"/>
    <x v="4"/>
    <x v="0"/>
    <x v="4"/>
    <d v="2017-06-25T00:00:00"/>
    <n v="54775"/>
    <n v="0"/>
    <n v="0"/>
  </r>
  <r>
    <x v="310"/>
    <s v="Caleb Nelson"/>
    <x v="3"/>
    <x v="6"/>
    <x v="0"/>
    <x v="24"/>
    <d v="2017-06-12T00:00:00"/>
    <n v="164396"/>
    <n v="0.28999999999999998"/>
    <n v="47674.84"/>
  </r>
  <r>
    <x v="150"/>
    <s v="Dylan Chin"/>
    <x v="3"/>
    <x v="2"/>
    <x v="0"/>
    <x v="16"/>
    <d v="2017-06-05T00:00:00"/>
    <n v="158898"/>
    <n v="0.18"/>
    <n v="28601.64"/>
  </r>
  <r>
    <x v="311"/>
    <s v="Owen Lam"/>
    <x v="20"/>
    <x v="5"/>
    <x v="0"/>
    <x v="13"/>
    <d v="2017-05-29T00:00:00"/>
    <n v="86317"/>
    <n v="0"/>
    <n v="0"/>
  </r>
  <r>
    <x v="312"/>
    <s v="Kai Flores"/>
    <x v="16"/>
    <x v="3"/>
    <x v="0"/>
    <x v="29"/>
    <d v="2017-05-23T00:00:00"/>
    <n v="65566"/>
    <n v="0"/>
    <n v="0"/>
  </r>
  <r>
    <x v="313"/>
    <s v="Mila Hong"/>
    <x v="32"/>
    <x v="3"/>
    <x v="1"/>
    <x v="13"/>
    <d v="2017-05-22T00:00:00"/>
    <n v="86858"/>
    <n v="0"/>
    <n v="0"/>
  </r>
  <r>
    <x v="314"/>
    <s v="Owen Han"/>
    <x v="15"/>
    <x v="1"/>
    <x v="0"/>
    <x v="4"/>
    <d v="2017-05-12T00:00:00"/>
    <n v="52069"/>
    <n v="0"/>
    <n v="0"/>
  </r>
  <r>
    <x v="315"/>
    <s v="Jonathan Chavez"/>
    <x v="12"/>
    <x v="4"/>
    <x v="0"/>
    <x v="9"/>
    <d v="2017-05-11T00:00:00"/>
    <n v="87536"/>
    <n v="0"/>
    <n v="0"/>
  </r>
  <r>
    <x v="316"/>
    <s v="Jaxson Sandoval"/>
    <x v="0"/>
    <x v="0"/>
    <x v="0"/>
    <x v="23"/>
    <d v="2017-05-03T00:00:00"/>
    <n v="90855"/>
    <n v="0"/>
    <n v="0"/>
  </r>
  <r>
    <x v="317"/>
    <s v="Eva Alvarado"/>
    <x v="24"/>
    <x v="4"/>
    <x v="1"/>
    <x v="10"/>
    <d v="2017-04-24T00:00:00"/>
    <n v="77461"/>
    <n v="0.09"/>
    <n v="6971.49"/>
  </r>
  <r>
    <x v="318"/>
    <s v="Emery Ford"/>
    <x v="13"/>
    <x v="6"/>
    <x v="1"/>
    <x v="25"/>
    <d v="2017-04-18T00:00:00"/>
    <n v="58745"/>
    <n v="0"/>
    <n v="0"/>
  </r>
  <r>
    <x v="319"/>
    <s v="Nevaeh Hsu"/>
    <x v="2"/>
    <x v="5"/>
    <x v="1"/>
    <x v="12"/>
    <d v="2017-04-14T00:00:00"/>
    <n v="154956"/>
    <n v="0.13"/>
    <n v="20144.280000000002"/>
  </r>
  <r>
    <x v="320"/>
    <s v="Clara Kang"/>
    <x v="2"/>
    <x v="4"/>
    <x v="1"/>
    <x v="25"/>
    <d v="2017-03-25T00:00:00"/>
    <n v="135325"/>
    <n v="0.14000000000000001"/>
    <n v="18945.5"/>
  </r>
  <r>
    <x v="321"/>
    <s v="Elijah Watson"/>
    <x v="2"/>
    <x v="0"/>
    <x v="0"/>
    <x v="9"/>
    <d v="2017-03-16T00:00:00"/>
    <n v="151413"/>
    <n v="0.15"/>
    <n v="22711.95"/>
  </r>
  <r>
    <x v="322"/>
    <s v="Paisley Kang"/>
    <x v="1"/>
    <x v="5"/>
    <x v="1"/>
    <x v="23"/>
    <d v="2017-03-10T00:00:00"/>
    <n v="196951"/>
    <n v="0.33"/>
    <n v="64993.83"/>
  </r>
  <r>
    <x v="323"/>
    <s v="Madison Li"/>
    <x v="3"/>
    <x v="6"/>
    <x v="1"/>
    <x v="29"/>
    <d v="2017-03-06T00:00:00"/>
    <n v="171426"/>
    <n v="0.15"/>
    <n v="25713.899999999998"/>
  </r>
  <r>
    <x v="324"/>
    <s v="Grayson Walker"/>
    <x v="3"/>
    <x v="1"/>
    <x v="0"/>
    <x v="9"/>
    <d v="2017-02-19T00:00:00"/>
    <n v="181854"/>
    <n v="0.28999999999999998"/>
    <n v="52737.659999999996"/>
  </r>
  <r>
    <x v="325"/>
    <s v="Jace Zhang"/>
    <x v="29"/>
    <x v="4"/>
    <x v="0"/>
    <x v="19"/>
    <d v="2017-02-14T00:00:00"/>
    <n v="95963"/>
    <n v="0"/>
    <n v="0"/>
  </r>
  <r>
    <x v="326"/>
    <s v="William Cao"/>
    <x v="0"/>
    <x v="6"/>
    <x v="0"/>
    <x v="27"/>
    <d v="2017-02-12T00:00:00"/>
    <n v="77629"/>
    <n v="0"/>
    <n v="0"/>
  </r>
  <r>
    <x v="327"/>
    <s v="Audrey Lee"/>
    <x v="16"/>
    <x v="3"/>
    <x v="1"/>
    <x v="17"/>
    <d v="2017-02-11T00:00:00"/>
    <n v="87036"/>
    <n v="0"/>
    <n v="0"/>
  </r>
  <r>
    <x v="328"/>
    <s v="John Delgado"/>
    <x v="14"/>
    <x v="4"/>
    <x v="0"/>
    <x v="13"/>
    <d v="2017-02-11T00:00:00"/>
    <n v="92058"/>
    <n v="0"/>
    <n v="0"/>
  </r>
  <r>
    <x v="329"/>
    <s v="Rylee Dinh"/>
    <x v="16"/>
    <x v="3"/>
    <x v="1"/>
    <x v="29"/>
    <d v="2017-02-10T00:00:00"/>
    <n v="60132"/>
    <n v="0"/>
    <n v="0"/>
  </r>
  <r>
    <x v="330"/>
    <s v="Skylar Ayala"/>
    <x v="2"/>
    <x v="2"/>
    <x v="1"/>
    <x v="15"/>
    <d v="2017-02-06T00:00:00"/>
    <n v="144986"/>
    <n v="0.12"/>
    <n v="17398.32"/>
  </r>
  <r>
    <x v="331"/>
    <s v="Jordan Zhu"/>
    <x v="2"/>
    <x v="6"/>
    <x v="0"/>
    <x v="12"/>
    <d v="2017-01-29T00:00:00"/>
    <n v="143970"/>
    <n v="0.12"/>
    <n v="17276.399999999998"/>
  </r>
  <r>
    <x v="332"/>
    <s v="Mila Roberts"/>
    <x v="20"/>
    <x v="5"/>
    <x v="1"/>
    <x v="13"/>
    <d v="2017-01-26T00:00:00"/>
    <n v="88663"/>
    <n v="0"/>
    <n v="0"/>
  </r>
  <r>
    <x v="333"/>
    <s v="Joshua Gupta"/>
    <x v="6"/>
    <x v="0"/>
    <x v="0"/>
    <x v="32"/>
    <d v="2017-01-24T00:00:00"/>
    <n v="50994"/>
    <n v="0"/>
    <n v="0"/>
  </r>
  <r>
    <x v="224"/>
    <s v="Hailey Watson"/>
    <x v="2"/>
    <x v="1"/>
    <x v="1"/>
    <x v="19"/>
    <d v="2017-01-20T00:00:00"/>
    <n v="124629"/>
    <n v="0.1"/>
    <n v="12462.900000000001"/>
  </r>
  <r>
    <x v="334"/>
    <s v="Ella Hunter"/>
    <x v="15"/>
    <x v="2"/>
    <x v="1"/>
    <x v="17"/>
    <d v="2017-01-18T00:00:00"/>
    <n v="53799"/>
    <n v="0"/>
    <n v="0"/>
  </r>
  <r>
    <x v="102"/>
    <s v="Everett Khan"/>
    <x v="28"/>
    <x v="4"/>
    <x v="0"/>
    <x v="20"/>
    <d v="2017-01-18T00:00:00"/>
    <n v="86417"/>
    <n v="0"/>
    <n v="0"/>
  </r>
  <r>
    <x v="335"/>
    <s v="Violet Garcia"/>
    <x v="0"/>
    <x v="6"/>
    <x v="1"/>
    <x v="29"/>
    <d v="2017-01-10T00:00:00"/>
    <n v="80622"/>
    <n v="0"/>
    <n v="0"/>
  </r>
  <r>
    <x v="336"/>
    <s v="Samantha Chavez"/>
    <x v="0"/>
    <x v="0"/>
    <x v="1"/>
    <x v="39"/>
    <d v="2017-01-09T00:00:00"/>
    <n v="75769"/>
    <n v="0"/>
    <n v="0"/>
  </r>
  <r>
    <x v="337"/>
    <s v="Samantha Barnes"/>
    <x v="1"/>
    <x v="6"/>
    <x v="1"/>
    <x v="9"/>
    <d v="2017-01-05T00:00:00"/>
    <n v="190401"/>
    <n v="0.37"/>
    <n v="70448.37"/>
  </r>
  <r>
    <x v="338"/>
    <s v="Hadley Contreras"/>
    <x v="3"/>
    <x v="3"/>
    <x v="1"/>
    <x v="16"/>
    <d v="2017-01-04T00:00:00"/>
    <n v="178502"/>
    <n v="0.2"/>
    <n v="35700.400000000001"/>
  </r>
  <r>
    <x v="339"/>
    <s v="Nova Hsu"/>
    <x v="5"/>
    <x v="5"/>
    <x v="1"/>
    <x v="12"/>
    <d v="2017-01-03T00:00:00"/>
    <n v="101870"/>
    <n v="0.1"/>
    <n v="10187"/>
  </r>
  <r>
    <x v="340"/>
    <s v="Emma Hill"/>
    <x v="22"/>
    <x v="4"/>
    <x v="1"/>
    <x v="21"/>
    <d v="2016-12-27T00:00:00"/>
    <n v="41673"/>
    <n v="0"/>
    <n v="0"/>
  </r>
  <r>
    <x v="341"/>
    <s v="Emma Brooks"/>
    <x v="21"/>
    <x v="0"/>
    <x v="1"/>
    <x v="13"/>
    <d v="2016-12-18T00:00:00"/>
    <n v="89458"/>
    <n v="0"/>
    <n v="0"/>
  </r>
  <r>
    <x v="342"/>
    <s v="Parker Vang"/>
    <x v="15"/>
    <x v="0"/>
    <x v="0"/>
    <x v="14"/>
    <d v="2016-12-17T00:00:00"/>
    <n v="50733"/>
    <n v="0"/>
    <n v="0"/>
  </r>
  <r>
    <x v="343"/>
    <s v="Harper Phan"/>
    <x v="13"/>
    <x v="2"/>
    <x v="1"/>
    <x v="2"/>
    <d v="2016-12-07T00:00:00"/>
    <n v="71454"/>
    <n v="0"/>
    <n v="0"/>
  </r>
  <r>
    <x v="344"/>
    <s v="Andrew Thomas"/>
    <x v="4"/>
    <x v="3"/>
    <x v="0"/>
    <x v="0"/>
    <d v="2016-12-02T00:00:00"/>
    <n v="113781"/>
    <n v="0"/>
    <n v="0"/>
  </r>
  <r>
    <x v="345"/>
    <s v="Jameson Allen"/>
    <x v="3"/>
    <x v="6"/>
    <x v="0"/>
    <x v="12"/>
    <d v="2016-11-28T00:00:00"/>
    <n v="177443"/>
    <n v="0.16"/>
    <n v="28390.880000000001"/>
  </r>
  <r>
    <x v="346"/>
    <s v="David Desai"/>
    <x v="1"/>
    <x v="0"/>
    <x v="0"/>
    <x v="1"/>
    <d v="2016-11-22T00:00:00"/>
    <n v="253249"/>
    <n v="0.31"/>
    <n v="78507.19"/>
  </r>
  <r>
    <x v="347"/>
    <s v="Charlotte Baker"/>
    <x v="13"/>
    <x v="0"/>
    <x v="1"/>
    <x v="9"/>
    <d v="2016-11-17T00:00:00"/>
    <n v="60930"/>
    <n v="0"/>
    <n v="0"/>
  </r>
  <r>
    <x v="254"/>
    <s v="Aaliyah Mai"/>
    <x v="1"/>
    <x v="4"/>
    <x v="1"/>
    <x v="32"/>
    <d v="2016-11-11T00:00:00"/>
    <n v="246589"/>
    <n v="0.33"/>
    <n v="81374.37000000001"/>
  </r>
  <r>
    <x v="341"/>
    <s v="Lincoln Huynh"/>
    <x v="12"/>
    <x v="4"/>
    <x v="0"/>
    <x v="15"/>
    <d v="2016-11-09T00:00:00"/>
    <n v="87851"/>
    <n v="0"/>
    <n v="0"/>
  </r>
  <r>
    <x v="348"/>
    <s v="Penelope Silva"/>
    <x v="10"/>
    <x v="4"/>
    <x v="1"/>
    <x v="0"/>
    <d v="2016-11-03T00:00:00"/>
    <n v="94618"/>
    <n v="0"/>
    <n v="0"/>
  </r>
  <r>
    <x v="349"/>
    <s v="Naomi Coleman"/>
    <x v="5"/>
    <x v="6"/>
    <x v="1"/>
    <x v="9"/>
    <d v="2016-11-02T00:00:00"/>
    <n v="122054"/>
    <n v="0.06"/>
    <n v="7323.24"/>
  </r>
  <r>
    <x v="350"/>
    <s v="Hailey Shin"/>
    <x v="3"/>
    <x v="5"/>
    <x v="1"/>
    <x v="32"/>
    <d v="2016-10-24T00:00:00"/>
    <n v="176324"/>
    <n v="0.23"/>
    <n v="40554.520000000004"/>
  </r>
  <r>
    <x v="351"/>
    <s v="Scarlett Figueroa"/>
    <x v="18"/>
    <x v="5"/>
    <x v="1"/>
    <x v="28"/>
    <d v="2016-10-21T00:00:00"/>
    <n v="52811"/>
    <n v="0"/>
    <n v="0"/>
  </r>
  <r>
    <x v="352"/>
    <s v="Robert Alvarez"/>
    <x v="29"/>
    <x v="4"/>
    <x v="0"/>
    <x v="25"/>
    <d v="2016-10-21T00:00:00"/>
    <n v="84297"/>
    <n v="0"/>
    <n v="0"/>
  </r>
  <r>
    <x v="353"/>
    <s v="Ian Miller"/>
    <x v="24"/>
    <x v="4"/>
    <x v="0"/>
    <x v="19"/>
    <d v="2016-10-13T00:00:00"/>
    <n v="63744"/>
    <n v="0.08"/>
    <n v="5099.5200000000004"/>
  </r>
  <r>
    <x v="354"/>
    <s v="Mateo Vu"/>
    <x v="6"/>
    <x v="0"/>
    <x v="0"/>
    <x v="13"/>
    <d v="2016-09-29T00:00:00"/>
    <n v="59100"/>
    <n v="0"/>
    <n v="0"/>
  </r>
  <r>
    <x v="355"/>
    <s v="Hadley Parker"/>
    <x v="1"/>
    <x v="6"/>
    <x v="1"/>
    <x v="13"/>
    <d v="2016-09-21T00:00:00"/>
    <n v="221217"/>
    <n v="0.32"/>
    <n v="70789.440000000002"/>
  </r>
  <r>
    <x v="356"/>
    <s v="Wesley Young"/>
    <x v="0"/>
    <x v="6"/>
    <x v="0"/>
    <x v="24"/>
    <d v="2016-09-18T00:00:00"/>
    <n v="98427"/>
    <n v="0"/>
    <n v="0"/>
  </r>
  <r>
    <x v="357"/>
    <s v="Joseph Martin"/>
    <x v="13"/>
    <x v="6"/>
    <x v="0"/>
    <x v="36"/>
    <d v="2016-09-13T00:00:00"/>
    <n v="64847"/>
    <n v="0"/>
    <n v="0"/>
  </r>
  <r>
    <x v="358"/>
    <s v="Abigail Vang"/>
    <x v="26"/>
    <x v="3"/>
    <x v="1"/>
    <x v="14"/>
    <d v="2016-09-09T00:00:00"/>
    <n v="109680"/>
    <n v="0"/>
    <n v="0"/>
  </r>
  <r>
    <x v="359"/>
    <s v="Jacob Davis"/>
    <x v="3"/>
    <x v="1"/>
    <x v="0"/>
    <x v="0"/>
    <d v="2016-09-03T00:00:00"/>
    <n v="150399"/>
    <n v="0.28000000000000003"/>
    <n v="42111.72"/>
  </r>
  <r>
    <x v="360"/>
    <s v="Hailey Song"/>
    <x v="5"/>
    <x v="2"/>
    <x v="1"/>
    <x v="33"/>
    <d v="2016-08-23T00:00:00"/>
    <n v="124928"/>
    <n v="0.06"/>
    <n v="7495.6799999999994"/>
  </r>
  <r>
    <x v="361"/>
    <s v="Raelynn Rios"/>
    <x v="1"/>
    <x v="0"/>
    <x v="1"/>
    <x v="20"/>
    <d v="2016-08-21T00:00:00"/>
    <n v="258498"/>
    <n v="0.35"/>
    <n v="90474.299999999988"/>
  </r>
  <r>
    <x v="362"/>
    <s v="Nathan Lee"/>
    <x v="15"/>
    <x v="1"/>
    <x v="0"/>
    <x v="9"/>
    <d v="2016-08-20T00:00:00"/>
    <n v="58703"/>
    <n v="0"/>
    <n v="0"/>
  </r>
  <r>
    <x v="363"/>
    <s v="Silas Estrada"/>
    <x v="17"/>
    <x v="4"/>
    <x v="0"/>
    <x v="35"/>
    <d v="2016-06-24T00:00:00"/>
    <n v="68426"/>
    <n v="0"/>
    <n v="0"/>
  </r>
  <r>
    <x v="364"/>
    <s v="Grayson Brown"/>
    <x v="1"/>
    <x v="4"/>
    <x v="0"/>
    <x v="8"/>
    <d v="2016-06-22T00:00:00"/>
    <n v="249870"/>
    <n v="0.34"/>
    <n v="84955.8"/>
  </r>
  <r>
    <x v="365"/>
    <s v="Anna Molina"/>
    <x v="0"/>
    <x v="1"/>
    <x v="1"/>
    <x v="36"/>
    <d v="2016-06-12T00:00:00"/>
    <n v="70165"/>
    <n v="0"/>
    <n v="0"/>
  </r>
  <r>
    <x v="366"/>
    <s v="Peyton Cruz"/>
    <x v="16"/>
    <x v="3"/>
    <x v="1"/>
    <x v="13"/>
    <d v="2016-05-26T00:00:00"/>
    <n v="91134"/>
    <n v="0"/>
    <n v="0"/>
  </r>
  <r>
    <x v="367"/>
    <s v="Luke Wilson"/>
    <x v="28"/>
    <x v="4"/>
    <x v="0"/>
    <x v="28"/>
    <d v="2016-05-24T00:00:00"/>
    <n v="94352"/>
    <n v="0"/>
    <n v="0"/>
  </r>
  <r>
    <x v="368"/>
    <s v="Avery Yee"/>
    <x v="27"/>
    <x v="4"/>
    <x v="1"/>
    <x v="28"/>
    <d v="2016-05-22T00:00:00"/>
    <n v="44614"/>
    <n v="0"/>
    <n v="0"/>
  </r>
  <r>
    <x v="369"/>
    <s v="Everleigh Fernandez"/>
    <x v="3"/>
    <x v="3"/>
    <x v="1"/>
    <x v="13"/>
    <d v="2016-05-22T00:00:00"/>
    <n v="189702"/>
    <n v="0.28000000000000003"/>
    <n v="53116.560000000005"/>
  </r>
  <r>
    <x v="370"/>
    <s v="Julian Delgado"/>
    <x v="27"/>
    <x v="4"/>
    <x v="0"/>
    <x v="9"/>
    <d v="2016-05-19T00:00:00"/>
    <n v="52693"/>
    <n v="0"/>
    <n v="0"/>
  </r>
  <r>
    <x v="371"/>
    <s v="Ezra Simmons"/>
    <x v="25"/>
    <x v="4"/>
    <x v="0"/>
    <x v="19"/>
    <d v="2016-05-07T00:00:00"/>
    <n v="71192"/>
    <n v="0"/>
    <n v="0"/>
  </r>
  <r>
    <x v="372"/>
    <s v="Ethan Tang"/>
    <x v="0"/>
    <x v="1"/>
    <x v="0"/>
    <x v="21"/>
    <d v="2016-05-04T00:00:00"/>
    <n v="93668"/>
    <n v="0"/>
    <n v="0"/>
  </r>
  <r>
    <x v="373"/>
    <s v="Connor Luu"/>
    <x v="24"/>
    <x v="4"/>
    <x v="0"/>
    <x v="29"/>
    <d v="2016-05-03T00:00:00"/>
    <n v="73899"/>
    <n v="0.05"/>
    <n v="3694.9500000000003"/>
  </r>
  <r>
    <x v="374"/>
    <s v="Eli Soto"/>
    <x v="15"/>
    <x v="6"/>
    <x v="0"/>
    <x v="8"/>
    <d v="2016-05-02T00:00:00"/>
    <n v="50784"/>
    <n v="0"/>
    <n v="0"/>
  </r>
  <r>
    <x v="375"/>
    <s v="Eliza Chen"/>
    <x v="30"/>
    <x v="4"/>
    <x v="1"/>
    <x v="0"/>
    <d v="2016-04-29T00:00:00"/>
    <n v="75862"/>
    <n v="0"/>
    <n v="0"/>
  </r>
  <r>
    <x v="376"/>
    <s v="Paisley Bryant"/>
    <x v="14"/>
    <x v="4"/>
    <x v="1"/>
    <x v="33"/>
    <d v="2016-04-27T00:00:00"/>
    <n v="91400"/>
    <n v="0"/>
    <n v="0"/>
  </r>
  <r>
    <x v="377"/>
    <s v="Isabella Scott"/>
    <x v="25"/>
    <x v="4"/>
    <x v="1"/>
    <x v="40"/>
    <d v="2016-04-26T00:00:00"/>
    <n v="72045"/>
    <n v="0"/>
    <n v="0"/>
  </r>
  <r>
    <x v="378"/>
    <s v="Aurora Ali"/>
    <x v="5"/>
    <x v="6"/>
    <x v="1"/>
    <x v="13"/>
    <d v="2016-04-24T00:00:00"/>
    <n v="120341"/>
    <n v="7.0000000000000007E-2"/>
    <n v="8423.8700000000008"/>
  </r>
  <r>
    <x v="379"/>
    <s v="Emily Davis"/>
    <x v="2"/>
    <x v="4"/>
    <x v="1"/>
    <x v="15"/>
    <d v="2016-04-08T00:00:00"/>
    <n v="141604"/>
    <n v="0.15"/>
    <n v="21240.6"/>
  </r>
  <r>
    <x v="380"/>
    <s v="Jose Brown"/>
    <x v="12"/>
    <x v="4"/>
    <x v="0"/>
    <x v="20"/>
    <d v="2016-04-07T00:00:00"/>
    <n v="67976"/>
    <n v="0"/>
    <n v="0"/>
  </r>
  <r>
    <x v="381"/>
    <s v="Josephine Salazar"/>
    <x v="11"/>
    <x v="3"/>
    <x v="1"/>
    <x v="0"/>
    <d v="2016-03-14T00:00:00"/>
    <n v="85870"/>
    <n v="0"/>
    <n v="0"/>
  </r>
  <r>
    <x v="382"/>
    <s v="Penelope Rodriguez"/>
    <x v="9"/>
    <x v="3"/>
    <x v="1"/>
    <x v="35"/>
    <d v="2016-03-12T00:00:00"/>
    <n v="100810"/>
    <n v="0.12"/>
    <n v="12097.199999999999"/>
  </r>
  <r>
    <x v="383"/>
    <s v="Jameson Nelson"/>
    <x v="10"/>
    <x v="4"/>
    <x v="0"/>
    <x v="23"/>
    <d v="2016-03-08T00:00:00"/>
    <n v="96566"/>
    <n v="0"/>
    <n v="0"/>
  </r>
  <r>
    <x v="384"/>
    <s v="Ella Huang"/>
    <x v="1"/>
    <x v="6"/>
    <x v="1"/>
    <x v="2"/>
    <d v="2016-02-28T00:00:00"/>
    <n v="211637"/>
    <n v="0.31"/>
    <n v="65607.47"/>
  </r>
  <r>
    <x v="385"/>
    <s v="Charles Moore"/>
    <x v="8"/>
    <x v="4"/>
    <x v="0"/>
    <x v="28"/>
    <d v="2016-02-16T00:00:00"/>
    <n v="63411"/>
    <n v="0"/>
    <n v="0"/>
  </r>
  <r>
    <x v="386"/>
    <s v="Joshua Lin"/>
    <x v="8"/>
    <x v="4"/>
    <x v="0"/>
    <x v="33"/>
    <d v="2016-02-05T00:00:00"/>
    <n v="80055"/>
    <n v="0"/>
    <n v="0"/>
  </r>
  <r>
    <x v="387"/>
    <s v="Cameron Young"/>
    <x v="1"/>
    <x v="3"/>
    <x v="0"/>
    <x v="27"/>
    <d v="2016-01-18T00:00:00"/>
    <n v="180994"/>
    <n v="0.39"/>
    <n v="70587.66"/>
  </r>
  <r>
    <x v="388"/>
    <s v="Eli Han"/>
    <x v="0"/>
    <x v="1"/>
    <x v="0"/>
    <x v="14"/>
    <d v="2016-01-15T00:00:00"/>
    <n v="89984"/>
    <n v="0"/>
    <n v="0"/>
  </r>
  <r>
    <x v="82"/>
    <s v="Lucy Figueroa"/>
    <x v="2"/>
    <x v="2"/>
    <x v="1"/>
    <x v="2"/>
    <d v="2016-01-10T00:00:00"/>
    <n v="149761"/>
    <n v="0.12"/>
    <n v="17971.32"/>
  </r>
  <r>
    <x v="389"/>
    <s v="Luke Sanchez"/>
    <x v="2"/>
    <x v="5"/>
    <x v="0"/>
    <x v="36"/>
    <d v="2015-12-27T00:00:00"/>
    <n v="129903"/>
    <n v="0.13"/>
    <n v="16887.39"/>
  </r>
  <r>
    <x v="390"/>
    <s v="Brooks Stewart"/>
    <x v="19"/>
    <x v="5"/>
    <x v="0"/>
    <x v="2"/>
    <d v="2015-12-19T00:00:00"/>
    <n v="51983"/>
    <n v="0"/>
    <n v="0"/>
  </r>
  <r>
    <x v="391"/>
    <s v="Dylan Padilla"/>
    <x v="19"/>
    <x v="5"/>
    <x v="0"/>
    <x v="19"/>
    <d v="2015-12-09T00:00:00"/>
    <n v="73854"/>
    <n v="0"/>
    <n v="0"/>
  </r>
  <r>
    <x v="392"/>
    <s v="Thomas Williams"/>
    <x v="11"/>
    <x v="3"/>
    <x v="0"/>
    <x v="2"/>
    <d v="2015-11-21T00:00:00"/>
    <n v="87292"/>
    <n v="0"/>
    <n v="0"/>
  </r>
  <r>
    <x v="393"/>
    <s v="Carter Turner"/>
    <x v="0"/>
    <x v="6"/>
    <x v="0"/>
    <x v="24"/>
    <d v="2015-11-17T00:00:00"/>
    <n v="91632"/>
    <n v="0"/>
    <n v="0"/>
  </r>
  <r>
    <x v="394"/>
    <s v="Amelia Kaur"/>
    <x v="26"/>
    <x v="3"/>
    <x v="1"/>
    <x v="13"/>
    <d v="2015-11-14T00:00:00"/>
    <n v="77442"/>
    <n v="0"/>
    <n v="0"/>
  </r>
  <r>
    <x v="395"/>
    <s v="Valentina Moua"/>
    <x v="6"/>
    <x v="0"/>
    <x v="1"/>
    <x v="33"/>
    <d v="2015-11-10T00:00:00"/>
    <n v="64204"/>
    <n v="0"/>
    <n v="0"/>
  </r>
  <r>
    <x v="355"/>
    <s v="Sebastian Le"/>
    <x v="15"/>
    <x v="2"/>
    <x v="0"/>
    <x v="33"/>
    <d v="2015-11-09T00:00:00"/>
    <n v="45369"/>
    <n v="0"/>
    <n v="0"/>
  </r>
  <r>
    <x v="396"/>
    <s v="Hazel Griffin"/>
    <x v="11"/>
    <x v="3"/>
    <x v="1"/>
    <x v="12"/>
    <d v="2015-11-09T00:00:00"/>
    <n v="65247"/>
    <n v="0"/>
    <n v="0"/>
  </r>
  <r>
    <x v="397"/>
    <s v="Mila Allen"/>
    <x v="4"/>
    <x v="3"/>
    <x v="1"/>
    <x v="34"/>
    <d v="2015-10-14T00:00:00"/>
    <n v="76272"/>
    <n v="0"/>
    <n v="0"/>
  </r>
  <r>
    <x v="207"/>
    <s v="Raelynn Ma"/>
    <x v="0"/>
    <x v="2"/>
    <x v="1"/>
    <x v="24"/>
    <d v="2015-10-08T00:00:00"/>
    <n v="94876"/>
    <n v="0"/>
    <n v="0"/>
  </r>
  <r>
    <x v="398"/>
    <s v="Rylee Yu"/>
    <x v="3"/>
    <x v="1"/>
    <x v="1"/>
    <x v="0"/>
    <d v="2015-09-29T00:00:00"/>
    <n v="178700"/>
    <n v="0.28999999999999998"/>
    <n v="51823"/>
  </r>
  <r>
    <x v="399"/>
    <s v="Robert Zhang"/>
    <x v="1"/>
    <x v="6"/>
    <x v="0"/>
    <x v="2"/>
    <d v="2015-09-24T00:00:00"/>
    <n v="202680"/>
    <n v="0.32"/>
    <n v="64857.599999999999"/>
  </r>
  <r>
    <x v="400"/>
    <s v="John Soto"/>
    <x v="2"/>
    <x v="2"/>
    <x v="0"/>
    <x v="16"/>
    <d v="2015-09-23T00:00:00"/>
    <n v="141899"/>
    <n v="0.15"/>
    <n v="21284.85"/>
  </r>
  <r>
    <x v="184"/>
    <s v="Olivia Gray"/>
    <x v="5"/>
    <x v="6"/>
    <x v="1"/>
    <x v="22"/>
    <d v="2015-09-19T00:00:00"/>
    <n v="103423"/>
    <n v="0.06"/>
    <n v="6205.38"/>
  </r>
  <r>
    <x v="401"/>
    <s v="Roman Martinez"/>
    <x v="2"/>
    <x v="2"/>
    <x v="0"/>
    <x v="19"/>
    <d v="2015-09-19T00:00:00"/>
    <n v="145846"/>
    <n v="0.15"/>
    <n v="21876.899999999998"/>
  </r>
  <r>
    <x v="402"/>
    <s v="Daniel Huang"/>
    <x v="1"/>
    <x v="5"/>
    <x v="0"/>
    <x v="19"/>
    <d v="2015-09-03T00:00:00"/>
    <n v="250953"/>
    <n v="0.34"/>
    <n v="85324.02"/>
  </r>
  <r>
    <x v="403"/>
    <s v="Jade Acosta"/>
    <x v="16"/>
    <x v="3"/>
    <x v="1"/>
    <x v="1"/>
    <d v="2015-08-29T00:00:00"/>
    <n v="68488"/>
    <n v="0"/>
    <n v="0"/>
  </r>
  <r>
    <x v="404"/>
    <s v="Aria Roberts"/>
    <x v="5"/>
    <x v="1"/>
    <x v="1"/>
    <x v="8"/>
    <d v="2015-08-12T00:00:00"/>
    <n v="106858"/>
    <n v="0.05"/>
    <n v="5342.9000000000005"/>
  </r>
  <r>
    <x v="405"/>
    <s v="Grayson Soto"/>
    <x v="18"/>
    <x v="5"/>
    <x v="0"/>
    <x v="28"/>
    <d v="2015-08-03T00:00:00"/>
    <n v="52200"/>
    <n v="0"/>
    <n v="0"/>
  </r>
  <r>
    <x v="406"/>
    <s v="Nathan Sun"/>
    <x v="5"/>
    <x v="1"/>
    <x v="0"/>
    <x v="27"/>
    <d v="2015-07-29T00:00:00"/>
    <n v="103724"/>
    <n v="0.05"/>
    <n v="5186.2000000000007"/>
  </r>
  <r>
    <x v="407"/>
    <s v="Grayson Yee"/>
    <x v="5"/>
    <x v="5"/>
    <x v="0"/>
    <x v="26"/>
    <d v="2015-07-16T00:00:00"/>
    <n v="110565"/>
    <n v="0.09"/>
    <n v="9950.85"/>
  </r>
  <r>
    <x v="408"/>
    <s v="Landon Luu"/>
    <x v="1"/>
    <x v="4"/>
    <x v="0"/>
    <x v="19"/>
    <d v="2015-07-12T00:00:00"/>
    <n v="215388"/>
    <n v="0.33"/>
    <n v="71078.040000000008"/>
  </r>
  <r>
    <x v="409"/>
    <s v="Jade Yi"/>
    <x v="6"/>
    <x v="0"/>
    <x v="1"/>
    <x v="1"/>
    <d v="2015-07-10T00:00:00"/>
    <n v="63880"/>
    <n v="0"/>
    <n v="0"/>
  </r>
  <r>
    <x v="410"/>
    <s v="Samuel Song"/>
    <x v="3"/>
    <x v="0"/>
    <x v="0"/>
    <x v="19"/>
    <d v="2015-06-29T00:00:00"/>
    <n v="191026"/>
    <n v="0.16"/>
    <n v="30564.16"/>
  </r>
  <r>
    <x v="411"/>
    <s v="Samuel Morales"/>
    <x v="13"/>
    <x v="2"/>
    <x v="0"/>
    <x v="28"/>
    <d v="2015-06-27T00:00:00"/>
    <n v="57008"/>
    <n v="0"/>
    <n v="0"/>
  </r>
  <r>
    <x v="412"/>
    <s v="Anthony Rogers"/>
    <x v="1"/>
    <x v="3"/>
    <x v="0"/>
    <x v="24"/>
    <d v="2015-06-18T00:00:00"/>
    <n v="205314"/>
    <n v="0.3"/>
    <n v="61594.2"/>
  </r>
  <r>
    <x v="413"/>
    <s v="Robert Wright"/>
    <x v="8"/>
    <x v="4"/>
    <x v="0"/>
    <x v="13"/>
    <d v="2015-06-14T00:00:00"/>
    <n v="67489"/>
    <n v="0"/>
    <n v="0"/>
  </r>
  <r>
    <x v="414"/>
    <s v="Sophia Ahmed"/>
    <x v="2"/>
    <x v="0"/>
    <x v="1"/>
    <x v="13"/>
    <d v="2015-06-13T00:00:00"/>
    <n v="127972"/>
    <n v="0.11"/>
    <n v="14076.92"/>
  </r>
  <r>
    <x v="413"/>
    <s v="Angel Xiong"/>
    <x v="1"/>
    <x v="4"/>
    <x v="0"/>
    <x v="29"/>
    <d v="2015-06-11T00:00:00"/>
    <n v="234723"/>
    <n v="0.36"/>
    <n v="84500.28"/>
  </r>
  <r>
    <x v="415"/>
    <s v="Parker Sandoval"/>
    <x v="5"/>
    <x v="5"/>
    <x v="0"/>
    <x v="37"/>
    <d v="2015-06-10T00:00:00"/>
    <n v="101985"/>
    <n v="7.0000000000000007E-2"/>
    <n v="7138.9500000000007"/>
  </r>
  <r>
    <x v="416"/>
    <s v="Sarah Ayala"/>
    <x v="15"/>
    <x v="0"/>
    <x v="1"/>
    <x v="1"/>
    <d v="2015-06-09T00:00:00"/>
    <n v="41429"/>
    <n v="0"/>
    <n v="0"/>
  </r>
  <r>
    <x v="417"/>
    <s v="Joshua Juarez"/>
    <x v="13"/>
    <x v="2"/>
    <x v="0"/>
    <x v="10"/>
    <d v="2015-05-05T00:00:00"/>
    <n v="64364"/>
    <n v="0"/>
    <n v="0"/>
  </r>
  <r>
    <x v="418"/>
    <s v="Vivian Thao"/>
    <x v="7"/>
    <x v="3"/>
    <x v="1"/>
    <x v="2"/>
    <d v="2015-04-23T00:00:00"/>
    <n v="60017"/>
    <n v="0"/>
    <n v="0"/>
  </r>
  <r>
    <x v="419"/>
    <s v="Mia Cheng"/>
    <x v="2"/>
    <x v="0"/>
    <x v="1"/>
    <x v="28"/>
    <d v="2015-04-22T00:00:00"/>
    <n v="154941"/>
    <n v="0.13"/>
    <n v="20142.330000000002"/>
  </r>
  <r>
    <x v="420"/>
    <s v="Eli Richardson"/>
    <x v="22"/>
    <x v="4"/>
    <x v="0"/>
    <x v="8"/>
    <d v="2015-04-19T00:00:00"/>
    <n v="48762"/>
    <n v="0"/>
    <n v="0"/>
  </r>
  <r>
    <x v="421"/>
    <s v="Jose Henderson"/>
    <x v="3"/>
    <x v="5"/>
    <x v="0"/>
    <x v="36"/>
    <d v="2015-04-17T00:00:00"/>
    <n v="152239"/>
    <n v="0.23"/>
    <n v="35014.97"/>
  </r>
  <r>
    <x v="422"/>
    <s v="Axel Johnson"/>
    <x v="3"/>
    <x v="5"/>
    <x v="0"/>
    <x v="16"/>
    <d v="2015-04-14T00:00:00"/>
    <n v="155788"/>
    <n v="0.17"/>
    <n v="26483.960000000003"/>
  </r>
  <r>
    <x v="423"/>
    <s v="Dylan Dominguez"/>
    <x v="0"/>
    <x v="6"/>
    <x v="0"/>
    <x v="22"/>
    <d v="2015-04-07T00:00:00"/>
    <n v="99697"/>
    <n v="0"/>
    <n v="0"/>
  </r>
  <r>
    <x v="424"/>
    <s v="Lyla Stewart"/>
    <x v="2"/>
    <x v="4"/>
    <x v="1"/>
    <x v="20"/>
    <d v="2015-03-27T00:00:00"/>
    <n v="120321"/>
    <n v="0.12"/>
    <n v="14438.519999999999"/>
  </r>
  <r>
    <x v="425"/>
    <s v="Liam Grant"/>
    <x v="20"/>
    <x v="5"/>
    <x v="0"/>
    <x v="13"/>
    <d v="2015-03-15T00:00:00"/>
    <n v="93734"/>
    <n v="0"/>
    <n v="0"/>
  </r>
  <r>
    <x v="426"/>
    <s v="Sophie Owens"/>
    <x v="13"/>
    <x v="2"/>
    <x v="1"/>
    <x v="13"/>
    <d v="2015-03-05T00:00:00"/>
    <n v="52697"/>
    <n v="0"/>
    <n v="0"/>
  </r>
  <r>
    <x v="427"/>
    <s v="Noah Chen"/>
    <x v="2"/>
    <x v="6"/>
    <x v="0"/>
    <x v="27"/>
    <d v="2015-03-01T00:00:00"/>
    <n v="148321"/>
    <n v="0.15"/>
    <n v="22248.149999999998"/>
  </r>
  <r>
    <x v="279"/>
    <s v="Everly Coleman"/>
    <x v="1"/>
    <x v="4"/>
    <x v="1"/>
    <x v="26"/>
    <d v="2015-02-18T00:00:00"/>
    <n v="194871"/>
    <n v="0.35"/>
    <n v="68204.849999999991"/>
  </r>
  <r>
    <x v="428"/>
    <s v="Noah King"/>
    <x v="16"/>
    <x v="3"/>
    <x v="0"/>
    <x v="34"/>
    <d v="2015-01-27T00:00:00"/>
    <n v="62575"/>
    <n v="0"/>
    <n v="0"/>
  </r>
  <r>
    <x v="429"/>
    <s v="Asher Huynh"/>
    <x v="5"/>
    <x v="4"/>
    <x v="0"/>
    <x v="2"/>
    <d v="2015-01-22T00:00:00"/>
    <n v="101288"/>
    <n v="0.1"/>
    <n v="10128.800000000001"/>
  </r>
  <r>
    <x v="161"/>
    <s v="Isaac Han"/>
    <x v="1"/>
    <x v="5"/>
    <x v="0"/>
    <x v="19"/>
    <d v="2015-01-14T00:00:00"/>
    <n v="230025"/>
    <n v="0.34"/>
    <n v="78208.5"/>
  </r>
  <r>
    <x v="430"/>
    <s v="Emily Doan"/>
    <x v="9"/>
    <x v="3"/>
    <x v="1"/>
    <x v="12"/>
    <d v="2014-12-04T00:00:00"/>
    <n v="99202"/>
    <n v="0.11"/>
    <n v="10912.22"/>
  </r>
  <r>
    <x v="431"/>
    <s v="Logan Carrillo"/>
    <x v="0"/>
    <x v="6"/>
    <x v="0"/>
    <x v="24"/>
    <d v="2014-11-30T00:00:00"/>
    <n v="91280"/>
    <n v="0"/>
    <n v="0"/>
  </r>
  <r>
    <x v="432"/>
    <s v="Gabriella Zhu"/>
    <x v="24"/>
    <x v="4"/>
    <x v="1"/>
    <x v="0"/>
    <d v="2014-11-29T00:00:00"/>
    <n v="88730"/>
    <n v="0.08"/>
    <n v="7098.4000000000005"/>
  </r>
  <r>
    <x v="433"/>
    <s v="Isabella Bui"/>
    <x v="30"/>
    <x v="4"/>
    <x v="1"/>
    <x v="0"/>
    <d v="2014-11-21T00:00:00"/>
    <n v="97500"/>
    <n v="0"/>
    <n v="0"/>
  </r>
  <r>
    <x v="434"/>
    <s v="Lydia Williams"/>
    <x v="12"/>
    <x v="4"/>
    <x v="1"/>
    <x v="29"/>
    <d v="2014-10-29T00:00:00"/>
    <n v="91592"/>
    <n v="0"/>
    <n v="0"/>
  </r>
  <r>
    <x v="435"/>
    <s v="Lucy Alexander"/>
    <x v="3"/>
    <x v="3"/>
    <x v="1"/>
    <x v="2"/>
    <d v="2014-10-29T00:00:00"/>
    <n v="189420"/>
    <n v="0.2"/>
    <n v="37884"/>
  </r>
  <r>
    <x v="436"/>
    <s v="Elijah Coleman"/>
    <x v="2"/>
    <x v="0"/>
    <x v="0"/>
    <x v="39"/>
    <d v="2014-10-19T00:00:00"/>
    <n v="159538"/>
    <n v="0.11"/>
    <n v="17549.18"/>
  </r>
  <r>
    <x v="437"/>
    <s v="Mia Herrera"/>
    <x v="3"/>
    <x v="6"/>
    <x v="1"/>
    <x v="20"/>
    <d v="2014-10-16T00:00:00"/>
    <n v="171360"/>
    <n v="0.23"/>
    <n v="39412.800000000003"/>
  </r>
  <r>
    <x v="182"/>
    <s v="Hannah King"/>
    <x v="5"/>
    <x v="1"/>
    <x v="1"/>
    <x v="19"/>
    <d v="2014-10-07T00:00:00"/>
    <n v="114911"/>
    <n v="7.0000000000000007E-2"/>
    <n v="8043.77"/>
  </r>
  <r>
    <x v="438"/>
    <s v="Dominic Le"/>
    <x v="1"/>
    <x v="6"/>
    <x v="0"/>
    <x v="36"/>
    <d v="2014-10-04T00:00:00"/>
    <n v="257194"/>
    <n v="0.35"/>
    <n v="90017.9"/>
  </r>
  <r>
    <x v="439"/>
    <s v="Elena Richardson"/>
    <x v="5"/>
    <x v="1"/>
    <x v="1"/>
    <x v="28"/>
    <d v="2014-10-03T00:00:00"/>
    <n v="103707"/>
    <n v="0.09"/>
    <n v="9333.6299999999992"/>
  </r>
  <r>
    <x v="440"/>
    <s v="Peyton Owens"/>
    <x v="4"/>
    <x v="3"/>
    <x v="1"/>
    <x v="26"/>
    <d v="2014-09-25T00:00:00"/>
    <n v="96693"/>
    <n v="0"/>
    <n v="0"/>
  </r>
  <r>
    <x v="415"/>
    <s v="Sebastian Gupta"/>
    <x v="0"/>
    <x v="6"/>
    <x v="0"/>
    <x v="14"/>
    <d v="2014-09-22T00:00:00"/>
    <n v="73779"/>
    <n v="0"/>
    <n v="0"/>
  </r>
  <r>
    <x v="441"/>
    <s v="Athena Vasquez"/>
    <x v="11"/>
    <x v="3"/>
    <x v="1"/>
    <x v="37"/>
    <d v="2014-09-16T00:00:00"/>
    <n v="69578"/>
    <n v="0"/>
    <n v="0"/>
  </r>
  <r>
    <x v="442"/>
    <s v="Adrian Ruiz"/>
    <x v="0"/>
    <x v="2"/>
    <x v="0"/>
    <x v="28"/>
    <d v="2014-09-04T00:00:00"/>
    <n v="95499"/>
    <n v="0"/>
    <n v="0"/>
  </r>
  <r>
    <x v="443"/>
    <s v="Jordan Truong"/>
    <x v="3"/>
    <x v="3"/>
    <x v="0"/>
    <x v="2"/>
    <d v="2014-08-28T00:00:00"/>
    <n v="183161"/>
    <n v="0.22"/>
    <n v="40295.42"/>
  </r>
  <r>
    <x v="444"/>
    <s v="Brooklyn Ruiz"/>
    <x v="22"/>
    <x v="4"/>
    <x v="1"/>
    <x v="23"/>
    <d v="2014-08-10T00:00:00"/>
    <n v="57446"/>
    <n v="0"/>
    <n v="0"/>
  </r>
  <r>
    <x v="445"/>
    <s v="Ian Ngo"/>
    <x v="5"/>
    <x v="0"/>
    <x v="0"/>
    <x v="7"/>
    <d v="2014-08-07T00:00:00"/>
    <n v="117062"/>
    <n v="7.0000000000000007E-2"/>
    <n v="8194.34"/>
  </r>
  <r>
    <x v="446"/>
    <s v="Alice Tran"/>
    <x v="15"/>
    <x v="6"/>
    <x v="1"/>
    <x v="25"/>
    <d v="2014-07-29T00:00:00"/>
    <n v="40897"/>
    <n v="0"/>
    <n v="0"/>
  </r>
  <r>
    <x v="447"/>
    <s v="Thomas Vazquez"/>
    <x v="3"/>
    <x v="3"/>
    <x v="0"/>
    <x v="10"/>
    <d v="2014-07-19T00:00:00"/>
    <n v="173629"/>
    <n v="0.21"/>
    <n v="36462.089999999997"/>
  </r>
  <r>
    <x v="448"/>
    <s v="Everett Morales"/>
    <x v="28"/>
    <x v="4"/>
    <x v="0"/>
    <x v="32"/>
    <d v="2014-07-10T00:00:00"/>
    <n v="66649"/>
    <n v="0"/>
    <n v="0"/>
  </r>
  <r>
    <x v="449"/>
    <s v="Ariana Kim"/>
    <x v="10"/>
    <x v="4"/>
    <x v="1"/>
    <x v="24"/>
    <d v="2014-06-29T00:00:00"/>
    <n v="96366"/>
    <n v="0"/>
    <n v="0"/>
  </r>
  <r>
    <x v="450"/>
    <s v="John Trinh"/>
    <x v="3"/>
    <x v="6"/>
    <x v="0"/>
    <x v="35"/>
    <d v="2014-06-26T00:00:00"/>
    <n v="153961"/>
    <n v="0.25"/>
    <n v="38490.25"/>
  </r>
  <r>
    <x v="451"/>
    <s v="Gabriel Yu"/>
    <x v="8"/>
    <x v="4"/>
    <x v="0"/>
    <x v="22"/>
    <d v="2014-06-23T00:00:00"/>
    <n v="64677"/>
    <n v="0"/>
    <n v="0"/>
  </r>
  <r>
    <x v="452"/>
    <s v="Cooper Gupta"/>
    <x v="18"/>
    <x v="5"/>
    <x v="0"/>
    <x v="40"/>
    <d v="2014-06-20T00:00:00"/>
    <n v="41728"/>
    <n v="0"/>
    <n v="0"/>
  </r>
  <r>
    <x v="453"/>
    <s v="Sofia Parker"/>
    <x v="14"/>
    <x v="4"/>
    <x v="1"/>
    <x v="0"/>
    <d v="2014-05-30T00:00:00"/>
    <n v="99080"/>
    <n v="0"/>
    <n v="0"/>
  </r>
  <r>
    <x v="454"/>
    <s v="Eva Figueroa"/>
    <x v="13"/>
    <x v="0"/>
    <x v="1"/>
    <x v="26"/>
    <d v="2014-05-14T00:00:00"/>
    <n v="61216"/>
    <n v="0"/>
    <n v="0"/>
  </r>
  <r>
    <x v="455"/>
    <s v="Nova Herrera"/>
    <x v="6"/>
    <x v="0"/>
    <x v="1"/>
    <x v="2"/>
    <d v="2014-05-10T00:00:00"/>
    <n v="65047"/>
    <n v="0"/>
    <n v="0"/>
  </r>
  <r>
    <x v="456"/>
    <s v="Eleanor Delgado"/>
    <x v="0"/>
    <x v="6"/>
    <x v="1"/>
    <x v="24"/>
    <d v="2014-04-27T00:00:00"/>
    <n v="75869"/>
    <n v="0"/>
    <n v="0"/>
  </r>
  <r>
    <x v="457"/>
    <s v="Eliza Zheng"/>
    <x v="24"/>
    <x v="4"/>
    <x v="1"/>
    <x v="26"/>
    <d v="2014-04-20T00:00:00"/>
    <n v="91679"/>
    <n v="7.0000000000000007E-2"/>
    <n v="6417.5300000000007"/>
  </r>
  <r>
    <x v="458"/>
    <s v="Hazel Alvarez"/>
    <x v="18"/>
    <x v="5"/>
    <x v="1"/>
    <x v="31"/>
    <d v="2014-04-19T00:00:00"/>
    <n v="45295"/>
    <n v="0"/>
    <n v="0"/>
  </r>
  <r>
    <x v="180"/>
    <s v="Valentina Davis"/>
    <x v="15"/>
    <x v="0"/>
    <x v="1"/>
    <x v="24"/>
    <d v="2014-04-13T00:00:00"/>
    <n v="46878"/>
    <n v="0"/>
    <n v="0"/>
  </r>
  <r>
    <x v="72"/>
    <s v="Layla Salazar"/>
    <x v="28"/>
    <x v="4"/>
    <x v="1"/>
    <x v="37"/>
    <d v="2014-03-19T00:00:00"/>
    <n v="90901"/>
    <n v="0"/>
    <n v="0"/>
  </r>
  <r>
    <x v="459"/>
    <s v="Miles Hsu"/>
    <x v="13"/>
    <x v="2"/>
    <x v="0"/>
    <x v="15"/>
    <d v="2014-03-16T00:00:00"/>
    <n v="74552"/>
    <n v="0"/>
    <n v="0"/>
  </r>
  <r>
    <x v="460"/>
    <s v="Isla Wong"/>
    <x v="1"/>
    <x v="1"/>
    <x v="1"/>
    <x v="34"/>
    <d v="2014-03-16T00:00:00"/>
    <n v="190815"/>
    <n v="0.4"/>
    <n v="76326"/>
  </r>
  <r>
    <x v="461"/>
    <s v="Aria Castro"/>
    <x v="9"/>
    <x v="3"/>
    <x v="1"/>
    <x v="2"/>
    <d v="2014-03-14T00:00:00"/>
    <n v="113873"/>
    <n v="0.11"/>
    <n v="12526.03"/>
  </r>
  <r>
    <x v="462"/>
    <s v="Jaxson Mai"/>
    <x v="1"/>
    <x v="5"/>
    <x v="0"/>
    <x v="26"/>
    <d v="2014-03-08T00:00:00"/>
    <n v="197367"/>
    <n v="0.39"/>
    <n v="76973.13"/>
  </r>
  <r>
    <x v="463"/>
    <s v="Avery Grant"/>
    <x v="30"/>
    <x v="4"/>
    <x v="1"/>
    <x v="35"/>
    <d v="2014-03-05T00:00:00"/>
    <n v="88777"/>
    <n v="0"/>
    <n v="0"/>
  </r>
  <r>
    <x v="464"/>
    <s v="Mateo Her"/>
    <x v="1"/>
    <x v="0"/>
    <x v="0"/>
    <x v="18"/>
    <d v="2014-03-02T00:00:00"/>
    <n v="207172"/>
    <n v="0.31"/>
    <n v="64223.32"/>
  </r>
  <r>
    <x v="224"/>
    <s v="Eli Reed"/>
    <x v="27"/>
    <x v="4"/>
    <x v="0"/>
    <x v="17"/>
    <d v="2014-02-27T00:00:00"/>
    <n v="53929"/>
    <n v="0"/>
    <n v="0"/>
  </r>
  <r>
    <x v="465"/>
    <s v="Ezekiel Reed"/>
    <x v="2"/>
    <x v="4"/>
    <x v="0"/>
    <x v="33"/>
    <d v="2014-02-25T00:00:00"/>
    <n v="128984"/>
    <n v="0.12"/>
    <n v="15478.08"/>
  </r>
  <r>
    <x v="466"/>
    <s v="Luna Liu"/>
    <x v="1"/>
    <x v="0"/>
    <x v="1"/>
    <x v="0"/>
    <d v="2014-02-22T00:00:00"/>
    <n v="218530"/>
    <n v="0.3"/>
    <n v="65559"/>
  </r>
  <r>
    <x v="467"/>
    <s v="Stella Wu"/>
    <x v="2"/>
    <x v="6"/>
    <x v="1"/>
    <x v="29"/>
    <d v="2014-02-20T00:00:00"/>
    <n v="155905"/>
    <n v="0.14000000000000001"/>
    <n v="21826.7"/>
  </r>
  <r>
    <x v="468"/>
    <s v="Nora Brown"/>
    <x v="30"/>
    <x v="4"/>
    <x v="1"/>
    <x v="12"/>
    <d v="2014-02-11T00:00:00"/>
    <n v="99575"/>
    <n v="0"/>
    <n v="0"/>
  </r>
  <r>
    <x v="469"/>
    <s v="Jack Vu"/>
    <x v="13"/>
    <x v="1"/>
    <x v="0"/>
    <x v="20"/>
    <d v="2014-02-10T00:00:00"/>
    <n v="58875"/>
    <n v="0"/>
    <n v="0"/>
  </r>
  <r>
    <x v="470"/>
    <s v="Hailey Sanchez"/>
    <x v="1"/>
    <x v="6"/>
    <x v="1"/>
    <x v="12"/>
    <d v="2014-02-05T00:00:00"/>
    <n v="203445"/>
    <n v="0.34"/>
    <n v="69171.3"/>
  </r>
  <r>
    <x v="471"/>
    <s v="Leilani Sharma"/>
    <x v="0"/>
    <x v="1"/>
    <x v="1"/>
    <x v="20"/>
    <d v="2014-01-23T00:00:00"/>
    <n v="92940"/>
    <n v="0"/>
    <n v="0"/>
  </r>
  <r>
    <x v="472"/>
    <s v="Jack Cheng"/>
    <x v="3"/>
    <x v="5"/>
    <x v="0"/>
    <x v="22"/>
    <d v="2014-01-16T00:00:00"/>
    <n v="152214"/>
    <n v="0.3"/>
    <n v="45664.2"/>
  </r>
  <r>
    <x v="473"/>
    <s v="Caroline Nelson"/>
    <x v="1"/>
    <x v="2"/>
    <x v="1"/>
    <x v="0"/>
    <d v="2014-01-11T00:00:00"/>
    <n v="202323"/>
    <n v="0.39"/>
    <n v="78905.97"/>
  </r>
  <r>
    <x v="474"/>
    <s v="Charlotte Vo"/>
    <x v="12"/>
    <x v="4"/>
    <x v="1"/>
    <x v="32"/>
    <d v="2014-01-10T00:00:00"/>
    <n v="74854"/>
    <n v="0"/>
    <n v="0"/>
  </r>
  <r>
    <x v="475"/>
    <s v="Zoe Do"/>
    <x v="13"/>
    <x v="0"/>
    <x v="1"/>
    <x v="16"/>
    <d v="2014-01-08T00:00:00"/>
    <n v="51877"/>
    <n v="0"/>
    <n v="0"/>
  </r>
  <r>
    <x v="476"/>
    <s v="Elijah Henry"/>
    <x v="5"/>
    <x v="4"/>
    <x v="0"/>
    <x v="12"/>
    <d v="2014-01-03T00:00:00"/>
    <n v="127148"/>
    <n v="0.1"/>
    <n v="12714.800000000001"/>
  </r>
  <r>
    <x v="477"/>
    <s v="Aaron Garza"/>
    <x v="3"/>
    <x v="0"/>
    <x v="0"/>
    <x v="25"/>
    <d v="2013-12-27T00:00:00"/>
    <n v="165756"/>
    <n v="0.28000000000000003"/>
    <n v="46411.680000000008"/>
  </r>
  <r>
    <x v="478"/>
    <s v="Kennedy Foster"/>
    <x v="5"/>
    <x v="6"/>
    <x v="1"/>
    <x v="39"/>
    <d v="2013-11-23T00:00:00"/>
    <n v="113135"/>
    <n v="0.05"/>
    <n v="5656.75"/>
  </r>
  <r>
    <x v="479"/>
    <s v="Charles Diaz"/>
    <x v="2"/>
    <x v="0"/>
    <x v="0"/>
    <x v="15"/>
    <d v="2013-11-16T00:00:00"/>
    <n v="124129"/>
    <n v="0.15"/>
    <n v="18619.349999999999"/>
  </r>
  <r>
    <x v="480"/>
    <s v="William Vu"/>
    <x v="6"/>
    <x v="0"/>
    <x v="0"/>
    <x v="33"/>
    <d v="2013-11-14T00:00:00"/>
    <n v="56037"/>
    <n v="0"/>
    <n v="0"/>
  </r>
  <r>
    <x v="481"/>
    <s v="Bella Lopez"/>
    <x v="0"/>
    <x v="6"/>
    <x v="1"/>
    <x v="12"/>
    <d v="2013-11-12T00:00:00"/>
    <n v="88895"/>
    <n v="0"/>
    <n v="0"/>
  </r>
  <r>
    <x v="482"/>
    <s v="David Barnes"/>
    <x v="3"/>
    <x v="4"/>
    <x v="0"/>
    <x v="30"/>
    <d v="2013-11-03T00:00:00"/>
    <n v="186503"/>
    <n v="0.24"/>
    <n v="44760.72"/>
  </r>
  <r>
    <x v="483"/>
    <s v="Ezra Wilson"/>
    <x v="29"/>
    <x v="4"/>
    <x v="0"/>
    <x v="15"/>
    <d v="2013-10-18T00:00:00"/>
    <n v="70334"/>
    <n v="0"/>
    <n v="0"/>
  </r>
  <r>
    <x v="484"/>
    <s v="Maria Chin"/>
    <x v="15"/>
    <x v="6"/>
    <x v="1"/>
    <x v="38"/>
    <d v="2013-09-26T00:00:00"/>
    <n v="50341"/>
    <n v="0"/>
    <n v="0"/>
  </r>
  <r>
    <x v="485"/>
    <s v="Emery Acosta"/>
    <x v="1"/>
    <x v="0"/>
    <x v="1"/>
    <x v="22"/>
    <d v="2013-09-11T00:00:00"/>
    <n v="181452"/>
    <n v="0.3"/>
    <n v="54435.6"/>
  </r>
  <r>
    <x v="486"/>
    <s v="Quinn Xiong"/>
    <x v="32"/>
    <x v="3"/>
    <x v="1"/>
    <x v="15"/>
    <d v="2013-09-08T00:00:00"/>
    <n v="73248"/>
    <n v="0"/>
    <n v="0"/>
  </r>
  <r>
    <x v="487"/>
    <s v="Jonathan Khan"/>
    <x v="6"/>
    <x v="0"/>
    <x v="0"/>
    <x v="29"/>
    <d v="2013-08-30T00:00:00"/>
    <n v="59646"/>
    <n v="0"/>
    <n v="0"/>
  </r>
  <r>
    <x v="488"/>
    <s v="Mia Wu"/>
    <x v="30"/>
    <x v="4"/>
    <x v="1"/>
    <x v="2"/>
    <d v="2013-08-25T00:00:00"/>
    <n v="99169"/>
    <n v="0"/>
    <n v="0"/>
  </r>
  <r>
    <x v="489"/>
    <s v="Genesis Woods"/>
    <x v="5"/>
    <x v="5"/>
    <x v="1"/>
    <x v="24"/>
    <d v="2013-08-21T00:00:00"/>
    <n v="105390"/>
    <n v="0.06"/>
    <n v="6323.4"/>
  </r>
  <r>
    <x v="490"/>
    <s v="Samuel Bailey"/>
    <x v="1"/>
    <x v="1"/>
    <x v="0"/>
    <x v="36"/>
    <d v="2013-08-17T00:00:00"/>
    <n v="235619"/>
    <n v="0.3"/>
    <n v="70685.7"/>
  </r>
  <r>
    <x v="491"/>
    <s v="Caleb Flores"/>
    <x v="5"/>
    <x v="5"/>
    <x v="0"/>
    <x v="28"/>
    <d v="2013-08-13T00:00:00"/>
    <n v="113909"/>
    <n v="0.06"/>
    <n v="6834.54"/>
  </r>
  <r>
    <x v="492"/>
    <s v="Christian Sanders"/>
    <x v="1"/>
    <x v="5"/>
    <x v="0"/>
    <x v="2"/>
    <d v="2013-08-07T00:00:00"/>
    <n v="236946"/>
    <n v="0.37"/>
    <n v="87670.02"/>
  </r>
  <r>
    <x v="493"/>
    <s v="Genesis Perry"/>
    <x v="2"/>
    <x v="0"/>
    <x v="1"/>
    <x v="10"/>
    <d v="2013-07-18T00:00:00"/>
    <n v="149712"/>
    <n v="0.14000000000000001"/>
    <n v="20959.68"/>
  </r>
  <r>
    <x v="105"/>
    <s v="Elias Zhang"/>
    <x v="28"/>
    <x v="4"/>
    <x v="0"/>
    <x v="21"/>
    <d v="2013-07-13T00:00:00"/>
    <n v="83639"/>
    <n v="0"/>
    <n v="0"/>
  </r>
  <r>
    <x v="494"/>
    <s v="Grayson Cooper"/>
    <x v="2"/>
    <x v="2"/>
    <x v="0"/>
    <x v="30"/>
    <d v="2013-06-29T00:00:00"/>
    <n v="159571"/>
    <n v="0.1"/>
    <n v="15957.1"/>
  </r>
  <r>
    <x v="495"/>
    <s v="Evelyn Liang"/>
    <x v="29"/>
    <x v="4"/>
    <x v="1"/>
    <x v="14"/>
    <d v="2013-06-26T00:00:00"/>
    <n v="69096"/>
    <n v="0"/>
    <n v="0"/>
  </r>
  <r>
    <x v="496"/>
    <s v="Alexander Morris"/>
    <x v="5"/>
    <x v="0"/>
    <x v="0"/>
    <x v="24"/>
    <d v="2013-06-21T00:00:00"/>
    <n v="119631"/>
    <n v="0.06"/>
    <n v="7177.86"/>
  </r>
  <r>
    <x v="497"/>
    <s v="Lydia Morales"/>
    <x v="5"/>
    <x v="2"/>
    <x v="1"/>
    <x v="17"/>
    <d v="2013-06-14T00:00:00"/>
    <n v="108221"/>
    <n v="0.05"/>
    <n v="5411.05"/>
  </r>
  <r>
    <x v="498"/>
    <s v="William Watson"/>
    <x v="3"/>
    <x v="1"/>
    <x v="0"/>
    <x v="36"/>
    <d v="2013-06-04T00:00:00"/>
    <n v="167526"/>
    <n v="0.26"/>
    <n v="43556.76"/>
  </r>
  <r>
    <x v="499"/>
    <s v="Wyatt Li"/>
    <x v="1"/>
    <x v="3"/>
    <x v="0"/>
    <x v="27"/>
    <d v="2013-06-03T00:00:00"/>
    <n v="254289"/>
    <n v="0.39"/>
    <n v="99172.71"/>
  </r>
  <r>
    <x v="500"/>
    <s v="Easton Moore"/>
    <x v="24"/>
    <x v="4"/>
    <x v="0"/>
    <x v="7"/>
    <d v="2013-05-23T00:00:00"/>
    <n v="99557"/>
    <n v="0.09"/>
    <n v="8960.1299999999992"/>
  </r>
  <r>
    <x v="501"/>
    <s v="Riley Padilla"/>
    <x v="8"/>
    <x v="4"/>
    <x v="1"/>
    <x v="29"/>
    <d v="2013-05-15T00:00:00"/>
    <n v="78940"/>
    <n v="0"/>
    <n v="0"/>
  </r>
  <r>
    <x v="502"/>
    <s v="Isla Yoon"/>
    <x v="7"/>
    <x v="3"/>
    <x v="1"/>
    <x v="11"/>
    <d v="2013-05-10T00:00:00"/>
    <n v="79388"/>
    <n v="0"/>
    <n v="0"/>
  </r>
  <r>
    <x v="152"/>
    <s v="Samantha Adams"/>
    <x v="32"/>
    <x v="3"/>
    <x v="1"/>
    <x v="2"/>
    <d v="2013-04-22T00:00:00"/>
    <n v="61773"/>
    <n v="0"/>
    <n v="0"/>
  </r>
  <r>
    <x v="503"/>
    <s v="Alexander James"/>
    <x v="2"/>
    <x v="5"/>
    <x v="0"/>
    <x v="22"/>
    <d v="2013-04-18T00:00:00"/>
    <n v="131179"/>
    <n v="0.15"/>
    <n v="19676.849999999999"/>
  </r>
  <r>
    <x v="504"/>
    <s v="Ayla Brown"/>
    <x v="2"/>
    <x v="0"/>
    <x v="1"/>
    <x v="35"/>
    <d v="2013-04-15T00:00:00"/>
    <n v="128303"/>
    <n v="0.15"/>
    <n v="19245.45"/>
  </r>
  <r>
    <x v="505"/>
    <s v="Samuel Vega"/>
    <x v="13"/>
    <x v="6"/>
    <x v="0"/>
    <x v="33"/>
    <d v="2013-03-30T00:00:00"/>
    <n v="69570"/>
    <n v="0"/>
    <n v="0"/>
  </r>
  <r>
    <x v="506"/>
    <s v="Christopher Lam"/>
    <x v="1"/>
    <x v="1"/>
    <x v="0"/>
    <x v="30"/>
    <d v="2013-03-29T00:00:00"/>
    <n v="252325"/>
    <n v="0.4"/>
    <n v="100930"/>
  </r>
  <r>
    <x v="507"/>
    <s v="Wyatt Rojas"/>
    <x v="24"/>
    <x v="4"/>
    <x v="0"/>
    <x v="12"/>
    <d v="2013-03-20T00:00:00"/>
    <n v="79921"/>
    <n v="0.05"/>
    <n v="3996.05"/>
  </r>
  <r>
    <x v="508"/>
    <s v="Isabella Xi"/>
    <x v="1"/>
    <x v="6"/>
    <x v="1"/>
    <x v="36"/>
    <d v="2013-03-13T00:00:00"/>
    <n v="249270"/>
    <n v="0.3"/>
    <n v="74781"/>
  </r>
  <r>
    <x v="509"/>
    <s v="Axel Jordan"/>
    <x v="15"/>
    <x v="0"/>
    <x v="0"/>
    <x v="1"/>
    <d v="2013-02-28T00:00:00"/>
    <n v="54635"/>
    <n v="0"/>
    <n v="0"/>
  </r>
  <r>
    <x v="510"/>
    <s v="Layla Torres"/>
    <x v="2"/>
    <x v="2"/>
    <x v="1"/>
    <x v="33"/>
    <d v="2013-02-24T00:00:00"/>
    <n v="157474"/>
    <n v="0.11"/>
    <n v="17322.14"/>
  </r>
  <r>
    <x v="511"/>
    <s v="Maya Chan"/>
    <x v="4"/>
    <x v="3"/>
    <x v="1"/>
    <x v="33"/>
    <d v="2013-02-13T00:00:00"/>
    <n v="124827"/>
    <n v="0"/>
    <n v="0"/>
  </r>
  <r>
    <x v="214"/>
    <s v="Ezekiel Jordan"/>
    <x v="2"/>
    <x v="1"/>
    <x v="0"/>
    <x v="24"/>
    <d v="2013-02-10T00:00:00"/>
    <n v="144231"/>
    <n v="0.14000000000000001"/>
    <n v="20192.34"/>
  </r>
  <r>
    <x v="512"/>
    <s v="Hunter Ortiz"/>
    <x v="0"/>
    <x v="2"/>
    <x v="0"/>
    <x v="10"/>
    <d v="2013-01-20T00:00:00"/>
    <n v="86061"/>
    <n v="0"/>
    <n v="0"/>
  </r>
  <r>
    <x v="513"/>
    <s v="Elijah Ramos"/>
    <x v="2"/>
    <x v="4"/>
    <x v="0"/>
    <x v="24"/>
    <d v="2012-12-24T00:00:00"/>
    <n v="132544"/>
    <n v="0.1"/>
    <n v="13254.400000000001"/>
  </r>
  <r>
    <x v="514"/>
    <s v="Natalie Carter"/>
    <x v="3"/>
    <x v="2"/>
    <x v="1"/>
    <x v="30"/>
    <d v="2012-12-21T00:00:00"/>
    <n v="153253"/>
    <n v="0.24"/>
    <n v="36780.720000000001"/>
  </r>
  <r>
    <x v="515"/>
    <s v="Lyla Yoon"/>
    <x v="1"/>
    <x v="1"/>
    <x v="1"/>
    <x v="8"/>
    <d v="2012-12-13T00:00:00"/>
    <n v="191571"/>
    <n v="0.32"/>
    <n v="61302.720000000001"/>
  </r>
  <r>
    <x v="516"/>
    <s v="Theodore Marquez"/>
    <x v="16"/>
    <x v="3"/>
    <x v="0"/>
    <x v="21"/>
    <d v="2012-11-24T00:00:00"/>
    <n v="94407"/>
    <n v="0"/>
    <n v="0"/>
  </r>
  <r>
    <x v="517"/>
    <s v="Jade Li"/>
    <x v="3"/>
    <x v="4"/>
    <x v="1"/>
    <x v="1"/>
    <d v="2012-10-26T00:00:00"/>
    <n v="183156"/>
    <n v="0.3"/>
    <n v="54946.799999999996"/>
  </r>
  <r>
    <x v="518"/>
    <s v="Dylan Thao"/>
    <x v="3"/>
    <x v="3"/>
    <x v="0"/>
    <x v="39"/>
    <d v="2012-10-22T00:00:00"/>
    <n v="168510"/>
    <n v="0.28999999999999998"/>
    <n v="48867.899999999994"/>
  </r>
  <r>
    <x v="519"/>
    <s v="Maya Ngo"/>
    <x v="5"/>
    <x v="0"/>
    <x v="1"/>
    <x v="15"/>
    <d v="2012-10-20T00:00:00"/>
    <n v="108686"/>
    <n v="0.06"/>
    <n v="6521.16"/>
  </r>
  <r>
    <x v="520"/>
    <s v="Dominic Clark"/>
    <x v="7"/>
    <x v="3"/>
    <x v="0"/>
    <x v="7"/>
    <d v="2012-10-17T00:00:00"/>
    <n v="71476"/>
    <n v="0"/>
    <n v="0"/>
  </r>
  <r>
    <x v="521"/>
    <s v="Willow Chen"/>
    <x v="5"/>
    <x v="1"/>
    <x v="1"/>
    <x v="11"/>
    <d v="2012-09-03T00:00:00"/>
    <n v="102033"/>
    <n v="0.08"/>
    <n v="8162.64"/>
  </r>
  <r>
    <x v="522"/>
    <s v="Christian Fong"/>
    <x v="5"/>
    <x v="0"/>
    <x v="0"/>
    <x v="35"/>
    <d v="2012-08-10T00:00:00"/>
    <n v="109850"/>
    <n v="7.0000000000000007E-2"/>
    <n v="7689.5000000000009"/>
  </r>
  <r>
    <x v="523"/>
    <s v="Emilia Bailey"/>
    <x v="1"/>
    <x v="1"/>
    <x v="1"/>
    <x v="36"/>
    <d v="2012-08-09T00:00:00"/>
    <n v="245360"/>
    <n v="0.37"/>
    <n v="90783.2"/>
  </r>
  <r>
    <x v="524"/>
    <s v="Nora Nunez"/>
    <x v="13"/>
    <x v="2"/>
    <x v="1"/>
    <x v="2"/>
    <d v="2012-08-06T00:00:00"/>
    <n v="58586"/>
    <n v="0"/>
    <n v="0"/>
  </r>
  <r>
    <x v="525"/>
    <s v="Santiago f Gonzalez"/>
    <x v="5"/>
    <x v="0"/>
    <x v="0"/>
    <x v="0"/>
    <d v="2012-07-26T00:00:00"/>
    <n v="105891"/>
    <n v="7.0000000000000007E-2"/>
    <n v="7412.3700000000008"/>
  </r>
  <r>
    <x v="526"/>
    <s v="Hailey Lai"/>
    <x v="1"/>
    <x v="5"/>
    <x v="1"/>
    <x v="7"/>
    <d v="2012-07-23T00:00:00"/>
    <n v="187048"/>
    <n v="0.32"/>
    <n v="59855.360000000001"/>
  </r>
  <r>
    <x v="214"/>
    <s v="Alexander Jackson"/>
    <x v="5"/>
    <x v="5"/>
    <x v="0"/>
    <x v="2"/>
    <d v="2012-07-09T00:00:00"/>
    <n v="109883"/>
    <n v="7.0000000000000007E-2"/>
    <n v="7691.81"/>
  </r>
  <r>
    <x v="527"/>
    <s v="Penelope Johnson"/>
    <x v="0"/>
    <x v="6"/>
    <x v="1"/>
    <x v="28"/>
    <d v="2012-06-25T00:00:00"/>
    <n v="83066"/>
    <n v="0"/>
    <n v="0"/>
  </r>
  <r>
    <x v="528"/>
    <s v="Leah Patterson"/>
    <x v="5"/>
    <x v="5"/>
    <x v="1"/>
    <x v="24"/>
    <d v="2012-06-11T00:00:00"/>
    <n v="118253"/>
    <n v="0.08"/>
    <n v="9460.24"/>
  </r>
  <r>
    <x v="529"/>
    <s v="Joshua Fong"/>
    <x v="1"/>
    <x v="3"/>
    <x v="0"/>
    <x v="1"/>
    <d v="2012-06-11T00:00:00"/>
    <n v="222941"/>
    <n v="0.39"/>
    <n v="86946.99"/>
  </r>
  <r>
    <x v="530"/>
    <s v="Autumn Gonzales"/>
    <x v="13"/>
    <x v="0"/>
    <x v="1"/>
    <x v="28"/>
    <d v="2012-06-06T00:00:00"/>
    <n v="72126"/>
    <n v="0"/>
    <n v="0"/>
  </r>
  <r>
    <x v="531"/>
    <s v="Eli Gupta"/>
    <x v="3"/>
    <x v="5"/>
    <x v="0"/>
    <x v="33"/>
    <d v="2012-05-19T00:00:00"/>
    <n v="160280"/>
    <n v="0.19"/>
    <n v="30453.200000000001"/>
  </r>
  <r>
    <x v="532"/>
    <s v="Jade Figueroa"/>
    <x v="0"/>
    <x v="0"/>
    <x v="1"/>
    <x v="24"/>
    <d v="2012-05-14T00:00:00"/>
    <n v="88343"/>
    <n v="0"/>
    <n v="0"/>
  </r>
  <r>
    <x v="533"/>
    <s v="Dylan Choi"/>
    <x v="1"/>
    <x v="4"/>
    <x v="0"/>
    <x v="27"/>
    <d v="2012-05-11T00:00:00"/>
    <n v="231141"/>
    <n v="0.34"/>
    <n v="78587.94"/>
  </r>
  <r>
    <x v="534"/>
    <s v="Ivy Tang"/>
    <x v="16"/>
    <x v="3"/>
    <x v="1"/>
    <x v="26"/>
    <d v="2012-05-03T00:00:00"/>
    <n v="65340"/>
    <n v="0"/>
    <n v="0"/>
  </r>
  <r>
    <x v="535"/>
    <s v="Carter Ortiz"/>
    <x v="7"/>
    <x v="3"/>
    <x v="0"/>
    <x v="21"/>
    <d v="2012-04-29T00:00:00"/>
    <n v="96441"/>
    <n v="0"/>
    <n v="0"/>
  </r>
  <r>
    <x v="536"/>
    <s v="Skylar Shah"/>
    <x v="11"/>
    <x v="3"/>
    <x v="1"/>
    <x v="22"/>
    <d v="2012-04-27T00:00:00"/>
    <n v="72903"/>
    <n v="0"/>
    <n v="0"/>
  </r>
  <r>
    <x v="537"/>
    <s v="Cooper Valdez"/>
    <x v="5"/>
    <x v="0"/>
    <x v="0"/>
    <x v="11"/>
    <d v="2012-04-25T00:00:00"/>
    <n v="113269"/>
    <n v="0.09"/>
    <n v="10194.209999999999"/>
  </r>
  <r>
    <x v="538"/>
    <s v="Ian Wu"/>
    <x v="0"/>
    <x v="6"/>
    <x v="0"/>
    <x v="17"/>
    <d v="2012-04-14T00:00:00"/>
    <n v="82300"/>
    <n v="0"/>
    <n v="0"/>
  </r>
  <r>
    <x v="539"/>
    <s v="Genesis Banks"/>
    <x v="15"/>
    <x v="2"/>
    <x v="1"/>
    <x v="27"/>
    <d v="2012-03-16T00:00:00"/>
    <n v="46081"/>
    <n v="0"/>
    <n v="0"/>
  </r>
  <r>
    <x v="540"/>
    <s v="Landon Kim"/>
    <x v="5"/>
    <x v="5"/>
    <x v="0"/>
    <x v="11"/>
    <d v="2012-03-15T00:00:00"/>
    <n v="117226"/>
    <n v="0.08"/>
    <n v="9378.08"/>
  </r>
  <r>
    <x v="541"/>
    <s v="Julia Mai"/>
    <x v="5"/>
    <x v="6"/>
    <x v="1"/>
    <x v="11"/>
    <d v="2012-03-11T00:00:00"/>
    <n v="108134"/>
    <n v="0.1"/>
    <n v="10813.400000000001"/>
  </r>
  <r>
    <x v="542"/>
    <s v="Emery Zhang"/>
    <x v="11"/>
    <x v="3"/>
    <x v="1"/>
    <x v="2"/>
    <d v="2012-02-28T00:00:00"/>
    <n v="89659"/>
    <n v="0"/>
    <n v="0"/>
  </r>
  <r>
    <x v="543"/>
    <s v="Genesis Xiong"/>
    <x v="12"/>
    <x v="4"/>
    <x v="1"/>
    <x v="17"/>
    <d v="2012-02-25T00:00:00"/>
    <n v="64170"/>
    <n v="0"/>
    <n v="0"/>
  </r>
  <r>
    <x v="544"/>
    <s v="Dominic Hu"/>
    <x v="5"/>
    <x v="1"/>
    <x v="0"/>
    <x v="28"/>
    <d v="2012-02-13T00:00:00"/>
    <n v="118708"/>
    <n v="7.0000000000000007E-2"/>
    <n v="8309.5600000000013"/>
  </r>
  <r>
    <x v="545"/>
    <s v="Madison Hunter"/>
    <x v="25"/>
    <x v="4"/>
    <x v="1"/>
    <x v="14"/>
    <d v="2012-02-05T00:00:00"/>
    <n v="61523"/>
    <n v="0"/>
    <n v="0"/>
  </r>
  <r>
    <x v="546"/>
    <s v="Lily Nguyen"/>
    <x v="0"/>
    <x v="2"/>
    <x v="1"/>
    <x v="24"/>
    <d v="2012-01-28T00:00:00"/>
    <n v="95960"/>
    <n v="0"/>
    <n v="0"/>
  </r>
  <r>
    <x v="547"/>
    <s v="Ezra Ortiz"/>
    <x v="7"/>
    <x v="3"/>
    <x v="0"/>
    <x v="36"/>
    <d v="2012-01-21T00:00:00"/>
    <n v="94658"/>
    <n v="0"/>
    <n v="0"/>
  </r>
  <r>
    <x v="548"/>
    <s v="Elias Alvarado"/>
    <x v="2"/>
    <x v="4"/>
    <x v="0"/>
    <x v="34"/>
    <d v="2012-01-09T00:00:00"/>
    <n v="146140"/>
    <n v="0.1"/>
    <n v="14614"/>
  </r>
  <r>
    <x v="549"/>
    <s v="Rylee Bui"/>
    <x v="15"/>
    <x v="1"/>
    <x v="1"/>
    <x v="15"/>
    <d v="2011-12-22T00:00:00"/>
    <n v="54733"/>
    <n v="0"/>
    <n v="0"/>
  </r>
  <r>
    <x v="550"/>
    <s v="Charles Moore"/>
    <x v="15"/>
    <x v="1"/>
    <x v="0"/>
    <x v="35"/>
    <d v="2011-12-17T00:00:00"/>
    <n v="56878"/>
    <n v="0"/>
    <n v="0"/>
  </r>
  <r>
    <x v="551"/>
    <s v="Isla Lai"/>
    <x v="1"/>
    <x v="2"/>
    <x v="1"/>
    <x v="33"/>
    <d v="2011-12-06T00:00:00"/>
    <n v="225558"/>
    <n v="0.33"/>
    <n v="74434.14"/>
  </r>
  <r>
    <x v="552"/>
    <s v="Caleb Xiong"/>
    <x v="21"/>
    <x v="0"/>
    <x v="0"/>
    <x v="8"/>
    <d v="2011-11-28T00:00:00"/>
    <n v="74010"/>
    <n v="0"/>
    <n v="0"/>
  </r>
  <r>
    <x v="553"/>
    <s v="Serenity Bailey"/>
    <x v="17"/>
    <x v="4"/>
    <x v="1"/>
    <x v="15"/>
    <d v="2011-11-21T00:00:00"/>
    <n v="81218"/>
    <n v="0"/>
    <n v="0"/>
  </r>
  <r>
    <x v="554"/>
    <s v="Scarlett Jenkins"/>
    <x v="1"/>
    <x v="4"/>
    <x v="1"/>
    <x v="39"/>
    <d v="2011-11-09T00:00:00"/>
    <n v="198473"/>
    <n v="0.32"/>
    <n v="63511.360000000001"/>
  </r>
  <r>
    <x v="555"/>
    <s v="Grayson Chan"/>
    <x v="9"/>
    <x v="3"/>
    <x v="0"/>
    <x v="10"/>
    <d v="2011-10-20T00:00:00"/>
    <n v="114250"/>
    <n v="0.14000000000000001"/>
    <n v="15995.000000000002"/>
  </r>
  <r>
    <x v="556"/>
    <s v="Roman Munoz"/>
    <x v="2"/>
    <x v="0"/>
    <x v="0"/>
    <x v="21"/>
    <d v="2011-10-20T00:00:00"/>
    <n v="122644"/>
    <n v="0.12"/>
    <n v="14717.279999999999"/>
  </r>
  <r>
    <x v="557"/>
    <s v="Eloise Pham"/>
    <x v="5"/>
    <x v="0"/>
    <x v="1"/>
    <x v="2"/>
    <d v="2011-10-20T00:00:00"/>
    <n v="123640"/>
    <n v="7.0000000000000007E-2"/>
    <n v="8654.8000000000011"/>
  </r>
  <r>
    <x v="558"/>
    <s v="Elijah Kang"/>
    <x v="1"/>
    <x v="3"/>
    <x v="0"/>
    <x v="29"/>
    <d v="2011-10-10T00:00:00"/>
    <n v="245482"/>
    <n v="0.39"/>
    <n v="95737.98000000001"/>
  </r>
  <r>
    <x v="559"/>
    <s v="Dominic Parker"/>
    <x v="32"/>
    <x v="3"/>
    <x v="0"/>
    <x v="31"/>
    <d v="2011-10-04T00:00:00"/>
    <n v="63959"/>
    <n v="0"/>
    <n v="0"/>
  </r>
  <r>
    <x v="560"/>
    <s v="Jayden Jimenez"/>
    <x v="5"/>
    <x v="5"/>
    <x v="0"/>
    <x v="10"/>
    <d v="2011-09-24T00:00:00"/>
    <n v="102167"/>
    <n v="0.06"/>
    <n v="6130.0199999999995"/>
  </r>
  <r>
    <x v="561"/>
    <s v="Vivian Lewis"/>
    <x v="5"/>
    <x v="6"/>
    <x v="1"/>
    <x v="38"/>
    <d v="2011-09-07T00:00:00"/>
    <n v="104903"/>
    <n v="0.1"/>
    <n v="10490.300000000001"/>
  </r>
  <r>
    <x v="562"/>
    <s v="Levi Mendez"/>
    <x v="1"/>
    <x v="0"/>
    <x v="0"/>
    <x v="25"/>
    <d v="2011-08-23T00:00:00"/>
    <n v="249506"/>
    <n v="0.3"/>
    <n v="74851.8"/>
  </r>
  <r>
    <x v="563"/>
    <s v="Thomas Chang"/>
    <x v="0"/>
    <x v="1"/>
    <x v="0"/>
    <x v="28"/>
    <d v="2011-07-26T00:00:00"/>
    <n v="97231"/>
    <n v="0"/>
    <n v="0"/>
  </r>
  <r>
    <x v="564"/>
    <s v="Claire Romero"/>
    <x v="1"/>
    <x v="6"/>
    <x v="1"/>
    <x v="33"/>
    <d v="2011-07-21T00:00:00"/>
    <n v="219474"/>
    <n v="0.36"/>
    <n v="79010.64"/>
  </r>
  <r>
    <x v="565"/>
    <s v="Adeline Yang"/>
    <x v="14"/>
    <x v="4"/>
    <x v="1"/>
    <x v="39"/>
    <d v="2011-07-20T00:00:00"/>
    <n v="86173"/>
    <n v="0"/>
    <n v="0"/>
  </r>
  <r>
    <x v="566"/>
    <s v="Rylee Yu"/>
    <x v="1"/>
    <x v="2"/>
    <x v="1"/>
    <x v="21"/>
    <d v="2011-07-10T00:00:00"/>
    <n v="247022"/>
    <n v="0.3"/>
    <n v="74106.599999999991"/>
  </r>
  <r>
    <x v="567"/>
    <s v="Jonathan Ho"/>
    <x v="1"/>
    <x v="4"/>
    <x v="0"/>
    <x v="33"/>
    <d v="2011-06-25T00:00:00"/>
    <n v="221592"/>
    <n v="0.31"/>
    <n v="68693.52"/>
  </r>
  <r>
    <x v="568"/>
    <s v="Ruby Washington"/>
    <x v="15"/>
    <x v="6"/>
    <x v="1"/>
    <x v="38"/>
    <d v="2011-06-17T00:00:00"/>
    <n v="56686"/>
    <n v="0"/>
    <n v="0"/>
  </r>
  <r>
    <x v="569"/>
    <s v="Lucas Daniels"/>
    <x v="5"/>
    <x v="0"/>
    <x v="0"/>
    <x v="22"/>
    <d v="2011-05-29T00:00:00"/>
    <n v="102440"/>
    <n v="0.06"/>
    <n v="6146.4"/>
  </r>
  <r>
    <x v="570"/>
    <s v="Chloe Salazar"/>
    <x v="2"/>
    <x v="5"/>
    <x v="1"/>
    <x v="2"/>
    <d v="2011-05-22T00:00:00"/>
    <n v="152353"/>
    <n v="0.14000000000000001"/>
    <n v="21329.420000000002"/>
  </r>
  <r>
    <x v="571"/>
    <s v="Lily Henderson"/>
    <x v="19"/>
    <x v="5"/>
    <x v="1"/>
    <x v="23"/>
    <d v="2011-05-20T00:00:00"/>
    <n v="64937"/>
    <n v="0"/>
    <n v="0"/>
  </r>
  <r>
    <x v="572"/>
    <s v="Mason Cho"/>
    <x v="1"/>
    <x v="1"/>
    <x v="0"/>
    <x v="37"/>
    <d v="2011-05-18T00:00:00"/>
    <n v="192213"/>
    <n v="0.4"/>
    <n v="76885.2"/>
  </r>
  <r>
    <x v="573"/>
    <s v="John Contreras"/>
    <x v="13"/>
    <x v="6"/>
    <x v="0"/>
    <x v="29"/>
    <d v="2011-05-15T00:00:00"/>
    <n v="66889"/>
    <n v="0"/>
    <n v="0"/>
  </r>
  <r>
    <x v="574"/>
    <s v="Grayson Luu"/>
    <x v="7"/>
    <x v="3"/>
    <x v="0"/>
    <x v="15"/>
    <d v="2011-04-30T00:00:00"/>
    <n v="89419"/>
    <n v="0"/>
    <n v="0"/>
  </r>
  <r>
    <x v="575"/>
    <s v="Jayden Kang"/>
    <x v="15"/>
    <x v="2"/>
    <x v="0"/>
    <x v="10"/>
    <d v="2011-04-24T00:00:00"/>
    <n v="55894"/>
    <n v="0"/>
    <n v="0"/>
  </r>
  <r>
    <x v="576"/>
    <s v="Audrey Patel"/>
    <x v="2"/>
    <x v="2"/>
    <x v="1"/>
    <x v="33"/>
    <d v="2011-04-24T00:00:00"/>
    <n v="131183"/>
    <n v="0.14000000000000001"/>
    <n v="18365.620000000003"/>
  </r>
  <r>
    <x v="527"/>
    <s v="Hailey Lai"/>
    <x v="2"/>
    <x v="2"/>
    <x v="1"/>
    <x v="22"/>
    <d v="2011-03-18T00:00:00"/>
    <n v="150034"/>
    <n v="0.12"/>
    <n v="18004.079999999998"/>
  </r>
  <r>
    <x v="577"/>
    <s v="Dominic Scott"/>
    <x v="0"/>
    <x v="0"/>
    <x v="0"/>
    <x v="2"/>
    <d v="2011-03-16T00:00:00"/>
    <n v="81687"/>
    <n v="0"/>
    <n v="0"/>
  </r>
  <r>
    <x v="578"/>
    <s v="Brooklyn Salazar"/>
    <x v="17"/>
    <x v="4"/>
    <x v="1"/>
    <x v="18"/>
    <d v="2011-03-01T00:00:00"/>
    <n v="82462"/>
    <n v="0"/>
    <n v="0"/>
  </r>
  <r>
    <x v="579"/>
    <s v="Nathan Lau"/>
    <x v="18"/>
    <x v="5"/>
    <x v="0"/>
    <x v="29"/>
    <d v="2011-02-22T00:00:00"/>
    <n v="43336"/>
    <n v="0"/>
    <n v="0"/>
  </r>
  <r>
    <x v="580"/>
    <s v="Athena Jordan"/>
    <x v="12"/>
    <x v="4"/>
    <x v="1"/>
    <x v="22"/>
    <d v="2011-02-19T00:00:00"/>
    <n v="72486"/>
    <n v="0"/>
    <n v="0"/>
  </r>
  <r>
    <x v="581"/>
    <s v="Axel Santos"/>
    <x v="0"/>
    <x v="1"/>
    <x v="0"/>
    <x v="31"/>
    <d v="2011-02-17T00:00:00"/>
    <n v="94422"/>
    <n v="0"/>
    <n v="0"/>
  </r>
  <r>
    <x v="582"/>
    <s v="Piper Sun"/>
    <x v="3"/>
    <x v="6"/>
    <x v="1"/>
    <x v="30"/>
    <d v="2011-02-14T00:00:00"/>
    <n v="171217"/>
    <n v="0.19"/>
    <n v="32531.23"/>
  </r>
  <r>
    <x v="187"/>
    <s v="Mateo Williams"/>
    <x v="30"/>
    <x v="4"/>
    <x v="0"/>
    <x v="14"/>
    <d v="2011-01-22T00:00:00"/>
    <n v="97339"/>
    <n v="0"/>
    <n v="0"/>
  </r>
  <r>
    <x v="583"/>
    <s v="Lucy Fong"/>
    <x v="21"/>
    <x v="0"/>
    <x v="1"/>
    <x v="14"/>
    <d v="2011-01-20T00:00:00"/>
    <n v="96719"/>
    <n v="0"/>
    <n v="0"/>
  </r>
  <r>
    <x v="584"/>
    <s v="Sofia Yoon"/>
    <x v="2"/>
    <x v="5"/>
    <x v="1"/>
    <x v="33"/>
    <d v="2011-01-17T00:00:00"/>
    <n v="131353"/>
    <n v="0.11"/>
    <n v="14448.83"/>
  </r>
  <r>
    <x v="585"/>
    <s v="Sarah Daniels"/>
    <x v="2"/>
    <x v="1"/>
    <x v="1"/>
    <x v="15"/>
    <d v="2011-01-09T00:00:00"/>
    <n v="138521"/>
    <n v="0.1"/>
    <n v="13852.1"/>
  </r>
  <r>
    <x v="586"/>
    <s v="Andrew Holmes"/>
    <x v="1"/>
    <x v="4"/>
    <x v="0"/>
    <x v="37"/>
    <d v="2010-12-30T00:00:00"/>
    <n v="246619"/>
    <n v="0.36"/>
    <n v="88782.84"/>
  </r>
  <r>
    <x v="587"/>
    <s v="Jaxson Wright"/>
    <x v="29"/>
    <x v="4"/>
    <x v="0"/>
    <x v="21"/>
    <d v="2010-12-28T00:00:00"/>
    <n v="64417"/>
    <n v="0"/>
    <n v="0"/>
  </r>
  <r>
    <x v="588"/>
    <s v="Miles Salazar"/>
    <x v="22"/>
    <x v="4"/>
    <x v="0"/>
    <x v="0"/>
    <d v="2010-12-23T00:00:00"/>
    <n v="53215"/>
    <n v="0"/>
    <n v="0"/>
  </r>
  <r>
    <x v="589"/>
    <s v="Jordan Phillips"/>
    <x v="1"/>
    <x v="5"/>
    <x v="0"/>
    <x v="2"/>
    <d v="2010-12-12T00:00:00"/>
    <n v="190512"/>
    <n v="0.32"/>
    <n v="60963.840000000004"/>
  </r>
  <r>
    <x v="590"/>
    <s v="Violet Hall"/>
    <x v="28"/>
    <x v="4"/>
    <x v="1"/>
    <x v="14"/>
    <d v="2010-12-10T00:00:00"/>
    <n v="97807"/>
    <n v="0"/>
    <n v="0"/>
  </r>
  <r>
    <x v="591"/>
    <s v="Grayson James"/>
    <x v="26"/>
    <x v="3"/>
    <x v="0"/>
    <x v="21"/>
    <d v="2010-12-05T00:00:00"/>
    <n v="113982"/>
    <n v="0"/>
    <n v="0"/>
  </r>
  <r>
    <x v="592"/>
    <s v="Anthony Hong"/>
    <x v="2"/>
    <x v="4"/>
    <x v="0"/>
    <x v="33"/>
    <d v="2010-11-29T00:00:00"/>
    <n v="146961"/>
    <n v="0.11"/>
    <n v="16165.710000000001"/>
  </r>
  <r>
    <x v="593"/>
    <s v="Dylan Campbell"/>
    <x v="3"/>
    <x v="3"/>
    <x v="0"/>
    <x v="2"/>
    <d v="2010-11-29T00:00:00"/>
    <n v="153767"/>
    <n v="0.27"/>
    <n v="41517.090000000004"/>
  </r>
  <r>
    <x v="594"/>
    <s v="Aiden Silva"/>
    <x v="1"/>
    <x v="4"/>
    <x v="0"/>
    <x v="22"/>
    <d v="2010-11-29T00:00:00"/>
    <n v="186725"/>
    <n v="0.32"/>
    <n v="59752"/>
  </r>
  <r>
    <x v="595"/>
    <s v="Gabriel Holmes"/>
    <x v="30"/>
    <x v="4"/>
    <x v="0"/>
    <x v="14"/>
    <d v="2010-11-04T00:00:00"/>
    <n v="92952"/>
    <n v="0"/>
    <n v="0"/>
  </r>
  <r>
    <x v="596"/>
    <s v="Madison Kumar"/>
    <x v="3"/>
    <x v="1"/>
    <x v="1"/>
    <x v="15"/>
    <d v="2010-10-17T00:00:00"/>
    <n v="188727"/>
    <n v="0.23"/>
    <n v="43407.21"/>
  </r>
  <r>
    <x v="597"/>
    <s v="Liliana Soto"/>
    <x v="18"/>
    <x v="5"/>
    <x v="1"/>
    <x v="40"/>
    <d v="2010-10-12T00:00:00"/>
    <n v="43001"/>
    <n v="0"/>
    <n v="0"/>
  </r>
  <r>
    <x v="170"/>
    <s v="Kayden Jordan"/>
    <x v="14"/>
    <x v="4"/>
    <x v="0"/>
    <x v="26"/>
    <d v="2010-09-14T00:00:00"/>
    <n v="99335"/>
    <n v="0"/>
    <n v="0"/>
  </r>
  <r>
    <x v="598"/>
    <s v="Leah Khan"/>
    <x v="3"/>
    <x v="6"/>
    <x v="1"/>
    <x v="0"/>
    <d v="2010-09-13T00:00:00"/>
    <n v="157070"/>
    <n v="0.28000000000000003"/>
    <n v="43979.600000000006"/>
  </r>
  <r>
    <x v="599"/>
    <s v="Penelope Choi"/>
    <x v="8"/>
    <x v="4"/>
    <x v="1"/>
    <x v="35"/>
    <d v="2010-09-10T00:00:00"/>
    <n v="72826"/>
    <n v="0"/>
    <n v="0"/>
  </r>
  <r>
    <x v="600"/>
    <s v="Maria He"/>
    <x v="17"/>
    <x v="4"/>
    <x v="1"/>
    <x v="2"/>
    <d v="2010-08-28T00:00:00"/>
    <n v="82162"/>
    <n v="0"/>
    <n v="0"/>
  </r>
  <r>
    <x v="601"/>
    <s v="Isabella Bailey"/>
    <x v="25"/>
    <x v="4"/>
    <x v="1"/>
    <x v="0"/>
    <d v="2010-08-23T00:00:00"/>
    <n v="61310"/>
    <n v="0"/>
    <n v="0"/>
  </r>
  <r>
    <x v="602"/>
    <s v="Layla Scott"/>
    <x v="2"/>
    <x v="1"/>
    <x v="1"/>
    <x v="26"/>
    <d v="2010-07-30T00:00:00"/>
    <n v="124774"/>
    <n v="0.12"/>
    <n v="14972.88"/>
  </r>
  <r>
    <x v="603"/>
    <s v="Camila Li"/>
    <x v="2"/>
    <x v="4"/>
    <x v="1"/>
    <x v="16"/>
    <d v="2010-07-24T00:00:00"/>
    <n v="126911"/>
    <n v="0.1"/>
    <n v="12691.1"/>
  </r>
  <r>
    <x v="604"/>
    <s v="Henry Figueroa"/>
    <x v="2"/>
    <x v="2"/>
    <x v="0"/>
    <x v="10"/>
    <d v="2010-07-19T00:00:00"/>
    <n v="134881"/>
    <n v="0.15"/>
    <n v="20232.149999999998"/>
  </r>
  <r>
    <x v="605"/>
    <s v="Ezra Simmons"/>
    <x v="23"/>
    <x v="3"/>
    <x v="0"/>
    <x v="8"/>
    <d v="2010-07-01T00:00:00"/>
    <n v="78237"/>
    <n v="0"/>
    <n v="0"/>
  </r>
  <r>
    <x v="606"/>
    <s v="Luca Nelson"/>
    <x v="5"/>
    <x v="2"/>
    <x v="0"/>
    <x v="16"/>
    <d v="2010-06-15T00:00:00"/>
    <n v="106578"/>
    <n v="0.09"/>
    <n v="9592.02"/>
  </r>
  <r>
    <x v="607"/>
    <s v="Henry Shah"/>
    <x v="3"/>
    <x v="1"/>
    <x v="0"/>
    <x v="15"/>
    <d v="2010-06-11T00:00:00"/>
    <n v="187389"/>
    <n v="0.25"/>
    <n v="46847.25"/>
  </r>
  <r>
    <x v="608"/>
    <s v="Daniel Shah"/>
    <x v="13"/>
    <x v="0"/>
    <x v="0"/>
    <x v="36"/>
    <d v="2010-06-04T00:00:00"/>
    <n v="72425"/>
    <n v="0"/>
    <n v="0"/>
  </r>
  <r>
    <x v="609"/>
    <s v="Lillian Khan"/>
    <x v="15"/>
    <x v="2"/>
    <x v="1"/>
    <x v="18"/>
    <d v="2010-05-31T00:00:00"/>
    <n v="47387"/>
    <n v="0"/>
    <n v="0"/>
  </r>
  <r>
    <x v="610"/>
    <s v="Paisley Hall"/>
    <x v="3"/>
    <x v="5"/>
    <x v="1"/>
    <x v="36"/>
    <d v="2010-05-21T00:00:00"/>
    <n v="153275"/>
    <n v="0.24"/>
    <n v="36786"/>
  </r>
  <r>
    <x v="611"/>
    <s v="Quinn Trinh"/>
    <x v="13"/>
    <x v="0"/>
    <x v="1"/>
    <x v="22"/>
    <d v="2010-05-09T00:00:00"/>
    <n v="67743"/>
    <n v="0"/>
    <n v="0"/>
  </r>
  <r>
    <x v="612"/>
    <s v="Santiago f Moua"/>
    <x v="2"/>
    <x v="5"/>
    <x v="0"/>
    <x v="2"/>
    <d v="2010-05-07T00:00:00"/>
    <n v="145093"/>
    <n v="0.12"/>
    <n v="17411.16"/>
  </r>
  <r>
    <x v="613"/>
    <s v="Allison Medina"/>
    <x v="5"/>
    <x v="2"/>
    <x v="1"/>
    <x v="15"/>
    <d v="2010-04-29T00:00:00"/>
    <n v="111038"/>
    <n v="0.05"/>
    <n v="5551.9000000000005"/>
  </r>
  <r>
    <x v="614"/>
    <s v="Nova Williams"/>
    <x v="5"/>
    <x v="2"/>
    <x v="1"/>
    <x v="23"/>
    <d v="2010-04-25T00:00:00"/>
    <n v="110302"/>
    <n v="0.06"/>
    <n v="6618.12"/>
  </r>
  <r>
    <x v="615"/>
    <s v="Samantha Aguilar"/>
    <x v="5"/>
    <x v="1"/>
    <x v="1"/>
    <x v="10"/>
    <d v="2010-04-24T00:00:00"/>
    <n v="102636"/>
    <n v="0.06"/>
    <n v="6158.16"/>
  </r>
  <r>
    <x v="616"/>
    <s v="Ezra Banks"/>
    <x v="13"/>
    <x v="0"/>
    <x v="0"/>
    <x v="33"/>
    <d v="2010-04-23T00:00:00"/>
    <n v="57531"/>
    <n v="0"/>
    <n v="0"/>
  </r>
  <r>
    <x v="617"/>
    <s v="Lucy Avila"/>
    <x v="28"/>
    <x v="4"/>
    <x v="1"/>
    <x v="20"/>
    <d v="2010-04-22T00:00:00"/>
    <n v="76912"/>
    <n v="0"/>
    <n v="0"/>
  </r>
  <r>
    <x v="618"/>
    <s v="Kayden Ortega"/>
    <x v="15"/>
    <x v="1"/>
    <x v="0"/>
    <x v="40"/>
    <d v="2010-04-19T00:00:00"/>
    <n v="56350"/>
    <n v="0"/>
    <n v="0"/>
  </r>
  <r>
    <x v="619"/>
    <s v="Jose Singh"/>
    <x v="2"/>
    <x v="2"/>
    <x v="0"/>
    <x v="18"/>
    <d v="2010-04-06T00:00:00"/>
    <n v="142878"/>
    <n v="0.12"/>
    <n v="17145.36"/>
  </r>
  <r>
    <x v="620"/>
    <s v="Leilani Baker"/>
    <x v="8"/>
    <x v="4"/>
    <x v="1"/>
    <x v="37"/>
    <d v="2010-04-04T00:00:00"/>
    <n v="76027"/>
    <n v="0"/>
    <n v="0"/>
  </r>
  <r>
    <x v="621"/>
    <s v="Eli Rahman"/>
    <x v="29"/>
    <x v="4"/>
    <x v="0"/>
    <x v="2"/>
    <d v="2010-03-16T00:00:00"/>
    <n v="88182"/>
    <n v="0"/>
    <n v="0"/>
  </r>
  <r>
    <x v="622"/>
    <s v="Eliza Liang"/>
    <x v="2"/>
    <x v="5"/>
    <x v="1"/>
    <x v="0"/>
    <d v="2010-03-11T00:00:00"/>
    <n v="134006"/>
    <n v="0.13"/>
    <n v="17420.78"/>
  </r>
  <r>
    <x v="623"/>
    <s v="Everett Lee"/>
    <x v="25"/>
    <x v="4"/>
    <x v="0"/>
    <x v="2"/>
    <d v="2010-02-26T00:00:00"/>
    <n v="90770"/>
    <n v="0"/>
    <n v="0"/>
  </r>
  <r>
    <x v="624"/>
    <s v="Lily Pena"/>
    <x v="5"/>
    <x v="5"/>
    <x v="1"/>
    <x v="15"/>
    <d v="2010-02-24T00:00:00"/>
    <n v="102839"/>
    <n v="0.05"/>
    <n v="5141.9500000000007"/>
  </r>
  <r>
    <x v="625"/>
    <s v="Paisley Hunter"/>
    <x v="9"/>
    <x v="3"/>
    <x v="1"/>
    <x v="23"/>
    <d v="2010-01-15T00:00:00"/>
    <n v="98110"/>
    <n v="0.13"/>
    <n v="12754.300000000001"/>
  </r>
  <r>
    <x v="626"/>
    <s v="Liam Jung"/>
    <x v="5"/>
    <x v="2"/>
    <x v="0"/>
    <x v="25"/>
    <d v="2010-01-14T00:00:00"/>
    <n v="103504"/>
    <n v="7.0000000000000007E-2"/>
    <n v="7245.2800000000007"/>
  </r>
  <r>
    <x v="627"/>
    <s v="Jacob Cheng"/>
    <x v="7"/>
    <x v="3"/>
    <x v="0"/>
    <x v="37"/>
    <d v="2009-12-23T00:00:00"/>
    <n v="78006"/>
    <n v="0"/>
    <n v="0"/>
  </r>
  <r>
    <x v="628"/>
    <s v="Roman Yang"/>
    <x v="5"/>
    <x v="5"/>
    <x v="0"/>
    <x v="22"/>
    <d v="2009-12-12T00:00:00"/>
    <n v="114242"/>
    <n v="0.08"/>
    <n v="9139.36"/>
  </r>
  <r>
    <x v="629"/>
    <s v="Everly Walker"/>
    <x v="19"/>
    <x v="5"/>
    <x v="1"/>
    <x v="36"/>
    <d v="2009-10-23T00:00:00"/>
    <n v="54415"/>
    <n v="0"/>
    <n v="0"/>
  </r>
  <r>
    <x v="630"/>
    <s v="Thomas Jung"/>
    <x v="0"/>
    <x v="1"/>
    <x v="0"/>
    <x v="11"/>
    <d v="2009-10-23T00:00:00"/>
    <n v="79447"/>
    <n v="0"/>
    <n v="0"/>
  </r>
  <r>
    <x v="631"/>
    <s v="Zoe Zhou"/>
    <x v="5"/>
    <x v="2"/>
    <x v="1"/>
    <x v="23"/>
    <d v="2009-10-06T00:00:00"/>
    <n v="103096"/>
    <n v="7.0000000000000007E-2"/>
    <n v="7216.72"/>
  </r>
  <r>
    <x v="632"/>
    <s v="Theodore Xi"/>
    <x v="5"/>
    <x v="2"/>
    <x v="0"/>
    <x v="7"/>
    <d v="2009-10-05T00:00:00"/>
    <n v="122890"/>
    <n v="7.0000000000000007E-2"/>
    <n v="8602.3000000000011"/>
  </r>
  <r>
    <x v="633"/>
    <s v="Henry Campos"/>
    <x v="2"/>
    <x v="5"/>
    <x v="0"/>
    <x v="8"/>
    <d v="2009-09-27T00:00:00"/>
    <n v="127801"/>
    <n v="0.15"/>
    <n v="19170.149999999998"/>
  </r>
  <r>
    <x v="634"/>
    <s v="Eva Coleman"/>
    <x v="3"/>
    <x v="4"/>
    <x v="1"/>
    <x v="33"/>
    <d v="2009-09-20T00:00:00"/>
    <n v="167199"/>
    <n v="0.2"/>
    <n v="33439.800000000003"/>
  </r>
  <r>
    <x v="635"/>
    <s v="Melody Cooper"/>
    <x v="16"/>
    <x v="3"/>
    <x v="1"/>
    <x v="18"/>
    <d v="2009-09-04T00:00:00"/>
    <n v="89695"/>
    <n v="0"/>
    <n v="0"/>
  </r>
  <r>
    <x v="636"/>
    <s v="Eliana Allen"/>
    <x v="18"/>
    <x v="5"/>
    <x v="1"/>
    <x v="34"/>
    <d v="2009-08-20T00:00:00"/>
    <n v="52800"/>
    <n v="0"/>
    <n v="0"/>
  </r>
  <r>
    <x v="637"/>
    <s v="Anthony Marquez"/>
    <x v="1"/>
    <x v="4"/>
    <x v="0"/>
    <x v="21"/>
    <d v="2009-08-15T00:00:00"/>
    <n v="241083"/>
    <n v="0.39"/>
    <n v="94022.37000000001"/>
  </r>
  <r>
    <x v="490"/>
    <s v="Penelope Guerrero"/>
    <x v="1"/>
    <x v="4"/>
    <x v="1"/>
    <x v="20"/>
    <d v="2009-08-04T00:00:00"/>
    <n v="208415"/>
    <n v="0.35"/>
    <n v="72945.25"/>
  </r>
  <r>
    <x v="638"/>
    <s v="Allison Ayala"/>
    <x v="15"/>
    <x v="2"/>
    <x v="1"/>
    <x v="0"/>
    <d v="2009-06-30T00:00:00"/>
    <n v="43363"/>
    <n v="0"/>
    <n v="0"/>
  </r>
  <r>
    <x v="639"/>
    <s v="Alice Lopez"/>
    <x v="32"/>
    <x v="3"/>
    <x v="1"/>
    <x v="26"/>
    <d v="2009-06-27T00:00:00"/>
    <n v="82907"/>
    <n v="0"/>
    <n v="0"/>
  </r>
  <r>
    <x v="640"/>
    <s v="Skylar Evans"/>
    <x v="3"/>
    <x v="1"/>
    <x v="1"/>
    <x v="22"/>
    <d v="2009-06-04T00:00:00"/>
    <n v="174099"/>
    <n v="0.26"/>
    <n v="45265.74"/>
  </r>
  <r>
    <x v="641"/>
    <s v="Madeline Watson"/>
    <x v="6"/>
    <x v="0"/>
    <x v="1"/>
    <x v="14"/>
    <d v="2009-05-27T00:00:00"/>
    <n v="62411"/>
    <n v="0"/>
    <n v="0"/>
  </r>
  <r>
    <x v="642"/>
    <s v="Greyson Dang"/>
    <x v="16"/>
    <x v="3"/>
    <x v="0"/>
    <x v="16"/>
    <d v="2009-05-11T00:00:00"/>
    <n v="62239"/>
    <n v="0"/>
    <n v="0"/>
  </r>
  <r>
    <x v="643"/>
    <s v="Genesis Navarro"/>
    <x v="14"/>
    <x v="4"/>
    <x v="1"/>
    <x v="36"/>
    <d v="2009-04-28T00:00:00"/>
    <n v="69803"/>
    <n v="0"/>
    <n v="0"/>
  </r>
  <r>
    <x v="192"/>
    <s v="Alexander Rivera"/>
    <x v="0"/>
    <x v="0"/>
    <x v="0"/>
    <x v="40"/>
    <d v="2009-04-27T00:00:00"/>
    <n v="76802"/>
    <n v="0"/>
    <n v="0"/>
  </r>
  <r>
    <x v="644"/>
    <s v="Adam Espinoza"/>
    <x v="32"/>
    <x v="3"/>
    <x v="0"/>
    <x v="0"/>
    <d v="2009-04-09T00:00:00"/>
    <n v="60055"/>
    <n v="0"/>
    <n v="0"/>
  </r>
  <r>
    <x v="645"/>
    <s v="Peyton Harris"/>
    <x v="30"/>
    <x v="4"/>
    <x v="1"/>
    <x v="2"/>
    <d v="2009-04-05T00:00:00"/>
    <n v="64505"/>
    <n v="0"/>
    <n v="0"/>
  </r>
  <r>
    <x v="646"/>
    <s v="Piper Cheng"/>
    <x v="30"/>
    <x v="4"/>
    <x v="1"/>
    <x v="31"/>
    <d v="2009-03-15T00:00:00"/>
    <n v="82839"/>
    <n v="0"/>
    <n v="0"/>
  </r>
  <r>
    <x v="647"/>
    <s v="Lillian Gonzales"/>
    <x v="14"/>
    <x v="4"/>
    <x v="1"/>
    <x v="20"/>
    <d v="2009-03-13T00:00:00"/>
    <n v="62335"/>
    <n v="0"/>
    <n v="0"/>
  </r>
  <r>
    <x v="648"/>
    <s v="Joseph Ly"/>
    <x v="1"/>
    <x v="6"/>
    <x v="0"/>
    <x v="14"/>
    <d v="2009-02-28T00:00:00"/>
    <n v="242919"/>
    <n v="0.31"/>
    <n v="75304.89"/>
  </r>
  <r>
    <x v="649"/>
    <s v="Savannah Ali"/>
    <x v="2"/>
    <x v="5"/>
    <x v="1"/>
    <x v="0"/>
    <d v="2009-02-11T00:00:00"/>
    <n v="157333"/>
    <n v="0.15"/>
    <n v="23599.95"/>
  </r>
  <r>
    <x v="650"/>
    <s v="Hannah White"/>
    <x v="2"/>
    <x v="1"/>
    <x v="1"/>
    <x v="31"/>
    <d v="2009-01-30T00:00:00"/>
    <n v="150555"/>
    <n v="0.13"/>
    <n v="19572.150000000001"/>
  </r>
  <r>
    <x v="651"/>
    <s v="Savannah Park"/>
    <x v="19"/>
    <x v="5"/>
    <x v="1"/>
    <x v="18"/>
    <d v="2009-01-28T00:00:00"/>
    <n v="53301"/>
    <n v="0"/>
    <n v="0"/>
  </r>
  <r>
    <x v="652"/>
    <s v="Xavier Davis"/>
    <x v="1"/>
    <x v="2"/>
    <x v="0"/>
    <x v="0"/>
    <d v="2009-01-17T00:00:00"/>
    <n v="238236"/>
    <n v="0.31"/>
    <n v="73853.16"/>
  </r>
  <r>
    <x v="653"/>
    <s v="Scarlett Kumar"/>
    <x v="27"/>
    <x v="4"/>
    <x v="1"/>
    <x v="15"/>
    <d v="2009-01-07T00:00:00"/>
    <n v="47032"/>
    <n v="0"/>
    <n v="0"/>
  </r>
  <r>
    <x v="654"/>
    <s v="Skylar Carrillo"/>
    <x v="9"/>
    <x v="3"/>
    <x v="1"/>
    <x v="18"/>
    <d v="2008-12-18T00:00:00"/>
    <n v="92753"/>
    <n v="0.13"/>
    <n v="12057.890000000001"/>
  </r>
  <r>
    <x v="112"/>
    <s v="Ivy Daniels"/>
    <x v="2"/>
    <x v="5"/>
    <x v="1"/>
    <x v="36"/>
    <d v="2008-10-26T00:00:00"/>
    <n v="131841"/>
    <n v="0.13"/>
    <n v="17139.330000000002"/>
  </r>
  <r>
    <x v="655"/>
    <s v="Julia Morris"/>
    <x v="2"/>
    <x v="5"/>
    <x v="1"/>
    <x v="16"/>
    <d v="2008-10-18T00:00:00"/>
    <n v="150855"/>
    <n v="0.11"/>
    <n v="16594.05"/>
  </r>
  <r>
    <x v="656"/>
    <s v="Elena Tan"/>
    <x v="1"/>
    <x v="3"/>
    <x v="1"/>
    <x v="11"/>
    <d v="2008-10-13T00:00:00"/>
    <n v="181801"/>
    <n v="0.4"/>
    <n v="72720.400000000009"/>
  </r>
  <r>
    <x v="657"/>
    <s v="Mila Soto"/>
    <x v="3"/>
    <x v="2"/>
    <x v="1"/>
    <x v="38"/>
    <d v="2008-10-07T00:00:00"/>
    <n v="170221"/>
    <n v="0.15"/>
    <n v="25533.149999999998"/>
  </r>
  <r>
    <x v="658"/>
    <s v="Aaron Maldonado"/>
    <x v="13"/>
    <x v="2"/>
    <x v="0"/>
    <x v="25"/>
    <d v="2008-09-17T00:00:00"/>
    <n v="62861"/>
    <n v="0"/>
    <n v="0"/>
  </r>
  <r>
    <x v="659"/>
    <s v="Lincoln Ramos"/>
    <x v="26"/>
    <x v="3"/>
    <x v="0"/>
    <x v="37"/>
    <d v="2008-09-10T00:00:00"/>
    <n v="96313"/>
    <n v="0"/>
    <n v="0"/>
  </r>
  <r>
    <x v="660"/>
    <s v="Ellie Chung"/>
    <x v="2"/>
    <x v="6"/>
    <x v="1"/>
    <x v="37"/>
    <d v="2008-08-29T00:00:00"/>
    <n v="157969"/>
    <n v="0.1"/>
    <n v="15796.900000000001"/>
  </r>
  <r>
    <x v="661"/>
    <s v="Zoey Jackson"/>
    <x v="18"/>
    <x v="5"/>
    <x v="1"/>
    <x v="10"/>
    <d v="2008-08-21T00:00:00"/>
    <n v="59067"/>
    <n v="0"/>
    <n v="0"/>
  </r>
  <r>
    <x v="662"/>
    <s v="Angel Powell"/>
    <x v="13"/>
    <x v="0"/>
    <x v="0"/>
    <x v="23"/>
    <d v="2008-07-11T00:00:00"/>
    <n v="66521"/>
    <n v="0"/>
    <n v="0"/>
  </r>
  <r>
    <x v="606"/>
    <s v="Maverick Figueroa"/>
    <x v="17"/>
    <x v="4"/>
    <x v="0"/>
    <x v="26"/>
    <d v="2008-07-06T00:00:00"/>
    <n v="94815"/>
    <n v="0"/>
    <n v="0"/>
  </r>
  <r>
    <x v="663"/>
    <s v="Landon Lopez"/>
    <x v="0"/>
    <x v="1"/>
    <x v="0"/>
    <x v="8"/>
    <d v="2008-07-05T00:00:00"/>
    <n v="78056"/>
    <n v="0"/>
    <n v="0"/>
  </r>
  <r>
    <x v="664"/>
    <s v="Ian Cortez"/>
    <x v="13"/>
    <x v="6"/>
    <x v="0"/>
    <x v="23"/>
    <d v="2008-04-30T00:00:00"/>
    <n v="69352"/>
    <n v="0"/>
    <n v="0"/>
  </r>
  <r>
    <x v="665"/>
    <s v="Cora Jiang"/>
    <x v="1"/>
    <x v="4"/>
    <x v="1"/>
    <x v="39"/>
    <d v="2008-04-30T00:00:00"/>
    <n v="182202"/>
    <n v="0.3"/>
    <n v="54660.6"/>
  </r>
  <r>
    <x v="666"/>
    <s v="Silas Chavez"/>
    <x v="8"/>
    <x v="4"/>
    <x v="0"/>
    <x v="17"/>
    <d v="2008-04-15T00:00:00"/>
    <n v="86431"/>
    <n v="0"/>
    <n v="0"/>
  </r>
  <r>
    <x v="667"/>
    <s v="Jack Edwards"/>
    <x v="5"/>
    <x v="6"/>
    <x v="0"/>
    <x v="8"/>
    <d v="2008-04-06T00:00:00"/>
    <n v="126856"/>
    <n v="0.06"/>
    <n v="7611.36"/>
  </r>
  <r>
    <x v="668"/>
    <s v="Emma Luna"/>
    <x v="11"/>
    <x v="3"/>
    <x v="1"/>
    <x v="7"/>
    <d v="2008-03-25T00:00:00"/>
    <n v="97398"/>
    <n v="0"/>
    <n v="0"/>
  </r>
  <r>
    <x v="669"/>
    <s v="Grace Campos"/>
    <x v="3"/>
    <x v="3"/>
    <x v="1"/>
    <x v="33"/>
    <d v="2008-03-21T00:00:00"/>
    <n v="156277"/>
    <n v="0.22"/>
    <n v="34380.94"/>
  </r>
  <r>
    <x v="670"/>
    <s v="James Singh"/>
    <x v="3"/>
    <x v="6"/>
    <x v="0"/>
    <x v="2"/>
    <d v="2008-03-12T00:00:00"/>
    <n v="186138"/>
    <n v="0.28000000000000003"/>
    <n v="52118.640000000007"/>
  </r>
  <r>
    <x v="671"/>
    <s v="Kinsley Henry"/>
    <x v="3"/>
    <x v="6"/>
    <x v="1"/>
    <x v="2"/>
    <d v="2008-02-29T00:00:00"/>
    <n v="150577"/>
    <n v="0.25"/>
    <n v="37644.25"/>
  </r>
  <r>
    <x v="672"/>
    <s v="Jose Molina"/>
    <x v="4"/>
    <x v="3"/>
    <x v="0"/>
    <x v="14"/>
    <d v="2008-02-28T00:00:00"/>
    <n v="113987"/>
    <n v="0"/>
    <n v="0"/>
  </r>
  <r>
    <x v="26"/>
    <s v="Jameson Martin"/>
    <x v="8"/>
    <x v="4"/>
    <x v="0"/>
    <x v="33"/>
    <d v="2008-02-15T00:00:00"/>
    <n v="71695"/>
    <n v="0"/>
    <n v="0"/>
  </r>
  <r>
    <x v="673"/>
    <s v="Jacob Khan"/>
    <x v="24"/>
    <x v="4"/>
    <x v="0"/>
    <x v="39"/>
    <d v="2008-02-09T00:00:00"/>
    <n v="84193"/>
    <n v="0.09"/>
    <n v="7577.37"/>
  </r>
  <r>
    <x v="674"/>
    <s v="Piper Richardson"/>
    <x v="0"/>
    <x v="0"/>
    <x v="1"/>
    <x v="8"/>
    <d v="2008-01-27T00:00:00"/>
    <n v="80024"/>
    <n v="0"/>
    <n v="0"/>
  </r>
  <r>
    <x v="309"/>
    <s v="Alice Young"/>
    <x v="23"/>
    <x v="3"/>
    <x v="1"/>
    <x v="10"/>
    <d v="2008-01-24T00:00:00"/>
    <n v="91621"/>
    <n v="0"/>
    <n v="0"/>
  </r>
  <r>
    <x v="408"/>
    <s v="Mila Pena"/>
    <x v="20"/>
    <x v="5"/>
    <x v="1"/>
    <x v="2"/>
    <d v="2007-12-21T00:00:00"/>
    <n v="93840"/>
    <n v="0"/>
    <n v="0"/>
  </r>
  <r>
    <x v="675"/>
    <s v="Melody Ho"/>
    <x v="13"/>
    <x v="2"/>
    <x v="1"/>
    <x v="15"/>
    <d v="2007-12-02T00:00:00"/>
    <n v="64494"/>
    <n v="0"/>
    <n v="0"/>
  </r>
  <r>
    <x v="676"/>
    <s v="Mila Leung"/>
    <x v="0"/>
    <x v="6"/>
    <x v="1"/>
    <x v="25"/>
    <d v="2007-11-05T00:00:00"/>
    <n v="99017"/>
    <n v="0"/>
    <n v="0"/>
  </r>
  <r>
    <x v="677"/>
    <s v="Christopher Vega"/>
    <x v="9"/>
    <x v="3"/>
    <x v="0"/>
    <x v="21"/>
    <d v="2007-10-27T00:00:00"/>
    <n v="106313"/>
    <n v="0.15"/>
    <n v="15946.949999999999"/>
  </r>
  <r>
    <x v="678"/>
    <s v="Luke Mai"/>
    <x v="19"/>
    <x v="5"/>
    <x v="0"/>
    <x v="36"/>
    <d v="2007-10-24T00:00:00"/>
    <n v="51630"/>
    <n v="0"/>
    <n v="0"/>
  </r>
  <r>
    <x v="500"/>
    <s v="Carson Chau"/>
    <x v="3"/>
    <x v="2"/>
    <x v="0"/>
    <x v="40"/>
    <d v="2007-10-12T00:00:00"/>
    <n v="162038"/>
    <n v="0.24"/>
    <n v="38889.119999999995"/>
  </r>
  <r>
    <x v="679"/>
    <s v="Paisley Gomez"/>
    <x v="0"/>
    <x v="0"/>
    <x v="1"/>
    <x v="32"/>
    <d v="2007-10-02T00:00:00"/>
    <n v="98150"/>
    <n v="0"/>
    <n v="0"/>
  </r>
  <r>
    <x v="680"/>
    <s v="Jack Mai"/>
    <x v="0"/>
    <x v="6"/>
    <x v="0"/>
    <x v="2"/>
    <d v="2007-09-22T00:00:00"/>
    <n v="92293"/>
    <n v="0"/>
    <n v="0"/>
  </r>
  <r>
    <x v="681"/>
    <s v="Joshua Ramirez"/>
    <x v="1"/>
    <x v="5"/>
    <x v="0"/>
    <x v="18"/>
    <d v="2007-09-10T00:00:00"/>
    <n v="181247"/>
    <n v="0.33"/>
    <n v="59811.51"/>
  </r>
  <r>
    <x v="682"/>
    <s v="Jaxon Tran"/>
    <x v="2"/>
    <x v="0"/>
    <x v="0"/>
    <x v="2"/>
    <d v="2007-09-07T00:00:00"/>
    <n v="151027"/>
    <n v="0.1"/>
    <n v="15102.7"/>
  </r>
  <r>
    <x v="229"/>
    <s v="Adeline Thao"/>
    <x v="1"/>
    <x v="2"/>
    <x v="1"/>
    <x v="21"/>
    <d v="2007-09-05T00:00:00"/>
    <n v="183239"/>
    <n v="0.32"/>
    <n v="58636.480000000003"/>
  </r>
  <r>
    <x v="683"/>
    <s v="Roman King"/>
    <x v="13"/>
    <x v="2"/>
    <x v="0"/>
    <x v="16"/>
    <d v="2007-08-16T00:00:00"/>
    <n v="58671"/>
    <n v="0"/>
    <n v="0"/>
  </r>
  <r>
    <x v="684"/>
    <s v="Joshua Cortez"/>
    <x v="2"/>
    <x v="2"/>
    <x v="0"/>
    <x v="18"/>
    <d v="2007-08-11T00:00:00"/>
    <n v="126277"/>
    <n v="0.13"/>
    <n v="16416.010000000002"/>
  </r>
  <r>
    <x v="363"/>
    <s v="Austin Brown"/>
    <x v="3"/>
    <x v="6"/>
    <x v="0"/>
    <x v="26"/>
    <d v="2007-08-08T00:00:00"/>
    <n v="194723"/>
    <n v="0.25"/>
    <n v="48680.75"/>
  </r>
  <r>
    <x v="685"/>
    <s v="Maverick Mehta"/>
    <x v="27"/>
    <x v="4"/>
    <x v="0"/>
    <x v="14"/>
    <d v="2007-07-30T00:00:00"/>
    <n v="41859"/>
    <n v="0"/>
    <n v="0"/>
  </r>
  <r>
    <x v="686"/>
    <s v="Benjamin Moua"/>
    <x v="24"/>
    <x v="4"/>
    <x v="0"/>
    <x v="14"/>
    <d v="2007-07-02T00:00:00"/>
    <n v="93971"/>
    <n v="0.08"/>
    <n v="7517.68"/>
  </r>
  <r>
    <x v="687"/>
    <s v="Christian Medina"/>
    <x v="15"/>
    <x v="6"/>
    <x v="0"/>
    <x v="17"/>
    <d v="2007-06-19T00:00:00"/>
    <n v="45206"/>
    <n v="0"/>
    <n v="0"/>
  </r>
  <r>
    <x v="688"/>
    <s v="Leilani Thao"/>
    <x v="3"/>
    <x v="5"/>
    <x v="1"/>
    <x v="8"/>
    <d v="2007-05-30T00:00:00"/>
    <n v="198562"/>
    <n v="0.22"/>
    <n v="43683.64"/>
  </r>
  <r>
    <x v="689"/>
    <s v="Maverick Medina"/>
    <x v="13"/>
    <x v="0"/>
    <x v="0"/>
    <x v="25"/>
    <d v="2007-05-27T00:00:00"/>
    <n v="51234"/>
    <n v="0"/>
    <n v="0"/>
  </r>
  <r>
    <x v="690"/>
    <s v="Charlotte Wu"/>
    <x v="20"/>
    <x v="5"/>
    <x v="1"/>
    <x v="27"/>
    <d v="2007-05-02T00:00:00"/>
    <n v="72805"/>
    <n v="0"/>
    <n v="0"/>
  </r>
  <r>
    <x v="691"/>
    <s v="Riley Washington"/>
    <x v="3"/>
    <x v="0"/>
    <x v="1"/>
    <x v="25"/>
    <d v="2007-04-29T00:00:00"/>
    <n v="171487"/>
    <n v="0.23"/>
    <n v="39442.01"/>
  </r>
  <r>
    <x v="692"/>
    <s v="Maria Griffin"/>
    <x v="5"/>
    <x v="6"/>
    <x v="1"/>
    <x v="37"/>
    <d v="2007-04-25T00:00:00"/>
    <n v="129708"/>
    <n v="0.05"/>
    <n v="6485.4000000000005"/>
  </r>
  <r>
    <x v="693"/>
    <s v="Alice Thompson"/>
    <x v="1"/>
    <x v="1"/>
    <x v="1"/>
    <x v="26"/>
    <d v="2007-04-25T00:00:00"/>
    <n v="217783"/>
    <n v="0.36"/>
    <n v="78401.87999999999"/>
  </r>
  <r>
    <x v="694"/>
    <s v="Nicholas Rivera"/>
    <x v="3"/>
    <x v="3"/>
    <x v="0"/>
    <x v="2"/>
    <d v="2007-04-13T00:00:00"/>
    <n v="189680"/>
    <n v="0.23"/>
    <n v="43626.400000000001"/>
  </r>
  <r>
    <x v="695"/>
    <s v="Connor Simmons"/>
    <x v="13"/>
    <x v="1"/>
    <x v="0"/>
    <x v="15"/>
    <d v="2007-04-05T00:00:00"/>
    <n v="52310"/>
    <n v="0"/>
    <n v="0"/>
  </r>
  <r>
    <x v="696"/>
    <s v="Anthony Carter"/>
    <x v="3"/>
    <x v="3"/>
    <x v="0"/>
    <x v="36"/>
    <d v="2007-03-15T00:00:00"/>
    <n v="155926"/>
    <n v="0.24"/>
    <n v="37422.239999999998"/>
  </r>
  <r>
    <x v="697"/>
    <s v="Christopher Lim"/>
    <x v="3"/>
    <x v="4"/>
    <x v="0"/>
    <x v="15"/>
    <d v="2007-03-13T00:00:00"/>
    <n v="184648"/>
    <n v="0.24"/>
    <n v="44315.519999999997"/>
  </r>
  <r>
    <x v="698"/>
    <s v="Athena Vu"/>
    <x v="3"/>
    <x v="1"/>
    <x v="1"/>
    <x v="27"/>
    <d v="2007-03-06T00:00:00"/>
    <n v="193044"/>
    <n v="0.15"/>
    <n v="28956.6"/>
  </r>
  <r>
    <x v="699"/>
    <s v="Scarlett Rodriguez"/>
    <x v="0"/>
    <x v="2"/>
    <x v="1"/>
    <x v="16"/>
    <d v="2007-02-24T00:00:00"/>
    <n v="71699"/>
    <n v="0"/>
    <n v="0"/>
  </r>
  <r>
    <x v="700"/>
    <s v="Liam Sanders"/>
    <x v="20"/>
    <x v="5"/>
    <x v="0"/>
    <x v="10"/>
    <d v="2007-02-20T00:00:00"/>
    <n v="75579"/>
    <n v="0"/>
    <n v="0"/>
  </r>
  <r>
    <x v="701"/>
    <s v="Ryan Ha"/>
    <x v="1"/>
    <x v="6"/>
    <x v="0"/>
    <x v="16"/>
    <d v="2007-01-27T00:00:00"/>
    <n v="234311"/>
    <n v="0.37"/>
    <n v="86695.069999999992"/>
  </r>
  <r>
    <x v="702"/>
    <s v="Nora Nelson"/>
    <x v="13"/>
    <x v="2"/>
    <x v="1"/>
    <x v="36"/>
    <d v="2007-01-09T00:00:00"/>
    <n v="50685"/>
    <n v="0"/>
    <n v="0"/>
  </r>
  <r>
    <x v="703"/>
    <s v="Madeline Shin"/>
    <x v="24"/>
    <x v="4"/>
    <x v="1"/>
    <x v="26"/>
    <d v="2007-01-09T00:00:00"/>
    <n v="74546"/>
    <n v="0.09"/>
    <n v="6709.1399999999994"/>
  </r>
  <r>
    <x v="704"/>
    <s v="Natalia Vu"/>
    <x v="15"/>
    <x v="1"/>
    <x v="1"/>
    <x v="21"/>
    <d v="2006-12-29T00:00:00"/>
    <n v="55518"/>
    <n v="0"/>
    <n v="0"/>
  </r>
  <r>
    <x v="705"/>
    <s v="Sofia Trinh"/>
    <x v="10"/>
    <x v="4"/>
    <x v="1"/>
    <x v="2"/>
    <d v="2006-12-18T00:00:00"/>
    <n v="68337"/>
    <n v="0"/>
    <n v="0"/>
  </r>
  <r>
    <x v="706"/>
    <s v="Nova Coleman"/>
    <x v="12"/>
    <x v="4"/>
    <x v="1"/>
    <x v="18"/>
    <d v="2006-12-13T00:00:00"/>
    <n v="74738"/>
    <n v="0"/>
    <n v="0"/>
  </r>
  <r>
    <x v="707"/>
    <s v="Nathan Pham"/>
    <x v="2"/>
    <x v="1"/>
    <x v="0"/>
    <x v="2"/>
    <d v="2006-12-12T00:00:00"/>
    <n v="149537"/>
    <n v="0.14000000000000001"/>
    <n v="20935.18"/>
  </r>
  <r>
    <x v="708"/>
    <s v="Luke Zheng"/>
    <x v="3"/>
    <x v="5"/>
    <x v="0"/>
    <x v="25"/>
    <d v="2006-11-28T00:00:00"/>
    <n v="161690"/>
    <n v="0.28999999999999998"/>
    <n v="46890.1"/>
  </r>
  <r>
    <x v="709"/>
    <s v="Nathan Mendez"/>
    <x v="5"/>
    <x v="4"/>
    <x v="0"/>
    <x v="39"/>
    <d v="2006-10-31T00:00:00"/>
    <n v="120128"/>
    <n v="0.1"/>
    <n v="12012.800000000001"/>
  </r>
  <r>
    <x v="710"/>
    <s v="Gabriel Joseph"/>
    <x v="3"/>
    <x v="3"/>
    <x v="0"/>
    <x v="7"/>
    <d v="2006-10-28T00:00:00"/>
    <n v="187992"/>
    <n v="0.28000000000000003"/>
    <n v="52637.760000000002"/>
  </r>
  <r>
    <x v="711"/>
    <s v="Luna Sanders"/>
    <x v="3"/>
    <x v="2"/>
    <x v="1"/>
    <x v="11"/>
    <d v="2006-10-26T00:00:00"/>
    <n v="163099"/>
    <n v="0.2"/>
    <n v="32619.800000000003"/>
  </r>
  <r>
    <x v="712"/>
    <s v="Melody Chin"/>
    <x v="2"/>
    <x v="2"/>
    <x v="1"/>
    <x v="20"/>
    <d v="2006-10-15T00:00:00"/>
    <n v="153492"/>
    <n v="0.11"/>
    <n v="16884.12"/>
  </r>
  <r>
    <x v="713"/>
    <s v="Natalia Diaz"/>
    <x v="26"/>
    <x v="3"/>
    <x v="1"/>
    <x v="31"/>
    <d v="2006-10-12T00:00:00"/>
    <n v="79785"/>
    <n v="0"/>
    <n v="0"/>
  </r>
  <r>
    <x v="714"/>
    <s v="Vivian Espinoza"/>
    <x v="2"/>
    <x v="0"/>
    <x v="1"/>
    <x v="7"/>
    <d v="2006-10-05T00:00:00"/>
    <n v="147966"/>
    <n v="0.11"/>
    <n v="16276.26"/>
  </r>
  <r>
    <x v="715"/>
    <s v="Dylan Wilson"/>
    <x v="25"/>
    <x v="4"/>
    <x v="0"/>
    <x v="26"/>
    <d v="2006-09-27T00:00:00"/>
    <n v="76505"/>
    <n v="0"/>
    <n v="0"/>
  </r>
  <r>
    <x v="716"/>
    <s v="Austin Edwards"/>
    <x v="22"/>
    <x v="4"/>
    <x v="0"/>
    <x v="22"/>
    <d v="2006-09-24T00:00:00"/>
    <n v="52733"/>
    <n v="0"/>
    <n v="0"/>
  </r>
  <r>
    <x v="717"/>
    <s v="Elena Her"/>
    <x v="6"/>
    <x v="0"/>
    <x v="1"/>
    <x v="31"/>
    <d v="2006-09-17T00:00:00"/>
    <n v="64669"/>
    <n v="0"/>
    <n v="0"/>
  </r>
  <r>
    <x v="718"/>
    <s v="Hannah Martinez"/>
    <x v="5"/>
    <x v="6"/>
    <x v="1"/>
    <x v="38"/>
    <d v="2006-09-07T00:00:00"/>
    <n v="127626"/>
    <n v="0.1"/>
    <n v="12762.6"/>
  </r>
  <r>
    <x v="719"/>
    <s v="Ava Ayala"/>
    <x v="2"/>
    <x v="4"/>
    <x v="1"/>
    <x v="15"/>
    <d v="2006-08-16T00:00:00"/>
    <n v="159044"/>
    <n v="0.1"/>
    <n v="15904.400000000001"/>
  </r>
  <r>
    <x v="720"/>
    <s v="Samantha Vargas"/>
    <x v="3"/>
    <x v="5"/>
    <x v="1"/>
    <x v="39"/>
    <d v="2006-07-21T00:00:00"/>
    <n v="151246"/>
    <n v="0.21"/>
    <n v="31761.66"/>
  </r>
  <r>
    <x v="721"/>
    <s v="Dylan Kumar"/>
    <x v="0"/>
    <x v="6"/>
    <x v="0"/>
    <x v="15"/>
    <d v="2006-07-11T00:00:00"/>
    <n v="93343"/>
    <n v="0"/>
    <n v="0"/>
  </r>
  <r>
    <x v="722"/>
    <s v="Julia Luong"/>
    <x v="2"/>
    <x v="1"/>
    <x v="1"/>
    <x v="15"/>
    <d v="2006-06-20T00:00:00"/>
    <n v="142628"/>
    <n v="0.12"/>
    <n v="17115.36"/>
  </r>
  <r>
    <x v="723"/>
    <s v="Amelia Choi"/>
    <x v="5"/>
    <x v="6"/>
    <x v="1"/>
    <x v="20"/>
    <d v="2006-06-11T00:00:00"/>
    <n v="117278"/>
    <n v="0.09"/>
    <n v="10555.02"/>
  </r>
  <r>
    <x v="724"/>
    <s v="Jack Alexander"/>
    <x v="1"/>
    <x v="4"/>
    <x v="0"/>
    <x v="34"/>
    <d v="2006-05-29T00:00:00"/>
    <n v="228822"/>
    <n v="0.36"/>
    <n v="82375.92"/>
  </r>
  <r>
    <x v="725"/>
    <s v="Ezra Singh"/>
    <x v="15"/>
    <x v="2"/>
    <x v="0"/>
    <x v="34"/>
    <d v="2006-05-10T00:00:00"/>
    <n v="41561"/>
    <n v="0"/>
    <n v="0"/>
  </r>
  <r>
    <x v="726"/>
    <s v="Madeline Coleman"/>
    <x v="2"/>
    <x v="2"/>
    <x v="1"/>
    <x v="17"/>
    <d v="2006-04-28T00:00:00"/>
    <n v="150758"/>
    <n v="0.13"/>
    <n v="19598.54"/>
  </r>
  <r>
    <x v="727"/>
    <s v="Mia Lam"/>
    <x v="2"/>
    <x v="4"/>
    <x v="1"/>
    <x v="35"/>
    <d v="2006-04-18T00:00:00"/>
    <n v="134486"/>
    <n v="0.14000000000000001"/>
    <n v="18828.04"/>
  </r>
  <r>
    <x v="728"/>
    <s v="Jeremiah Castillo"/>
    <x v="13"/>
    <x v="1"/>
    <x v="0"/>
    <x v="40"/>
    <d v="2006-04-12T00:00:00"/>
    <n v="64202"/>
    <n v="0"/>
    <n v="0"/>
  </r>
  <r>
    <x v="729"/>
    <s v="Athena Carrillo"/>
    <x v="13"/>
    <x v="2"/>
    <x v="1"/>
    <x v="25"/>
    <d v="2006-04-06T00:00:00"/>
    <n v="71531"/>
    <n v="0"/>
    <n v="0"/>
  </r>
  <r>
    <x v="730"/>
    <s v="Julia Pham"/>
    <x v="9"/>
    <x v="3"/>
    <x v="1"/>
    <x v="38"/>
    <d v="2006-03-16T00:00:00"/>
    <n v="83756"/>
    <n v="0.14000000000000001"/>
    <n v="11725.840000000002"/>
  </r>
  <r>
    <x v="731"/>
    <s v="Gabriella Johnson"/>
    <x v="24"/>
    <x v="4"/>
    <x v="1"/>
    <x v="22"/>
    <d v="2006-03-01T00:00:00"/>
    <n v="97433"/>
    <n v="0.05"/>
    <n v="4871.6500000000005"/>
  </r>
  <r>
    <x v="52"/>
    <s v="Emily Gupta"/>
    <x v="19"/>
    <x v="5"/>
    <x v="1"/>
    <x v="18"/>
    <d v="2006-02-23T00:00:00"/>
    <n v="63705"/>
    <n v="0"/>
    <n v="0"/>
  </r>
  <r>
    <x v="732"/>
    <s v="Cooper Mitchell"/>
    <x v="5"/>
    <x v="0"/>
    <x v="0"/>
    <x v="20"/>
    <d v="2006-01-31T00:00:00"/>
    <n v="117518"/>
    <n v="7.0000000000000007E-2"/>
    <n v="8226.26"/>
  </r>
  <r>
    <x v="733"/>
    <s v="Stella Alexander"/>
    <x v="23"/>
    <x v="3"/>
    <x v="1"/>
    <x v="7"/>
    <d v="2005-12-10T00:00:00"/>
    <n v="102043"/>
    <n v="0"/>
    <n v="0"/>
  </r>
  <r>
    <x v="734"/>
    <s v="Parker Avila"/>
    <x v="13"/>
    <x v="6"/>
    <x v="0"/>
    <x v="1"/>
    <d v="2005-11-28T00:00:00"/>
    <n v="62749"/>
    <n v="0"/>
    <n v="0"/>
  </r>
  <r>
    <x v="507"/>
    <s v="Aubrey Yoon"/>
    <x v="20"/>
    <x v="5"/>
    <x v="1"/>
    <x v="16"/>
    <d v="2005-11-11T00:00:00"/>
    <n v="78388"/>
    <n v="0"/>
    <n v="0"/>
  </r>
  <r>
    <x v="735"/>
    <s v="John Moore"/>
    <x v="1"/>
    <x v="4"/>
    <x v="0"/>
    <x v="7"/>
    <d v="2005-11-08T00:00:00"/>
    <n v="199808"/>
    <n v="0.32"/>
    <n v="63938.560000000005"/>
  </r>
  <r>
    <x v="736"/>
    <s v="Sofia Fernandez"/>
    <x v="5"/>
    <x v="1"/>
    <x v="1"/>
    <x v="18"/>
    <d v="2005-10-17T00:00:00"/>
    <n v="105223"/>
    <n v="0.1"/>
    <n v="10522.300000000001"/>
  </r>
  <r>
    <x v="427"/>
    <s v="Kennedy Do"/>
    <x v="24"/>
    <x v="4"/>
    <x v="1"/>
    <x v="22"/>
    <d v="2005-10-15T00:00:00"/>
    <n v="67398"/>
    <n v="7.0000000000000007E-2"/>
    <n v="4717.8600000000006"/>
  </r>
  <r>
    <x v="581"/>
    <s v="Kennedy Vargas"/>
    <x v="18"/>
    <x v="5"/>
    <x v="1"/>
    <x v="2"/>
    <d v="2005-10-14T00:00:00"/>
    <n v="51404"/>
    <n v="0"/>
    <n v="0"/>
  </r>
  <r>
    <x v="737"/>
    <s v="Melody Grant"/>
    <x v="7"/>
    <x v="3"/>
    <x v="1"/>
    <x v="36"/>
    <d v="2005-10-07T00:00:00"/>
    <n v="79352"/>
    <n v="0"/>
    <n v="0"/>
  </r>
  <r>
    <x v="738"/>
    <s v="Dominic Thomas"/>
    <x v="13"/>
    <x v="6"/>
    <x v="0"/>
    <x v="26"/>
    <d v="2005-09-28T00:00:00"/>
    <n v="74655"/>
    <n v="0"/>
    <n v="0"/>
  </r>
  <r>
    <x v="739"/>
    <s v="Matthew Gupta"/>
    <x v="31"/>
    <x v="4"/>
    <x v="0"/>
    <x v="2"/>
    <d v="2005-09-18T00:00:00"/>
    <n v="67686"/>
    <n v="0"/>
    <n v="0"/>
  </r>
  <r>
    <x v="740"/>
    <s v="Logan Mitchell"/>
    <x v="13"/>
    <x v="6"/>
    <x v="0"/>
    <x v="38"/>
    <d v="2005-08-20T00:00:00"/>
    <n v="59833"/>
    <n v="0"/>
    <n v="0"/>
  </r>
  <r>
    <x v="741"/>
    <s v="Sophia Huynh"/>
    <x v="30"/>
    <x v="4"/>
    <x v="1"/>
    <x v="15"/>
    <d v="2005-08-09T00:00:00"/>
    <n v="92771"/>
    <n v="0"/>
    <n v="0"/>
  </r>
  <r>
    <x v="742"/>
    <s v="Maria Hong"/>
    <x v="1"/>
    <x v="2"/>
    <x v="1"/>
    <x v="20"/>
    <d v="2005-07-31T00:00:00"/>
    <n v="249686"/>
    <n v="0.31"/>
    <n v="77402.66"/>
  </r>
  <r>
    <x v="743"/>
    <s v="Benjamin Ramirez"/>
    <x v="31"/>
    <x v="4"/>
    <x v="0"/>
    <x v="26"/>
    <d v="2005-07-27T00:00:00"/>
    <n v="68987"/>
    <n v="0"/>
    <n v="0"/>
  </r>
  <r>
    <x v="744"/>
    <s v="Carter Reed"/>
    <x v="16"/>
    <x v="3"/>
    <x v="0"/>
    <x v="14"/>
    <d v="2005-07-07T00:00:00"/>
    <n v="74412"/>
    <n v="0"/>
    <n v="0"/>
  </r>
  <r>
    <x v="745"/>
    <s v="Isla Han"/>
    <x v="8"/>
    <x v="4"/>
    <x v="1"/>
    <x v="40"/>
    <d v="2005-06-18T00:00:00"/>
    <n v="86089"/>
    <n v="0"/>
    <n v="0"/>
  </r>
  <r>
    <x v="746"/>
    <s v="Isaac Mitchell"/>
    <x v="10"/>
    <x v="4"/>
    <x v="0"/>
    <x v="10"/>
    <d v="2005-06-10T00:00:00"/>
    <n v="67374"/>
    <n v="0"/>
    <n v="0"/>
  </r>
  <r>
    <x v="747"/>
    <s v="Axel Soto"/>
    <x v="7"/>
    <x v="3"/>
    <x v="0"/>
    <x v="10"/>
    <d v="2005-04-22T00:00:00"/>
    <n v="96639"/>
    <n v="0"/>
    <n v="0"/>
  </r>
  <r>
    <x v="748"/>
    <s v="Henry Alvarez"/>
    <x v="20"/>
    <x v="5"/>
    <x v="0"/>
    <x v="26"/>
    <d v="2005-04-12T00:00:00"/>
    <n v="87158"/>
    <n v="0"/>
    <n v="0"/>
  </r>
  <r>
    <x v="749"/>
    <s v="Dominic Dinh"/>
    <x v="2"/>
    <x v="6"/>
    <x v="0"/>
    <x v="2"/>
    <d v="2005-04-11T00:00:00"/>
    <n v="128468"/>
    <n v="0.11"/>
    <n v="14131.48"/>
  </r>
  <r>
    <x v="750"/>
    <s v="Hadley Ford"/>
    <x v="27"/>
    <x v="4"/>
    <x v="1"/>
    <x v="7"/>
    <d v="2005-02-23T00:00:00"/>
    <n v="45286"/>
    <n v="0"/>
    <n v="0"/>
  </r>
  <r>
    <x v="751"/>
    <s v="Gabriella Gupta"/>
    <x v="21"/>
    <x v="0"/>
    <x v="1"/>
    <x v="36"/>
    <d v="2005-02-15T00:00:00"/>
    <n v="95372"/>
    <n v="0"/>
    <n v="0"/>
  </r>
  <r>
    <x v="752"/>
    <s v="Eleanor Williams"/>
    <x v="30"/>
    <x v="4"/>
    <x v="1"/>
    <x v="23"/>
    <d v="2005-02-09T00:00:00"/>
    <n v="64462"/>
    <n v="0"/>
    <n v="0"/>
  </r>
  <r>
    <x v="753"/>
    <s v="Gianna Ha"/>
    <x v="5"/>
    <x v="4"/>
    <x v="1"/>
    <x v="15"/>
    <d v="2005-02-08T00:00:00"/>
    <n v="115145"/>
    <n v="0.05"/>
    <n v="5757.25"/>
  </r>
  <r>
    <x v="754"/>
    <s v="Parker James"/>
    <x v="7"/>
    <x v="3"/>
    <x v="0"/>
    <x v="2"/>
    <d v="2005-02-05T00:00:00"/>
    <n v="70505"/>
    <n v="0"/>
    <n v="0"/>
  </r>
  <r>
    <x v="755"/>
    <s v="Abigail Mejia"/>
    <x v="7"/>
    <x v="3"/>
    <x v="1"/>
    <x v="34"/>
    <d v="2005-02-05T00:00:00"/>
    <n v="98581"/>
    <n v="0"/>
    <n v="0"/>
  </r>
  <r>
    <x v="756"/>
    <s v="Madelyn Mehta"/>
    <x v="15"/>
    <x v="0"/>
    <x v="1"/>
    <x v="30"/>
    <d v="2005-01-28T00:00:00"/>
    <n v="55369"/>
    <n v="0"/>
    <n v="0"/>
  </r>
  <r>
    <x v="757"/>
    <s v="Zoe Sanchez"/>
    <x v="0"/>
    <x v="1"/>
    <x v="1"/>
    <x v="39"/>
    <d v="2004-12-23T00:00:00"/>
    <n v="90212"/>
    <n v="0"/>
    <n v="0"/>
  </r>
  <r>
    <x v="758"/>
    <s v="Luca Truong"/>
    <x v="3"/>
    <x v="6"/>
    <x v="0"/>
    <x v="2"/>
    <d v="2004-12-11T00:00:00"/>
    <n v="168846"/>
    <n v="0.24"/>
    <n v="40523.040000000001"/>
  </r>
  <r>
    <x v="759"/>
    <s v="Jack Brown"/>
    <x v="15"/>
    <x v="6"/>
    <x v="0"/>
    <x v="15"/>
    <d v="2004-12-07T00:00:00"/>
    <n v="40752"/>
    <n v="0"/>
    <n v="0"/>
  </r>
  <r>
    <x v="760"/>
    <s v="Eva Jenkins"/>
    <x v="2"/>
    <x v="5"/>
    <x v="1"/>
    <x v="15"/>
    <d v="2004-11-10T00:00:00"/>
    <n v="142318"/>
    <n v="0.14000000000000001"/>
    <n v="19924.52"/>
  </r>
  <r>
    <x v="761"/>
    <s v="Robert Edwards"/>
    <x v="19"/>
    <x v="5"/>
    <x v="0"/>
    <x v="31"/>
    <d v="2004-10-11T00:00:00"/>
    <n v="50825"/>
    <n v="0"/>
    <n v="0"/>
  </r>
  <r>
    <x v="460"/>
    <s v="Mason Watson"/>
    <x v="2"/>
    <x v="4"/>
    <x v="0"/>
    <x v="10"/>
    <d v="2004-09-14T00:00:00"/>
    <n v="130274"/>
    <n v="0.11"/>
    <n v="14330.14"/>
  </r>
  <r>
    <x v="762"/>
    <s v="Cameron Powell"/>
    <x v="18"/>
    <x v="5"/>
    <x v="0"/>
    <x v="36"/>
    <d v="2004-08-20T00:00:00"/>
    <n v="49186"/>
    <n v="0"/>
    <n v="0"/>
  </r>
  <r>
    <x v="763"/>
    <s v="Caroline Herrera"/>
    <x v="2"/>
    <x v="6"/>
    <x v="1"/>
    <x v="2"/>
    <d v="2004-08-19T00:00:00"/>
    <n v="121065"/>
    <n v="0.15"/>
    <n v="18159.75"/>
  </r>
  <r>
    <x v="764"/>
    <s v="Peyton Garza"/>
    <x v="27"/>
    <x v="4"/>
    <x v="1"/>
    <x v="39"/>
    <d v="2004-08-15T00:00:00"/>
    <n v="44735"/>
    <n v="0"/>
    <n v="0"/>
  </r>
  <r>
    <x v="765"/>
    <s v="Ava Ortiz"/>
    <x v="30"/>
    <x v="4"/>
    <x v="1"/>
    <x v="39"/>
    <d v="2004-07-20T00:00:00"/>
    <n v="65702"/>
    <n v="0"/>
    <n v="0"/>
  </r>
  <r>
    <x v="766"/>
    <s v="Chloe Allen"/>
    <x v="28"/>
    <x v="4"/>
    <x v="1"/>
    <x v="30"/>
    <d v="2004-07-08T00:00:00"/>
    <n v="77903"/>
    <n v="0"/>
    <n v="0"/>
  </r>
  <r>
    <x v="767"/>
    <s v="Luca Duong"/>
    <x v="5"/>
    <x v="5"/>
    <x v="0"/>
    <x v="26"/>
    <d v="2004-06-30T00:00:00"/>
    <n v="120660"/>
    <n v="7.0000000000000007E-2"/>
    <n v="8446.2000000000007"/>
  </r>
  <r>
    <x v="768"/>
    <s v="Wyatt Chin"/>
    <x v="1"/>
    <x v="3"/>
    <x v="0"/>
    <x v="20"/>
    <d v="2004-06-07T00:00:00"/>
    <n v="246231"/>
    <n v="0.31"/>
    <n v="76331.61"/>
  </r>
  <r>
    <x v="598"/>
    <s v="Victoria Johnson"/>
    <x v="2"/>
    <x v="1"/>
    <x v="1"/>
    <x v="15"/>
    <d v="2004-05-28T00:00:00"/>
    <n v="159885"/>
    <n v="0.12"/>
    <n v="19186.2"/>
  </r>
  <r>
    <x v="769"/>
    <s v="Zoe Rodriguez"/>
    <x v="3"/>
    <x v="5"/>
    <x v="1"/>
    <x v="38"/>
    <d v="2004-05-23T00:00:00"/>
    <n v="153938"/>
    <n v="0.2"/>
    <n v="30787.600000000002"/>
  </r>
  <r>
    <x v="770"/>
    <s v="Dominic Guzman"/>
    <x v="15"/>
    <x v="2"/>
    <x v="0"/>
    <x v="38"/>
    <d v="2004-05-16T00:00:00"/>
    <n v="55499"/>
    <n v="0"/>
    <n v="0"/>
  </r>
  <r>
    <x v="771"/>
    <s v="Penelope Fong"/>
    <x v="3"/>
    <x v="1"/>
    <x v="1"/>
    <x v="16"/>
    <d v="2004-05-14T00:00:00"/>
    <n v="186378"/>
    <n v="0.26"/>
    <n v="48458.28"/>
  </r>
  <r>
    <x v="772"/>
    <s v="Leah Bryant"/>
    <x v="22"/>
    <x v="4"/>
    <x v="1"/>
    <x v="15"/>
    <d v="2004-04-30T00:00:00"/>
    <n v="40124"/>
    <n v="0"/>
    <n v="0"/>
  </r>
  <r>
    <x v="773"/>
    <s v="Wesley Doan"/>
    <x v="5"/>
    <x v="2"/>
    <x v="0"/>
    <x v="27"/>
    <d v="2004-04-19T00:00:00"/>
    <n v="122487"/>
    <n v="0.08"/>
    <n v="9798.9600000000009"/>
  </r>
  <r>
    <x v="774"/>
    <s v="David Owens"/>
    <x v="0"/>
    <x v="0"/>
    <x v="0"/>
    <x v="20"/>
    <d v="2004-04-16T00:00:00"/>
    <n v="94246"/>
    <n v="0"/>
    <n v="0"/>
  </r>
  <r>
    <x v="775"/>
    <s v="Ayla Ng"/>
    <x v="6"/>
    <x v="0"/>
    <x v="1"/>
    <x v="10"/>
    <d v="2004-03-20T00:00:00"/>
    <n v="73004"/>
    <n v="0"/>
    <n v="0"/>
  </r>
  <r>
    <x v="776"/>
    <s v="Caroline Phan"/>
    <x v="2"/>
    <x v="2"/>
    <x v="1"/>
    <x v="36"/>
    <d v="2004-03-14T00:00:00"/>
    <n v="155004"/>
    <n v="0.12"/>
    <n v="18600.48"/>
  </r>
  <r>
    <x v="777"/>
    <s v="Avery Sun"/>
    <x v="26"/>
    <x v="3"/>
    <x v="1"/>
    <x v="2"/>
    <d v="2004-03-11T00:00:00"/>
    <n v="109422"/>
    <n v="0"/>
    <n v="0"/>
  </r>
  <r>
    <x v="778"/>
    <s v="Naomi Chu"/>
    <x v="2"/>
    <x v="0"/>
    <x v="1"/>
    <x v="10"/>
    <d v="2004-02-29T00:00:00"/>
    <n v="158897"/>
    <n v="0.1"/>
    <n v="15889.7"/>
  </r>
  <r>
    <x v="779"/>
    <s v="Ezekiel Fong"/>
    <x v="1"/>
    <x v="0"/>
    <x v="0"/>
    <x v="34"/>
    <d v="2004-02-25T00:00:00"/>
    <n v="216949"/>
    <n v="0.32"/>
    <n v="69423.680000000008"/>
  </r>
  <r>
    <x v="780"/>
    <s v="Ella Nguyen"/>
    <x v="29"/>
    <x v="4"/>
    <x v="1"/>
    <x v="16"/>
    <d v="2004-02-10T00:00:00"/>
    <n v="90258"/>
    <n v="0"/>
    <n v="0"/>
  </r>
  <r>
    <x v="781"/>
    <s v="William Phillips"/>
    <x v="10"/>
    <x v="4"/>
    <x v="0"/>
    <x v="23"/>
    <d v="2004-01-27T00:00:00"/>
    <n v="88478"/>
    <n v="0"/>
    <n v="0"/>
  </r>
  <r>
    <x v="782"/>
    <s v="John Vega"/>
    <x v="1"/>
    <x v="2"/>
    <x v="0"/>
    <x v="11"/>
    <d v="2004-01-18T00:00:00"/>
    <n v="247939"/>
    <n v="0.35"/>
    <n v="86778.65"/>
  </r>
  <r>
    <x v="783"/>
    <s v="Hadley Guerrero"/>
    <x v="2"/>
    <x v="4"/>
    <x v="1"/>
    <x v="35"/>
    <d v="2004-01-14T00:00:00"/>
    <n v="125086"/>
    <n v="0.1"/>
    <n v="12508.6"/>
  </r>
  <r>
    <x v="784"/>
    <s v="Willow Mai"/>
    <x v="18"/>
    <x v="5"/>
    <x v="1"/>
    <x v="2"/>
    <d v="2003-12-17T00:00:00"/>
    <n v="48345"/>
    <n v="0"/>
    <n v="0"/>
  </r>
  <r>
    <x v="785"/>
    <s v="Eleanor Li"/>
    <x v="2"/>
    <x v="5"/>
    <x v="1"/>
    <x v="30"/>
    <d v="2003-12-07T00:00:00"/>
    <n v="125807"/>
    <n v="0.15"/>
    <n v="18871.05"/>
  </r>
  <r>
    <x v="786"/>
    <s v="Camila Silva"/>
    <x v="2"/>
    <x v="6"/>
    <x v="1"/>
    <x v="30"/>
    <d v="2003-12-01T00:00:00"/>
    <n v="154828"/>
    <n v="0.13"/>
    <n v="20127.64"/>
  </r>
  <r>
    <x v="787"/>
    <s v="Joshua Martin"/>
    <x v="2"/>
    <x v="5"/>
    <x v="0"/>
    <x v="22"/>
    <d v="2003-10-20T00:00:00"/>
    <n v="135558"/>
    <n v="0.14000000000000001"/>
    <n v="18978.120000000003"/>
  </r>
  <r>
    <x v="788"/>
    <s v="Anna Zhu"/>
    <x v="29"/>
    <x v="4"/>
    <x v="1"/>
    <x v="26"/>
    <d v="2003-08-22T00:00:00"/>
    <n v="82017"/>
    <n v="0"/>
    <n v="0"/>
  </r>
  <r>
    <x v="789"/>
    <s v="Wesley Adams"/>
    <x v="12"/>
    <x v="4"/>
    <x v="0"/>
    <x v="26"/>
    <d v="2003-08-11T00:00:00"/>
    <n v="93017"/>
    <n v="0"/>
    <n v="0"/>
  </r>
  <r>
    <x v="790"/>
    <s v="Thomas Padilla"/>
    <x v="1"/>
    <x v="6"/>
    <x v="0"/>
    <x v="32"/>
    <d v="2003-07-26T00:00:00"/>
    <n v="206624"/>
    <n v="0.4"/>
    <n v="82649.600000000006"/>
  </r>
  <r>
    <x v="791"/>
    <s v="Miles Thao"/>
    <x v="12"/>
    <x v="4"/>
    <x v="0"/>
    <x v="32"/>
    <d v="2003-06-26T00:00:00"/>
    <n v="63318"/>
    <n v="0"/>
    <n v="0"/>
  </r>
  <r>
    <x v="792"/>
    <s v="Emilia Chu"/>
    <x v="13"/>
    <x v="2"/>
    <x v="1"/>
    <x v="26"/>
    <d v="2003-06-24T00:00:00"/>
    <n v="55760"/>
    <n v="0"/>
    <n v="0"/>
  </r>
  <r>
    <x v="581"/>
    <s v="Madelyn Chan"/>
    <x v="5"/>
    <x v="0"/>
    <x v="1"/>
    <x v="30"/>
    <d v="2003-05-21T00:00:00"/>
    <n v="106444"/>
    <n v="0.05"/>
    <n v="5322.2000000000007"/>
  </r>
  <r>
    <x v="793"/>
    <s v="Everleigh Jiang"/>
    <x v="3"/>
    <x v="1"/>
    <x v="1"/>
    <x v="40"/>
    <d v="2003-05-14T00:00:00"/>
    <n v="173071"/>
    <n v="0.28999999999999998"/>
    <n v="50190.59"/>
  </r>
  <r>
    <x v="794"/>
    <s v="Anna Han"/>
    <x v="12"/>
    <x v="4"/>
    <x v="1"/>
    <x v="38"/>
    <d v="2003-05-08T00:00:00"/>
    <n v="96548"/>
    <n v="0"/>
    <n v="0"/>
  </r>
  <r>
    <x v="795"/>
    <s v="Wesley Gray"/>
    <x v="0"/>
    <x v="1"/>
    <x v="0"/>
    <x v="31"/>
    <d v="2003-04-22T00:00:00"/>
    <n v="76906"/>
    <n v="0"/>
    <n v="0"/>
  </r>
  <r>
    <x v="796"/>
    <s v="Anna Gutierrez"/>
    <x v="3"/>
    <x v="3"/>
    <x v="1"/>
    <x v="37"/>
    <d v="2003-04-15T00:00:00"/>
    <n v="150699"/>
    <n v="0.28999999999999998"/>
    <n v="43702.71"/>
  </r>
  <r>
    <x v="797"/>
    <s v="Asher Jackson"/>
    <x v="2"/>
    <x v="0"/>
    <x v="0"/>
    <x v="11"/>
    <d v="2003-03-25T00:00:00"/>
    <n v="123405"/>
    <n v="0.13"/>
    <n v="16042.650000000001"/>
  </r>
  <r>
    <x v="798"/>
    <s v="Kennedy Rahman"/>
    <x v="1"/>
    <x v="5"/>
    <x v="1"/>
    <x v="35"/>
    <d v="2003-02-28T00:00:00"/>
    <n v="211291"/>
    <n v="0.37"/>
    <n v="78177.67"/>
  </r>
  <r>
    <x v="799"/>
    <s v="Brooklyn Daniels"/>
    <x v="15"/>
    <x v="6"/>
    <x v="1"/>
    <x v="30"/>
    <d v="2003-02-10T00:00:00"/>
    <n v="57032"/>
    <n v="0"/>
    <n v="0"/>
  </r>
  <r>
    <x v="800"/>
    <s v="Julian Lee"/>
    <x v="17"/>
    <x v="4"/>
    <x v="0"/>
    <x v="17"/>
    <d v="2003-01-17T00:00:00"/>
    <n v="91399"/>
    <n v="0"/>
    <n v="0"/>
  </r>
  <r>
    <x v="368"/>
    <s v="Ezekiel Desai"/>
    <x v="3"/>
    <x v="2"/>
    <x v="0"/>
    <x v="22"/>
    <d v="2003-01-15T00:00:00"/>
    <n v="166599"/>
    <n v="0.26"/>
    <n v="43315.74"/>
  </r>
  <r>
    <x v="801"/>
    <s v="Julian Fong"/>
    <x v="7"/>
    <x v="3"/>
    <x v="0"/>
    <x v="23"/>
    <d v="2002-11-22T00:00:00"/>
    <n v="80950"/>
    <n v="0"/>
    <n v="0"/>
  </r>
  <r>
    <x v="802"/>
    <s v="Matthew Chau"/>
    <x v="20"/>
    <x v="5"/>
    <x v="0"/>
    <x v="39"/>
    <d v="2002-11-16T00:00:00"/>
    <n v="95998"/>
    <n v="0"/>
    <n v="0"/>
  </r>
  <r>
    <x v="731"/>
    <s v="Aiden Bryant"/>
    <x v="6"/>
    <x v="0"/>
    <x v="0"/>
    <x v="1"/>
    <d v="2002-10-21T00:00:00"/>
    <n v="70122"/>
    <n v="0"/>
    <n v="0"/>
  </r>
  <r>
    <x v="600"/>
    <s v="Elizabeth Huang"/>
    <x v="15"/>
    <x v="2"/>
    <x v="1"/>
    <x v="31"/>
    <d v="2002-09-20T00:00:00"/>
    <n v="49738"/>
    <n v="0"/>
    <n v="0"/>
  </r>
  <r>
    <x v="803"/>
    <s v="Hunter Nunez"/>
    <x v="1"/>
    <x v="5"/>
    <x v="0"/>
    <x v="31"/>
    <d v="2002-08-16T00:00:00"/>
    <n v="234594"/>
    <n v="0.33"/>
    <n v="77416.02"/>
  </r>
  <r>
    <x v="804"/>
    <s v="Ezekiel Bryant"/>
    <x v="0"/>
    <x v="2"/>
    <x v="0"/>
    <x v="15"/>
    <d v="2002-07-19T00:00:00"/>
    <n v="77396"/>
    <n v="0"/>
    <n v="0"/>
  </r>
  <r>
    <x v="69"/>
    <s v="Harper Chin"/>
    <x v="7"/>
    <x v="3"/>
    <x v="1"/>
    <x v="11"/>
    <d v="2002-07-09T00:00:00"/>
    <n v="92209"/>
    <n v="0"/>
    <n v="0"/>
  </r>
  <r>
    <x v="805"/>
    <s v="Adam Dang"/>
    <x v="3"/>
    <x v="0"/>
    <x v="0"/>
    <x v="2"/>
    <d v="2002-07-09T00:00:00"/>
    <n v="166331"/>
    <n v="0.18"/>
    <n v="29939.579999999998"/>
  </r>
  <r>
    <x v="559"/>
    <s v="Brooklyn Cho"/>
    <x v="8"/>
    <x v="4"/>
    <x v="1"/>
    <x v="2"/>
    <d v="2002-07-08T00:00:00"/>
    <n v="92655"/>
    <n v="0"/>
    <n v="0"/>
  </r>
  <r>
    <x v="806"/>
    <s v="Xavier Jackson"/>
    <x v="1"/>
    <x v="6"/>
    <x v="0"/>
    <x v="7"/>
    <d v="2002-06-11T00:00:00"/>
    <n v="236314"/>
    <n v="0.34"/>
    <n v="80346.760000000009"/>
  </r>
  <r>
    <x v="807"/>
    <s v="Logan Rivera"/>
    <x v="3"/>
    <x v="4"/>
    <x v="0"/>
    <x v="37"/>
    <d v="2002-05-24T00:00:00"/>
    <n v="172787"/>
    <n v="0.28000000000000003"/>
    <n v="48380.360000000008"/>
  </r>
  <r>
    <x v="808"/>
    <s v="William Foster"/>
    <x v="11"/>
    <x v="3"/>
    <x v="0"/>
    <x v="40"/>
    <d v="2002-05-23T00:00:00"/>
    <n v="76354"/>
    <n v="0"/>
    <n v="0"/>
  </r>
  <r>
    <x v="809"/>
    <s v="Sophie Ali"/>
    <x v="15"/>
    <x v="2"/>
    <x v="1"/>
    <x v="15"/>
    <d v="2002-03-28T00:00:00"/>
    <n v="50475"/>
    <n v="0"/>
    <n v="0"/>
  </r>
  <r>
    <x v="810"/>
    <s v="Bella Powell"/>
    <x v="3"/>
    <x v="2"/>
    <x v="1"/>
    <x v="38"/>
    <d v="2002-03-04T00:00:00"/>
    <n v="175837"/>
    <n v="0.2"/>
    <n v="35167.4"/>
  </r>
  <r>
    <x v="811"/>
    <s v="Aria Xi"/>
    <x v="3"/>
    <x v="0"/>
    <x v="1"/>
    <x v="2"/>
    <d v="2002-03-01T00:00:00"/>
    <n v="165181"/>
    <n v="0.16"/>
    <n v="26428.959999999999"/>
  </r>
  <r>
    <x v="812"/>
    <s v="Joseph Ruiz"/>
    <x v="11"/>
    <x v="3"/>
    <x v="0"/>
    <x v="2"/>
    <d v="2002-02-26T00:00:00"/>
    <n v="75819"/>
    <n v="0"/>
    <n v="0"/>
  </r>
  <r>
    <x v="813"/>
    <s v="Naomi Xi"/>
    <x v="3"/>
    <x v="2"/>
    <x v="1"/>
    <x v="39"/>
    <d v="2002-02-17T00:00:00"/>
    <n v="179494"/>
    <n v="0.2"/>
    <n v="35898.800000000003"/>
  </r>
  <r>
    <x v="814"/>
    <s v="Charles Henderson"/>
    <x v="27"/>
    <x v="4"/>
    <x v="0"/>
    <x v="26"/>
    <d v="2002-02-11T00:00:00"/>
    <n v="43080"/>
    <n v="0"/>
    <n v="0"/>
  </r>
  <r>
    <x v="815"/>
    <s v="Vivian Guzman"/>
    <x v="13"/>
    <x v="2"/>
    <x v="1"/>
    <x v="39"/>
    <d v="2002-02-09T00:00:00"/>
    <n v="58605"/>
    <n v="0"/>
    <n v="0"/>
  </r>
  <r>
    <x v="450"/>
    <s v="Jace Washington"/>
    <x v="5"/>
    <x v="1"/>
    <x v="0"/>
    <x v="18"/>
    <d v="2002-02-09T00:00:00"/>
    <n v="117545"/>
    <n v="0.06"/>
    <n v="7052.7"/>
  </r>
  <r>
    <x v="816"/>
    <s v="Lincoln Huynh"/>
    <x v="2"/>
    <x v="2"/>
    <x v="0"/>
    <x v="27"/>
    <d v="2002-02-08T00:00:00"/>
    <n v="128703"/>
    <n v="0.13"/>
    <n v="16731.39"/>
  </r>
  <r>
    <x v="817"/>
    <s v="Genesis Hu"/>
    <x v="0"/>
    <x v="6"/>
    <x v="1"/>
    <x v="10"/>
    <d v="2002-01-15T00:00:00"/>
    <n v="86510"/>
    <n v="0"/>
    <n v="0"/>
  </r>
  <r>
    <x v="818"/>
    <s v="Madelyn Scott"/>
    <x v="2"/>
    <x v="4"/>
    <x v="1"/>
    <x v="10"/>
    <d v="2002-01-09T00:00:00"/>
    <n v="148035"/>
    <n v="0.14000000000000001"/>
    <n v="20724.900000000001"/>
  </r>
  <r>
    <x v="819"/>
    <s v="Everleigh Washington"/>
    <x v="19"/>
    <x v="5"/>
    <x v="1"/>
    <x v="30"/>
    <d v="2001-10-20T00:00:00"/>
    <n v="64057"/>
    <n v="0"/>
    <n v="0"/>
  </r>
  <r>
    <x v="705"/>
    <s v="Christian Ali"/>
    <x v="13"/>
    <x v="6"/>
    <x v="0"/>
    <x v="38"/>
    <d v="2001-10-17T00:00:00"/>
    <n v="74631"/>
    <n v="0"/>
    <n v="0"/>
  </r>
  <r>
    <x v="820"/>
    <s v="Raelynn Gupta"/>
    <x v="2"/>
    <x v="2"/>
    <x v="1"/>
    <x v="26"/>
    <d v="2001-09-10T00:00:00"/>
    <n v="125730"/>
    <n v="0.11"/>
    <n v="13830.3"/>
  </r>
  <r>
    <x v="821"/>
    <s v="Adrian Fernandez"/>
    <x v="27"/>
    <x v="4"/>
    <x v="0"/>
    <x v="2"/>
    <d v="2001-08-23T00:00:00"/>
    <n v="54994"/>
    <n v="0"/>
    <n v="0"/>
  </r>
  <r>
    <x v="627"/>
    <s v="Ethan Mehta"/>
    <x v="3"/>
    <x v="0"/>
    <x v="0"/>
    <x v="35"/>
    <d v="2001-07-20T00:00:00"/>
    <n v="199176"/>
    <n v="0.24"/>
    <n v="47802.239999999998"/>
  </r>
  <r>
    <x v="822"/>
    <s v="James Castillo"/>
    <x v="1"/>
    <x v="4"/>
    <x v="0"/>
    <x v="17"/>
    <d v="2001-07-19T00:00:00"/>
    <n v="247874"/>
    <n v="0.33"/>
    <n v="81798.42"/>
  </r>
  <r>
    <x v="823"/>
    <s v="Addison Do"/>
    <x v="26"/>
    <x v="3"/>
    <x v="1"/>
    <x v="10"/>
    <d v="2001-05-30T00:00:00"/>
    <n v="90678"/>
    <n v="0"/>
    <n v="0"/>
  </r>
  <r>
    <x v="342"/>
    <s v="Jaxson Dinh"/>
    <x v="2"/>
    <x v="6"/>
    <x v="0"/>
    <x v="2"/>
    <d v="2001-05-03T00:00:00"/>
    <n v="147752"/>
    <n v="0.12"/>
    <n v="17730.239999999998"/>
  </r>
  <r>
    <x v="824"/>
    <s v="Daniel Perry"/>
    <x v="30"/>
    <x v="4"/>
    <x v="0"/>
    <x v="31"/>
    <d v="2001-04-15T00:00:00"/>
    <n v="80921"/>
    <n v="0"/>
    <n v="0"/>
  </r>
  <r>
    <x v="825"/>
    <s v="Kai Chow"/>
    <x v="9"/>
    <x v="3"/>
    <x v="0"/>
    <x v="2"/>
    <d v="2001-04-12T00:00:00"/>
    <n v="95743"/>
    <n v="0.15"/>
    <n v="14361.449999999999"/>
  </r>
  <r>
    <x v="826"/>
    <s v="Ivy Desai"/>
    <x v="4"/>
    <x v="3"/>
    <x v="1"/>
    <x v="37"/>
    <d v="2001-04-09T00:00:00"/>
    <n v="119699"/>
    <n v="0"/>
    <n v="0"/>
  </r>
  <r>
    <x v="827"/>
    <s v="Eleanor Chan"/>
    <x v="2"/>
    <x v="1"/>
    <x v="1"/>
    <x v="35"/>
    <d v="2001-04-02T00:00:00"/>
    <n v="129124"/>
    <n v="0.12"/>
    <n v="15494.88"/>
  </r>
  <r>
    <x v="828"/>
    <s v="Isaac Sanders"/>
    <x v="19"/>
    <x v="5"/>
    <x v="0"/>
    <x v="35"/>
    <d v="2001-03-29T00:00:00"/>
    <n v="57606"/>
    <n v="0"/>
    <n v="0"/>
  </r>
  <r>
    <x v="829"/>
    <s v="Paisley Sanders"/>
    <x v="2"/>
    <x v="6"/>
    <x v="1"/>
    <x v="15"/>
    <d v="2001-03-27T00:00:00"/>
    <n v="157812"/>
    <n v="0.11"/>
    <n v="17359.32"/>
  </r>
  <r>
    <x v="830"/>
    <s v="Jeremiah Lu"/>
    <x v="10"/>
    <x v="4"/>
    <x v="0"/>
    <x v="11"/>
    <d v="2001-03-06T00:00:00"/>
    <n v="73907"/>
    <n v="0"/>
    <n v="0"/>
  </r>
  <r>
    <x v="831"/>
    <s v="Charlotte Chu"/>
    <x v="31"/>
    <x v="4"/>
    <x v="1"/>
    <x v="11"/>
    <d v="2001-01-23T00:00:00"/>
    <n v="97537"/>
    <n v="0"/>
    <n v="0"/>
  </r>
  <r>
    <x v="832"/>
    <s v="Andrew Moore"/>
    <x v="26"/>
    <x v="3"/>
    <x v="0"/>
    <x v="1"/>
    <d v="2001-01-02T00:00:00"/>
    <n v="120628"/>
    <n v="0"/>
    <n v="0"/>
  </r>
  <r>
    <x v="833"/>
    <s v="Kennedy Zhang"/>
    <x v="3"/>
    <x v="2"/>
    <x v="1"/>
    <x v="27"/>
    <d v="2000-10-27T00:00:00"/>
    <n v="155320"/>
    <n v="0.17"/>
    <n v="26404.400000000001"/>
  </r>
  <r>
    <x v="834"/>
    <s v="Sadie Lee"/>
    <x v="2"/>
    <x v="6"/>
    <x v="1"/>
    <x v="38"/>
    <d v="2000-10-24T00:00:00"/>
    <n v="149417"/>
    <n v="0.13"/>
    <n v="19424.21"/>
  </r>
  <r>
    <x v="835"/>
    <s v="Eliana Turner"/>
    <x v="6"/>
    <x v="0"/>
    <x v="1"/>
    <x v="38"/>
    <d v="2000-09-29T00:00:00"/>
    <n v="67837"/>
    <n v="0"/>
    <n v="0"/>
  </r>
  <r>
    <x v="836"/>
    <s v="Miles Dang"/>
    <x v="22"/>
    <x v="4"/>
    <x v="0"/>
    <x v="23"/>
    <d v="2000-09-24T00:00:00"/>
    <n v="40063"/>
    <n v="0"/>
    <n v="0"/>
  </r>
  <r>
    <x v="837"/>
    <s v="Santiago f Brooks"/>
    <x v="2"/>
    <x v="0"/>
    <x v="0"/>
    <x v="17"/>
    <d v="2000-09-01T00:00:00"/>
    <n v="157487"/>
    <n v="0.12"/>
    <n v="18898.439999999999"/>
  </r>
  <r>
    <x v="838"/>
    <s v="Allison Roberts"/>
    <x v="1"/>
    <x v="0"/>
    <x v="1"/>
    <x v="21"/>
    <d v="2000-08-19T00:00:00"/>
    <n v="222224"/>
    <n v="0.38"/>
    <n v="84445.119999999995"/>
  </r>
  <r>
    <x v="839"/>
    <s v="Emery Chang"/>
    <x v="18"/>
    <x v="5"/>
    <x v="1"/>
    <x v="2"/>
    <d v="2000-08-17T00:00:00"/>
    <n v="55563"/>
    <n v="0"/>
    <n v="0"/>
  </r>
  <r>
    <x v="840"/>
    <s v="Lydia Huynh"/>
    <x v="6"/>
    <x v="0"/>
    <x v="1"/>
    <x v="2"/>
    <d v="2000-08-16T00:00:00"/>
    <n v="60113"/>
    <n v="0"/>
    <n v="0"/>
  </r>
  <r>
    <x v="841"/>
    <s v="Charlotte Chang"/>
    <x v="5"/>
    <x v="0"/>
    <x v="1"/>
    <x v="11"/>
    <d v="2000-05-07T00:00:00"/>
    <n v="106428"/>
    <n v="7.0000000000000007E-2"/>
    <n v="7449.9600000000009"/>
  </r>
  <r>
    <x v="400"/>
    <s v="Lucas Thomas"/>
    <x v="5"/>
    <x v="1"/>
    <x v="0"/>
    <x v="15"/>
    <d v="2000-04-28T00:00:00"/>
    <n v="115798"/>
    <n v="0.05"/>
    <n v="5789.9000000000005"/>
  </r>
  <r>
    <x v="842"/>
    <s v="Connor Bell"/>
    <x v="25"/>
    <x v="4"/>
    <x v="0"/>
    <x v="21"/>
    <d v="2000-04-01T00:00:00"/>
    <n v="76352"/>
    <n v="0"/>
    <n v="0"/>
  </r>
  <r>
    <x v="843"/>
    <s v="Nathan Chan"/>
    <x v="14"/>
    <x v="4"/>
    <x v="0"/>
    <x v="2"/>
    <d v="2000-03-02T00:00:00"/>
    <n v="91276"/>
    <n v="0"/>
    <n v="0"/>
  </r>
  <r>
    <x v="844"/>
    <s v="Silas Rivera"/>
    <x v="1"/>
    <x v="0"/>
    <x v="0"/>
    <x v="26"/>
    <d v="2000-02-28T00:00:00"/>
    <n v="258081"/>
    <n v="0.3"/>
    <n v="77424.3"/>
  </r>
  <r>
    <x v="845"/>
    <s v="Adam Kaur"/>
    <x v="5"/>
    <x v="4"/>
    <x v="0"/>
    <x v="16"/>
    <d v="2000-01-29T00:00:00"/>
    <n v="109059"/>
    <n v="7.0000000000000007E-2"/>
    <n v="7634.130000000001"/>
  </r>
  <r>
    <x v="846"/>
    <s v="Natalie Hwang"/>
    <x v="0"/>
    <x v="2"/>
    <x v="1"/>
    <x v="27"/>
    <d v="1999-12-31T00:00:00"/>
    <n v="89523"/>
    <n v="0"/>
    <n v="0"/>
  </r>
  <r>
    <x v="771"/>
    <s v="Leonardo Luong"/>
    <x v="5"/>
    <x v="2"/>
    <x v="0"/>
    <x v="7"/>
    <d v="1999-12-29T00:00:00"/>
    <n v="116527"/>
    <n v="7.0000000000000007E-2"/>
    <n v="8156.89"/>
  </r>
  <r>
    <x v="847"/>
    <s v="Daniel Dixon"/>
    <x v="26"/>
    <x v="3"/>
    <x v="0"/>
    <x v="17"/>
    <d v="1999-10-09T00:00:00"/>
    <n v="95639"/>
    <n v="0"/>
    <n v="0"/>
  </r>
  <r>
    <x v="848"/>
    <s v="Riley Ramirez"/>
    <x v="20"/>
    <x v="5"/>
    <x v="1"/>
    <x v="7"/>
    <d v="1999-09-13T00:00:00"/>
    <n v="92994"/>
    <n v="0"/>
    <n v="0"/>
  </r>
  <r>
    <x v="849"/>
    <s v="Everly Walker"/>
    <x v="2"/>
    <x v="0"/>
    <x v="1"/>
    <x v="31"/>
    <d v="1999-08-02T00:00:00"/>
    <n v="137995"/>
    <n v="0.14000000000000001"/>
    <n v="19319.300000000003"/>
  </r>
  <r>
    <x v="850"/>
    <s v="Nolan Guzman"/>
    <x v="11"/>
    <x v="3"/>
    <x v="0"/>
    <x v="10"/>
    <d v="1999-06-20T00:00:00"/>
    <n v="96997"/>
    <n v="0"/>
    <n v="0"/>
  </r>
  <r>
    <x v="851"/>
    <s v="Nicholas Song"/>
    <x v="13"/>
    <x v="6"/>
    <x v="0"/>
    <x v="7"/>
    <d v="1999-05-23T00:00:00"/>
    <n v="68807"/>
    <n v="0"/>
    <n v="0"/>
  </r>
  <r>
    <x v="852"/>
    <s v="Jose Kang"/>
    <x v="9"/>
    <x v="3"/>
    <x v="0"/>
    <x v="32"/>
    <d v="1999-04-25T00:00:00"/>
    <n v="95061"/>
    <n v="0.1"/>
    <n v="9506.1"/>
  </r>
  <r>
    <x v="520"/>
    <s v="Genesis Hunter"/>
    <x v="5"/>
    <x v="2"/>
    <x v="1"/>
    <x v="26"/>
    <d v="1999-04-22T00:00:00"/>
    <n v="102847"/>
    <n v="0.05"/>
    <n v="5142.3500000000004"/>
  </r>
  <r>
    <x v="853"/>
    <s v="Jameson Alvarado"/>
    <x v="30"/>
    <x v="4"/>
    <x v="0"/>
    <x v="1"/>
    <d v="1999-03-14T00:00:00"/>
    <n v="92897"/>
    <n v="0"/>
    <n v="0"/>
  </r>
  <r>
    <x v="854"/>
    <s v="Eli Jones"/>
    <x v="5"/>
    <x v="5"/>
    <x v="0"/>
    <x v="37"/>
    <d v="1999-03-14T00:00:00"/>
    <n v="105086"/>
    <n v="0.09"/>
    <n v="9457.74"/>
  </r>
  <r>
    <x v="855"/>
    <s v="Hannah Mejia"/>
    <x v="1"/>
    <x v="6"/>
    <x v="1"/>
    <x v="1"/>
    <d v="1999-03-13T00:00:00"/>
    <n v="239394"/>
    <n v="0.32"/>
    <n v="76606.080000000002"/>
  </r>
  <r>
    <x v="856"/>
    <s v="Miles Cho"/>
    <x v="27"/>
    <x v="4"/>
    <x v="0"/>
    <x v="1"/>
    <d v="1999-03-10T00:00:00"/>
    <n v="49404"/>
    <n v="0"/>
    <n v="0"/>
  </r>
  <r>
    <x v="857"/>
    <s v="Lucas Phan"/>
    <x v="3"/>
    <x v="6"/>
    <x v="0"/>
    <x v="35"/>
    <d v="1999-02-19T00:00:00"/>
    <n v="191807"/>
    <n v="0.21"/>
    <n v="40279.47"/>
  </r>
  <r>
    <x v="858"/>
    <s v="Isaac Joseph"/>
    <x v="15"/>
    <x v="0"/>
    <x v="0"/>
    <x v="21"/>
    <d v="1998-09-24T00:00:00"/>
    <n v="58006"/>
    <n v="0"/>
    <n v="0"/>
  </r>
  <r>
    <x v="859"/>
    <s v="David Chu"/>
    <x v="4"/>
    <x v="3"/>
    <x v="0"/>
    <x v="15"/>
    <d v="1998-09-03T00:00:00"/>
    <n v="86299"/>
    <n v="0"/>
    <n v="0"/>
  </r>
  <r>
    <x v="629"/>
    <s v="Lincoln Reyes"/>
    <x v="24"/>
    <x v="4"/>
    <x v="0"/>
    <x v="16"/>
    <d v="1998-08-03T00:00:00"/>
    <n v="85120"/>
    <n v="0.09"/>
    <n v="7660.7999999999993"/>
  </r>
  <r>
    <x v="860"/>
    <s v="Connor Joseph"/>
    <x v="3"/>
    <x v="5"/>
    <x v="0"/>
    <x v="11"/>
    <d v="1998-07-22T00:00:00"/>
    <n v="174895"/>
    <n v="0.15"/>
    <n v="26234.25"/>
  </r>
  <r>
    <x v="861"/>
    <s v="James Bui"/>
    <x v="5"/>
    <x v="2"/>
    <x v="0"/>
    <x v="30"/>
    <d v="1998-07-20T00:00:00"/>
    <n v="122753"/>
    <n v="0.09"/>
    <n v="11047.77"/>
  </r>
  <r>
    <x v="862"/>
    <s v="Mila Vasquez"/>
    <x v="7"/>
    <x v="3"/>
    <x v="1"/>
    <x v="16"/>
    <d v="1998-07-16T00:00:00"/>
    <n v="92932"/>
    <n v="0"/>
    <n v="0"/>
  </r>
  <r>
    <x v="700"/>
    <s v="Mateo Mendez"/>
    <x v="16"/>
    <x v="3"/>
    <x v="0"/>
    <x v="1"/>
    <d v="1998-07-14T00:00:00"/>
    <n v="99091"/>
    <n v="0"/>
    <n v="0"/>
  </r>
  <r>
    <x v="863"/>
    <s v="Benjamin Mai"/>
    <x v="12"/>
    <x v="4"/>
    <x v="0"/>
    <x v="21"/>
    <d v="1998-06-15T00:00:00"/>
    <n v="95239"/>
    <n v="0"/>
    <n v="0"/>
  </r>
  <r>
    <x v="864"/>
    <s v="Lily Carter"/>
    <x v="10"/>
    <x v="4"/>
    <x v="1"/>
    <x v="21"/>
    <d v="1998-05-18T00:00:00"/>
    <n v="68268"/>
    <n v="0"/>
    <n v="0"/>
  </r>
  <r>
    <x v="865"/>
    <s v="Silas Hunter"/>
    <x v="28"/>
    <x v="4"/>
    <x v="0"/>
    <x v="15"/>
    <d v="1998-05-04T00:00:00"/>
    <n v="62174"/>
    <n v="0"/>
    <n v="0"/>
  </r>
  <r>
    <x v="866"/>
    <s v="Leo Fernandez"/>
    <x v="5"/>
    <x v="2"/>
    <x v="0"/>
    <x v="21"/>
    <d v="1998-04-28T00:00:00"/>
    <n v="108268"/>
    <n v="0.09"/>
    <n v="9744.119999999999"/>
  </r>
  <r>
    <x v="867"/>
    <s v="Leo Herrera"/>
    <x v="20"/>
    <x v="5"/>
    <x v="0"/>
    <x v="26"/>
    <d v="1998-04-22T00:00:00"/>
    <n v="85369"/>
    <n v="0"/>
    <n v="0"/>
  </r>
  <r>
    <x v="868"/>
    <s v="Aubrey Romero"/>
    <x v="3"/>
    <x v="0"/>
    <x v="1"/>
    <x v="35"/>
    <d v="1998-04-02T00:00:00"/>
    <n v="160832"/>
    <n v="0.3"/>
    <n v="48249.599999999999"/>
  </r>
  <r>
    <x v="264"/>
    <s v="Everly Lai"/>
    <x v="1"/>
    <x v="6"/>
    <x v="1"/>
    <x v="7"/>
    <d v="1998-04-01T00:00:00"/>
    <n v="182035"/>
    <n v="0.3"/>
    <n v="54610.5"/>
  </r>
  <r>
    <x v="869"/>
    <s v="Xavier Perez"/>
    <x v="0"/>
    <x v="0"/>
    <x v="0"/>
    <x v="17"/>
    <d v="1998-02-26T00:00:00"/>
    <n v="71111"/>
    <n v="0"/>
    <n v="0"/>
  </r>
  <r>
    <x v="870"/>
    <s v="Lucas Ramos"/>
    <x v="20"/>
    <x v="5"/>
    <x v="0"/>
    <x v="34"/>
    <d v="1998-01-21T00:00:00"/>
    <n v="72303"/>
    <n v="0"/>
    <n v="0"/>
  </r>
  <r>
    <x v="871"/>
    <s v="Theodore Dinh"/>
    <x v="8"/>
    <x v="4"/>
    <x v="0"/>
    <x v="37"/>
    <d v="1997-11-29T00:00:00"/>
    <n v="99975"/>
    <n v="0"/>
    <n v="0"/>
  </r>
  <r>
    <x v="452"/>
    <s v="Ivy Soto"/>
    <x v="11"/>
    <x v="3"/>
    <x v="1"/>
    <x v="11"/>
    <d v="1997-10-23T00:00:00"/>
    <n v="91763"/>
    <n v="0"/>
    <n v="0"/>
  </r>
  <r>
    <x v="174"/>
    <s v="Claire Adams"/>
    <x v="3"/>
    <x v="0"/>
    <x v="1"/>
    <x v="23"/>
    <d v="1997-08-19T00:00:00"/>
    <n v="159567"/>
    <n v="0.28000000000000003"/>
    <n v="44678.76"/>
  </r>
  <r>
    <x v="872"/>
    <s v="Caroline Nelson"/>
    <x v="21"/>
    <x v="0"/>
    <x v="1"/>
    <x v="16"/>
    <d v="1997-07-30T00:00:00"/>
    <n v="71677"/>
    <n v="0"/>
    <n v="0"/>
  </r>
  <r>
    <x v="873"/>
    <s v="Savannah Singh"/>
    <x v="3"/>
    <x v="6"/>
    <x v="1"/>
    <x v="39"/>
    <d v="1997-06-20T00:00:00"/>
    <n v="164399"/>
    <n v="0.25"/>
    <n v="41099.75"/>
  </r>
  <r>
    <x v="874"/>
    <s v="Ezra Liang"/>
    <x v="1"/>
    <x v="2"/>
    <x v="0"/>
    <x v="7"/>
    <d v="1997-05-26T00:00:00"/>
    <n v="216999"/>
    <n v="0.37"/>
    <n v="80289.63"/>
  </r>
  <r>
    <x v="875"/>
    <s v="Andrew Huynh"/>
    <x v="18"/>
    <x v="5"/>
    <x v="0"/>
    <x v="32"/>
    <d v="1997-04-28T00:00:00"/>
    <n v="54051"/>
    <n v="0"/>
    <n v="0"/>
  </r>
  <r>
    <x v="876"/>
    <s v="Ayla Daniels"/>
    <x v="8"/>
    <x v="4"/>
    <x v="1"/>
    <x v="39"/>
    <d v="1997-04-23T00:00:00"/>
    <n v="78153"/>
    <n v="0"/>
    <n v="0"/>
  </r>
  <r>
    <x v="877"/>
    <s v="Nora Le"/>
    <x v="2"/>
    <x v="4"/>
    <x v="1"/>
    <x v="39"/>
    <d v="1997-04-12T00:00:00"/>
    <n v="154388"/>
    <n v="0.1"/>
    <n v="15438.800000000001"/>
  </r>
  <r>
    <x v="878"/>
    <s v="Jaxon Fong"/>
    <x v="0"/>
    <x v="0"/>
    <x v="0"/>
    <x v="37"/>
    <d v="1997-03-13T00:00:00"/>
    <n v="83685"/>
    <n v="0"/>
    <n v="0"/>
  </r>
  <r>
    <x v="199"/>
    <s v="James Huang"/>
    <x v="5"/>
    <x v="5"/>
    <x v="0"/>
    <x v="21"/>
    <d v="1997-03-11T00:00:00"/>
    <n v="128136"/>
    <n v="0.05"/>
    <n v="6406.8"/>
  </r>
  <r>
    <x v="879"/>
    <s v="David Simmons"/>
    <x v="5"/>
    <x v="6"/>
    <x v="0"/>
    <x v="17"/>
    <d v="1997-01-26T00:00:00"/>
    <n v="104431"/>
    <n v="7.0000000000000007E-2"/>
    <n v="7310.170000000001"/>
  </r>
  <r>
    <x v="880"/>
    <s v="Carson Lu"/>
    <x v="9"/>
    <x v="3"/>
    <x v="0"/>
    <x v="30"/>
    <d v="1996-12-04T00:00:00"/>
    <n v="99354"/>
    <n v="0.12"/>
    <n v="11922.48"/>
  </r>
  <r>
    <x v="881"/>
    <s v="Nora Santiago"/>
    <x v="15"/>
    <x v="1"/>
    <x v="1"/>
    <x v="15"/>
    <d v="1996-06-26T00:00:00"/>
    <n v="48687"/>
    <n v="0"/>
    <n v="0"/>
  </r>
  <r>
    <x v="634"/>
    <s v="Madison Her"/>
    <x v="8"/>
    <x v="4"/>
    <x v="1"/>
    <x v="34"/>
    <d v="1996-06-22T00:00:00"/>
    <n v="82806"/>
    <n v="0"/>
    <n v="0"/>
  </r>
  <r>
    <x v="882"/>
    <s v="Maria Wilson"/>
    <x v="1"/>
    <x v="3"/>
    <x v="1"/>
    <x v="17"/>
    <d v="1996-06-14T00:00:00"/>
    <n v="200246"/>
    <n v="0.34"/>
    <n v="68083.64"/>
  </r>
  <r>
    <x v="883"/>
    <s v="Avery Bailey"/>
    <x v="0"/>
    <x v="0"/>
    <x v="1"/>
    <x v="35"/>
    <d v="1996-05-15T00:00:00"/>
    <n v="86658"/>
    <n v="0"/>
    <n v="0"/>
  </r>
  <r>
    <x v="884"/>
    <s v="Miles Mehta"/>
    <x v="3"/>
    <x v="2"/>
    <x v="0"/>
    <x v="30"/>
    <d v="1996-05-02T00:00:00"/>
    <n v="189933"/>
    <n v="0.23"/>
    <n v="43684.590000000004"/>
  </r>
  <r>
    <x v="205"/>
    <s v="Piper Ramos"/>
    <x v="2"/>
    <x v="0"/>
    <x v="1"/>
    <x v="35"/>
    <d v="1996-04-02T00:00:00"/>
    <n v="157057"/>
    <n v="0.12"/>
    <n v="18846.84"/>
  </r>
  <r>
    <x v="688"/>
    <s v="Jaxon Powell"/>
    <x v="11"/>
    <x v="3"/>
    <x v="0"/>
    <x v="37"/>
    <d v="1996-03-29T00:00:00"/>
    <n v="62605"/>
    <n v="0"/>
    <n v="0"/>
  </r>
  <r>
    <x v="885"/>
    <s v="Josephine Richardson"/>
    <x v="12"/>
    <x v="4"/>
    <x v="1"/>
    <x v="32"/>
    <d v="1996-02-18T00:00:00"/>
    <n v="75354"/>
    <n v="0"/>
    <n v="0"/>
  </r>
  <r>
    <x v="886"/>
    <s v="Savannah He"/>
    <x v="3"/>
    <x v="4"/>
    <x v="1"/>
    <x v="7"/>
    <d v="1996-02-14T00:00:00"/>
    <n v="159724"/>
    <n v="0.23"/>
    <n v="36736.520000000004"/>
  </r>
  <r>
    <x v="887"/>
    <s v="Aurora Simmons"/>
    <x v="16"/>
    <x v="3"/>
    <x v="1"/>
    <x v="17"/>
    <d v="1995-12-22T00:00:00"/>
    <n v="96475"/>
    <n v="0"/>
    <n v="0"/>
  </r>
  <r>
    <x v="205"/>
    <s v="Austin Vo"/>
    <x v="0"/>
    <x v="2"/>
    <x v="0"/>
    <x v="15"/>
    <d v="1995-11-20T00:00:00"/>
    <n v="95409"/>
    <n v="0"/>
    <n v="0"/>
  </r>
  <r>
    <x v="888"/>
    <s v="Colton Thao"/>
    <x v="5"/>
    <x v="5"/>
    <x v="0"/>
    <x v="15"/>
    <d v="1995-11-16T00:00:00"/>
    <n v="125936"/>
    <n v="0.08"/>
    <n v="10074.880000000001"/>
  </r>
  <r>
    <x v="889"/>
    <s v="Eloise Griffin"/>
    <x v="3"/>
    <x v="0"/>
    <x v="1"/>
    <x v="15"/>
    <d v="1995-10-29T00:00:00"/>
    <n v="153271"/>
    <n v="0.15"/>
    <n v="22990.649999999998"/>
  </r>
  <r>
    <x v="890"/>
    <s v="Audrey Smith"/>
    <x v="11"/>
    <x v="3"/>
    <x v="1"/>
    <x v="40"/>
    <d v="1995-10-27T00:00:00"/>
    <n v="70189"/>
    <n v="0"/>
    <n v="0"/>
  </r>
  <r>
    <x v="234"/>
    <s v="Elias Dang"/>
    <x v="3"/>
    <x v="3"/>
    <x v="0"/>
    <x v="30"/>
    <d v="1995-08-29T00:00:00"/>
    <n v="158787"/>
    <n v="0.18"/>
    <n v="28581.66"/>
  </r>
  <r>
    <x v="891"/>
    <s v="Sofia Dinh"/>
    <x v="26"/>
    <x v="3"/>
    <x v="1"/>
    <x v="15"/>
    <d v="1995-08-04T00:00:00"/>
    <n v="80701"/>
    <n v="0"/>
    <n v="0"/>
  </r>
  <r>
    <x v="892"/>
    <s v="Alice Soto"/>
    <x v="15"/>
    <x v="1"/>
    <x v="1"/>
    <x v="34"/>
    <d v="1995-04-13T00:00:00"/>
    <n v="50857"/>
    <n v="0"/>
    <n v="0"/>
  </r>
  <r>
    <x v="364"/>
    <s v="Leonardo Martin"/>
    <x v="5"/>
    <x v="2"/>
    <x v="0"/>
    <x v="17"/>
    <d v="1995-02-16T00:00:00"/>
    <n v="125375"/>
    <n v="0.09"/>
    <n v="11283.75"/>
  </r>
  <r>
    <x v="893"/>
    <s v="Aiden Le"/>
    <x v="14"/>
    <x v="4"/>
    <x v="0"/>
    <x v="15"/>
    <d v="1994-12-24T00:00:00"/>
    <n v="99774"/>
    <n v="0"/>
    <n v="0"/>
  </r>
  <r>
    <x v="894"/>
    <s v="Miles Evans"/>
    <x v="10"/>
    <x v="4"/>
    <x v="0"/>
    <x v="21"/>
    <d v="1994-10-24T00:00:00"/>
    <n v="87216"/>
    <n v="0"/>
    <n v="0"/>
  </r>
  <r>
    <x v="880"/>
    <s v="Penelope Gonzalez"/>
    <x v="0"/>
    <x v="0"/>
    <x v="1"/>
    <x v="7"/>
    <d v="1994-10-16T00:00:00"/>
    <n v="93103"/>
    <n v="0"/>
    <n v="0"/>
  </r>
  <r>
    <x v="895"/>
    <s v="Jameson Juarez"/>
    <x v="16"/>
    <x v="3"/>
    <x v="0"/>
    <x v="31"/>
    <d v="1994-10-09T00:00:00"/>
    <n v="98230"/>
    <n v="0"/>
    <n v="0"/>
  </r>
  <r>
    <x v="487"/>
    <s v="Alice Roberts"/>
    <x v="3"/>
    <x v="5"/>
    <x v="1"/>
    <x v="21"/>
    <d v="1994-09-26T00:00:00"/>
    <n v="162978"/>
    <n v="0.17"/>
    <n v="27706.260000000002"/>
  </r>
  <r>
    <x v="896"/>
    <s v="Alexander Choi"/>
    <x v="5"/>
    <x v="6"/>
    <x v="0"/>
    <x v="15"/>
    <d v="1994-09-18T00:00:00"/>
    <n v="102270"/>
    <n v="0.1"/>
    <n v="10227"/>
  </r>
  <r>
    <x v="897"/>
    <s v="Jordan Gomez"/>
    <x v="0"/>
    <x v="1"/>
    <x v="0"/>
    <x v="40"/>
    <d v="1994-09-15T00:00:00"/>
    <n v="98769"/>
    <n v="0"/>
    <n v="0"/>
  </r>
  <r>
    <x v="898"/>
    <s v="Lyla Alvarez"/>
    <x v="17"/>
    <x v="4"/>
    <x v="1"/>
    <x v="15"/>
    <d v="1994-08-30T00:00:00"/>
    <n v="73955"/>
    <n v="0"/>
    <n v="0"/>
  </r>
  <r>
    <x v="185"/>
    <s v="Skylar Doan"/>
    <x v="20"/>
    <x v="5"/>
    <x v="1"/>
    <x v="40"/>
    <d v="1994-08-21T00:00:00"/>
    <n v="93102"/>
    <n v="0"/>
    <n v="0"/>
  </r>
  <r>
    <x v="899"/>
    <s v="Eliana Grant"/>
    <x v="9"/>
    <x v="3"/>
    <x v="1"/>
    <x v="30"/>
    <d v="1994-06-20T00:00:00"/>
    <n v="109456"/>
    <n v="0.1"/>
    <n v="10945.6"/>
  </r>
  <r>
    <x v="900"/>
    <s v="Wesley Sharma"/>
    <x v="5"/>
    <x v="4"/>
    <x v="0"/>
    <x v="17"/>
    <d v="1994-02-23T00:00:00"/>
    <n v="122802"/>
    <n v="0.05"/>
    <n v="6140.1"/>
  </r>
  <r>
    <x v="218"/>
    <s v="Matthew Lim"/>
    <x v="0"/>
    <x v="0"/>
    <x v="0"/>
    <x v="7"/>
    <d v="1994-02-18T00:00:00"/>
    <n v="99624"/>
    <n v="0"/>
    <n v="0"/>
  </r>
  <r>
    <x v="901"/>
    <s v="Leah Pena"/>
    <x v="30"/>
    <x v="4"/>
    <x v="1"/>
    <x v="32"/>
    <d v="1994-01-03T00:00:00"/>
    <n v="82872"/>
    <n v="0"/>
    <n v="0"/>
  </r>
  <r>
    <x v="902"/>
    <s v="Colton Garcia"/>
    <x v="28"/>
    <x v="4"/>
    <x v="0"/>
    <x v="15"/>
    <d v="1993-11-17T00:00:00"/>
    <n v="80170"/>
    <n v="0"/>
    <n v="0"/>
  </r>
  <r>
    <x v="303"/>
    <s v="Kinsley Martinez"/>
    <x v="3"/>
    <x v="5"/>
    <x v="1"/>
    <x v="7"/>
    <d v="1993-08-28T00:00:00"/>
    <n v="177443"/>
    <n v="0.25"/>
    <n v="44360.75"/>
  </r>
  <r>
    <x v="903"/>
    <s v="Daniel Jordan"/>
    <x v="25"/>
    <x v="4"/>
    <x v="0"/>
    <x v="40"/>
    <d v="1993-07-26T00:00:00"/>
    <n v="69260"/>
    <n v="0"/>
    <n v="0"/>
  </r>
  <r>
    <x v="904"/>
    <s v="Jayden Williams"/>
    <x v="5"/>
    <x v="5"/>
    <x v="0"/>
    <x v="30"/>
    <d v="1992-12-26T00:00:00"/>
    <n v="104668"/>
    <n v="0.08"/>
    <n v="8373.44"/>
  </r>
  <r>
    <x v="905"/>
    <s v="Camila Evans"/>
    <x v="5"/>
    <x v="6"/>
    <x v="1"/>
    <x v="15"/>
    <d v="1992-12-20T00:00:00"/>
    <n v="113950"/>
    <n v="0.09"/>
    <n v="10255.5"/>
  </r>
  <r>
    <x v="906"/>
    <s v="Isaac Liu"/>
    <x v="11"/>
    <x v="3"/>
    <x v="0"/>
    <x v="16"/>
    <d v="1992-10-13T00:00:00"/>
    <n v="88213"/>
    <n v="0"/>
    <n v="0"/>
  </r>
  <r>
    <x v="569"/>
    <s v="Benjamin Delgado"/>
    <x v="32"/>
    <x v="3"/>
    <x v="0"/>
    <x v="30"/>
    <d v="1992-09-28T00:00:00"/>
    <n v="70778"/>
    <n v="0"/>
    <n v="0"/>
  </r>
  <r>
    <x v="907"/>
    <s v="Grayson Turner"/>
    <x v="28"/>
    <x v="4"/>
    <x v="0"/>
    <x v="21"/>
    <d v="1992-06-30T00:00:00"/>
    <n v="63196"/>
    <n v="0"/>
    <n v="0"/>
  </r>
  <r>
    <x v="908"/>
    <s v="Emily Contreras"/>
    <x v="13"/>
    <x v="0"/>
    <x v="1"/>
    <x v="34"/>
    <d v="1992-06-15T00:00:00"/>
    <n v="59591"/>
    <n v="0"/>
    <n v="0"/>
  </r>
  <r>
    <x v="909"/>
    <s v="Paisley Trinh"/>
    <x v="8"/>
    <x v="4"/>
    <x v="1"/>
    <x v="32"/>
    <d v="1992-05-04T00:00:00"/>
    <n v="76202"/>
    <n v="0"/>
    <n v="0"/>
  </r>
  <r>
    <x v="288"/>
    <s v="Jose Ross"/>
    <x v="9"/>
    <x v="3"/>
    <x v="0"/>
    <x v="39"/>
    <d v="1992-04-08T00:00:00"/>
    <n v="116878"/>
    <n v="0.11"/>
    <n v="12856.58"/>
  </r>
  <r>
    <x v="910"/>
    <s v="Ava Nelson"/>
    <x v="27"/>
    <x v="4"/>
    <x v="1"/>
    <x v="27"/>
    <d v="1992-04-01T00:00:00"/>
    <n v="53809"/>
    <n v="0"/>
    <n v="0"/>
  </r>
  <r>
    <x v="911"/>
    <s v="John Dang"/>
    <x v="3"/>
    <x v="0"/>
    <x v="0"/>
    <x v="40"/>
    <d v="1992-03-19T00:00:00"/>
    <n v="199848"/>
    <n v="0.16"/>
    <n v="31975.68"/>
  </r>
  <r>
    <x v="912"/>
    <s v="Silas Huang"/>
    <x v="9"/>
    <x v="3"/>
    <x v="0"/>
    <x v="32"/>
    <d v="1992-01-09T00:00:00"/>
    <n v="111299"/>
    <n v="0.12"/>
    <n v="13355.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121"/>
    <s v="Levi Brown"/>
    <s v="Sr. Analyst"/>
    <s v="Sales"/>
    <s v="M"/>
    <n v="36"/>
    <d v="2021-12-26T00:00:00"/>
    <n v="75119"/>
    <n v="0"/>
    <n v="0"/>
    <x v="0"/>
  </r>
  <r>
    <s v="E04249"/>
    <s v="Hadley Dang"/>
    <s v="Vice President"/>
    <s v="Accounting"/>
    <s v="F"/>
    <n v="47"/>
    <d v="2021-12-26T00:00:00"/>
    <n v="243568"/>
    <n v="0.33"/>
    <n v="80377.440000000002"/>
    <x v="0"/>
  </r>
  <r>
    <s v="E04130"/>
    <s v="Elias Figueroa"/>
    <s v="Sr. Manger"/>
    <s v="Finance"/>
    <s v="M"/>
    <n v="45"/>
    <d v="2021-12-24T00:00:00"/>
    <n v="144754"/>
    <n v="0.15"/>
    <n v="21713.1"/>
    <x v="0"/>
  </r>
  <r>
    <s v="E02191"/>
    <s v="Maria Sun"/>
    <s v="Director"/>
    <s v="Sales"/>
    <s v="F"/>
    <n v="25"/>
    <d v="2021-12-19T00:00:00"/>
    <n v="150666"/>
    <n v="0.23"/>
    <n v="34653.18"/>
    <x v="0"/>
  </r>
  <r>
    <s v="E04720"/>
    <s v="Christopher Chung"/>
    <s v="Controls Engineer"/>
    <s v="Engineering"/>
    <s v="M"/>
    <n v="28"/>
    <d v="2021-12-18T00:00:00"/>
    <n v="95670"/>
    <n v="0"/>
    <n v="0"/>
    <x v="0"/>
  </r>
  <r>
    <s v="E00785"/>
    <s v="Hannah Hoang"/>
    <s v="Manager"/>
    <s v="Accounting"/>
    <s v="F"/>
    <n v="25"/>
    <d v="2021-12-15T00:00:00"/>
    <n v="114893"/>
    <n v="0.06"/>
    <n v="6893.58"/>
    <x v="0"/>
  </r>
  <r>
    <s v="E04103"/>
    <s v="Isabella Soto"/>
    <s v="Vice President"/>
    <s v="Finance"/>
    <s v="F"/>
    <n v="27"/>
    <d v="2021-12-15T00:00:00"/>
    <n v="255369"/>
    <n v="0.33"/>
    <n v="84271.77"/>
    <x v="0"/>
  </r>
  <r>
    <s v="E02769"/>
    <s v="Eliza Adams"/>
    <s v="Account Representative"/>
    <s v="Sales"/>
    <s v="F"/>
    <n v="26"/>
    <d v="2021-11-21T00:00:00"/>
    <n v="63137"/>
    <n v="0"/>
    <n v="0"/>
    <x v="1"/>
  </r>
  <r>
    <s v="E04213"/>
    <s v="Hailey Xi"/>
    <s v="Manager"/>
    <s v="Accounting"/>
    <s v="F"/>
    <n v="52"/>
    <d v="2021-11-19T00:00:00"/>
    <n v="111006"/>
    <n v="0.08"/>
    <n v="8880.48"/>
    <x v="1"/>
  </r>
  <r>
    <s v="E00105"/>
    <s v="Isla Espinoza"/>
    <s v="Manager"/>
    <s v="Accounting"/>
    <s v="F"/>
    <n v="38"/>
    <d v="2021-11-16T00:00:00"/>
    <n v="109812"/>
    <n v="0.09"/>
    <n v="9883.08"/>
    <x v="1"/>
  </r>
  <r>
    <s v="E02473"/>
    <s v="Leonardo Lo"/>
    <s v="Quality Engineer"/>
    <s v="Engineering"/>
    <s v="M"/>
    <n v="29"/>
    <d v="2021-11-15T00:00:00"/>
    <n v="91782"/>
    <n v="0"/>
    <n v="0"/>
    <x v="1"/>
  </r>
  <r>
    <s v="E01006"/>
    <s v="Autumn Leung"/>
    <s v="Vice President"/>
    <s v="Finance"/>
    <s v="F"/>
    <n v="25"/>
    <d v="2021-11-15T00:00:00"/>
    <n v="210708"/>
    <n v="0.33"/>
    <n v="69533.64"/>
    <x v="1"/>
  </r>
  <r>
    <s v="E04618"/>
    <s v="Mason Zhao"/>
    <s v="Technical Architect"/>
    <s v="IT"/>
    <s v="M"/>
    <n v="46"/>
    <d v="2021-10-26T00:00:00"/>
    <n v="94790"/>
    <n v="0"/>
    <n v="0"/>
    <x v="2"/>
  </r>
  <r>
    <s v="E02398"/>
    <s v="Camila Rogers"/>
    <s v="Controls Engineer"/>
    <s v="Engineering"/>
    <s v="F"/>
    <n v="27"/>
    <d v="2021-10-21T00:00:00"/>
    <n v="109851"/>
    <n v="0"/>
    <n v="0"/>
    <x v="2"/>
  </r>
  <r>
    <s v="E00364"/>
    <s v="Matthew Howard"/>
    <s v="Director"/>
    <s v="HR"/>
    <s v="M"/>
    <n v="50"/>
    <d v="2021-10-17T00:00:00"/>
    <n v="172180"/>
    <n v="0.3"/>
    <n v="51654"/>
    <x v="2"/>
  </r>
  <r>
    <s v="E04477"/>
    <s v="Connor Grant"/>
    <s v="Sr. Analyst"/>
    <s v="Accounting"/>
    <s v="M"/>
    <n v="27"/>
    <d v="2021-10-13T00:00:00"/>
    <n v="74077"/>
    <n v="0"/>
    <n v="0"/>
    <x v="2"/>
  </r>
  <r>
    <s v="E04163"/>
    <s v="David Herrera"/>
    <s v="Engineering Manager"/>
    <s v="Engineering"/>
    <s v="M"/>
    <n v="32"/>
    <d v="2021-10-09T00:00:00"/>
    <n v="102298"/>
    <n v="0.13"/>
    <n v="13298.74"/>
    <x v="2"/>
  </r>
  <r>
    <s v="E00816"/>
    <s v="Skylar Watson"/>
    <s v="Network Architect"/>
    <s v="IT"/>
    <s v="F"/>
    <n v="28"/>
    <d v="2021-10-08T00:00:00"/>
    <n v="64475"/>
    <n v="0"/>
    <n v="0"/>
    <x v="2"/>
  </r>
  <r>
    <s v="E04931"/>
    <s v="Zoe Romero"/>
    <s v="Network Architect"/>
    <s v="IT"/>
    <s v="F"/>
    <n v="32"/>
    <d v="2021-10-05T00:00:00"/>
    <n v="88072"/>
    <n v="0"/>
    <n v="0"/>
    <x v="2"/>
  </r>
  <r>
    <s v="E04458"/>
    <s v="Alexander Bryant"/>
    <s v="Field Engineer"/>
    <s v="Engineering"/>
    <s v="M"/>
    <n v="30"/>
    <d v="2021-10-02T00:00:00"/>
    <n v="88758"/>
    <n v="0"/>
    <n v="0"/>
    <x v="2"/>
  </r>
  <r>
    <s v="E02903"/>
    <s v="Robert Vazquez"/>
    <s v="System Administrator "/>
    <s v="IT"/>
    <s v="M"/>
    <n v="40"/>
    <d v="2021-09-26T00:00:00"/>
    <n v="87770"/>
    <n v="0"/>
    <n v="0"/>
    <x v="3"/>
  </r>
  <r>
    <s v="E02140"/>
    <s v="Naomi Zhao"/>
    <s v="Vice President"/>
    <s v="HR"/>
    <s v="F"/>
    <n v="45"/>
    <d v="2021-09-22T00:00:00"/>
    <n v="201396"/>
    <n v="0.32"/>
    <n v="64446.720000000001"/>
    <x v="3"/>
  </r>
  <r>
    <s v="E00415"/>
    <s v="Leilani Butler"/>
    <s v="Analyst II"/>
    <s v="Marketing"/>
    <s v="F"/>
    <n v="27"/>
    <d v="2021-09-21T00:00:00"/>
    <n v="68728"/>
    <n v="0"/>
    <n v="0"/>
    <x v="3"/>
  </r>
  <r>
    <s v="E03758"/>
    <s v="Liam Zhang"/>
    <s v="Director"/>
    <s v="Marketing"/>
    <s v="M"/>
    <n v="29"/>
    <d v="2021-09-15T00:00:00"/>
    <n v="199783"/>
    <n v="0.21"/>
    <n v="41954.43"/>
    <x v="3"/>
  </r>
  <r>
    <s v="E04165"/>
    <s v="Sophie Vang"/>
    <s v="Sr. Manger"/>
    <s v="Marketing"/>
    <s v="F"/>
    <n v="25"/>
    <d v="2021-09-14T00:00:00"/>
    <n v="136810"/>
    <n v="0.14000000000000001"/>
    <n v="19153.400000000001"/>
    <x v="3"/>
  </r>
  <r>
    <s v="E03332"/>
    <s v="Ruby Sun"/>
    <s v="Cloud Infrastructure Architect"/>
    <s v="IT"/>
    <s v="F"/>
    <n v="50"/>
    <d v="2021-09-06T00:00:00"/>
    <n v="83418"/>
    <n v="0"/>
    <n v="0"/>
    <x v="3"/>
  </r>
  <r>
    <s v="E03824"/>
    <s v="Penelope Coleman"/>
    <s v="Analyst"/>
    <s v="Finance"/>
    <s v="F"/>
    <n v="36"/>
    <d v="2021-08-27T00:00:00"/>
    <n v="48906"/>
    <n v="0"/>
    <n v="0"/>
    <x v="4"/>
  </r>
  <r>
    <s v="E01584"/>
    <s v="Henry Zhu"/>
    <s v="Vice President"/>
    <s v="Marketing"/>
    <s v="M"/>
    <n v="38"/>
    <d v="2021-08-25T00:00:00"/>
    <n v="255230"/>
    <n v="0.36"/>
    <n v="91882.8"/>
    <x v="4"/>
  </r>
  <r>
    <s v="E03616"/>
    <s v="Josiah Lewis"/>
    <s v="Manager"/>
    <s v="IT"/>
    <s v="M"/>
    <n v="46"/>
    <d v="2021-08-11T00:00:00"/>
    <n v="127559"/>
    <n v="0.1"/>
    <n v="12755.900000000001"/>
    <x v="4"/>
  </r>
  <r>
    <s v="E04128"/>
    <s v="Jacob Doan"/>
    <s v="Analyst II"/>
    <s v="Sales"/>
    <s v="M"/>
    <n v="55"/>
    <d v="2021-08-02T00:00:00"/>
    <n v="67130"/>
    <n v="0"/>
    <n v="0"/>
    <x v="4"/>
  </r>
  <r>
    <s v="E01466"/>
    <s v="Connor Vang"/>
    <s v="Analyst"/>
    <s v="Sales"/>
    <s v="M"/>
    <n v="25"/>
    <d v="2021-07-28T00:00:00"/>
    <n v="46845"/>
    <n v="0"/>
    <n v="0"/>
    <x v="5"/>
  </r>
  <r>
    <s v="E03968"/>
    <s v="Joshua Chin"/>
    <s v="Sr. Manger"/>
    <s v="Marketing"/>
    <s v="M"/>
    <n v="60"/>
    <d v="2021-07-26T00:00:00"/>
    <n v="121480"/>
    <n v="0.14000000000000001"/>
    <n v="17007.2"/>
    <x v="5"/>
  </r>
  <r>
    <s v="E02681"/>
    <s v="Caroline Owens"/>
    <s v="Director"/>
    <s v="IT"/>
    <s v="F"/>
    <n v="26"/>
    <d v="2021-07-26T00:00:00"/>
    <n v="151108"/>
    <n v="0.22"/>
    <n v="33243.760000000002"/>
    <x v="5"/>
  </r>
  <r>
    <s v="E02920"/>
    <s v="Willow Woods"/>
    <s v="Vice President"/>
    <s v="HR"/>
    <s v="F"/>
    <n v="28"/>
    <d v="2021-07-25T00:00:00"/>
    <n v="231850"/>
    <n v="0.39"/>
    <n v="90421.5"/>
    <x v="5"/>
  </r>
  <r>
    <s v="E02531"/>
    <s v="Jameson Foster"/>
    <s v="Analyst"/>
    <s v="Marketing"/>
    <s v="M"/>
    <n v="28"/>
    <d v="2021-07-18T00:00:00"/>
    <n v="43391"/>
    <n v="0"/>
    <n v="0"/>
    <x v="5"/>
  </r>
  <r>
    <s v="E01123"/>
    <s v="Madison Nelson"/>
    <s v="Director"/>
    <s v="Accounting"/>
    <s v="F"/>
    <n v="27"/>
    <d v="2021-07-16T00:00:00"/>
    <n v="161759"/>
    <n v="0.16"/>
    <n v="25881.440000000002"/>
    <x v="5"/>
  </r>
  <r>
    <s v="E02696"/>
    <s v="Ryan Lu"/>
    <s v="Development Engineer"/>
    <s v="Engineering"/>
    <s v="M"/>
    <n v="25"/>
    <d v="2021-07-08T00:00:00"/>
    <n v="67275"/>
    <n v="0"/>
    <n v="0"/>
    <x v="5"/>
  </r>
  <r>
    <s v="E00488"/>
    <s v="Emery Hunter"/>
    <s v="Sr. Analyst"/>
    <s v="Sales"/>
    <s v="F"/>
    <n v="28"/>
    <d v="2021-07-03T00:00:00"/>
    <n v="82739"/>
    <n v="0"/>
    <n v="0"/>
    <x v="5"/>
  </r>
  <r>
    <s v="E02862"/>
    <s v="Peyton Huang"/>
    <s v="Sr. Manger"/>
    <s v="IT"/>
    <s v="F"/>
    <n v="25"/>
    <d v="2021-07-02T00:00:00"/>
    <n v="125633"/>
    <n v="0.11"/>
    <n v="13819.63"/>
    <x v="5"/>
  </r>
  <r>
    <s v="E01898"/>
    <s v="Oliver Moua"/>
    <s v="IT Systems Architect"/>
    <s v="IT"/>
    <s v="M"/>
    <n v="29"/>
    <d v="2021-06-28T00:00:00"/>
    <n v="71234"/>
    <n v="0"/>
    <n v="0"/>
    <x v="6"/>
  </r>
  <r>
    <s v="E03571"/>
    <s v="Lincoln Henderson"/>
    <s v="Business Partner"/>
    <s v="HR"/>
    <s v="M"/>
    <n v="28"/>
    <d v="2021-06-27T00:00:00"/>
    <n v="48510"/>
    <n v="0"/>
    <n v="0"/>
    <x v="6"/>
  </r>
  <r>
    <s v="E01242"/>
    <s v="Emery Doan"/>
    <s v="Controls Engineer"/>
    <s v="Engineering"/>
    <s v="F"/>
    <n v="25"/>
    <d v="2021-06-23T00:00:00"/>
    <n v="86464"/>
    <n v="0"/>
    <n v="0"/>
    <x v="6"/>
  </r>
  <r>
    <s v="E01789"/>
    <s v="Charles Luu"/>
    <s v="Sr. Manger"/>
    <s v="Sales"/>
    <s v="M"/>
    <n v="25"/>
    <d v="2021-06-15T00:00:00"/>
    <n v="142731"/>
    <n v="0.11"/>
    <n v="15700.41"/>
    <x v="6"/>
  </r>
  <r>
    <s v="E02400"/>
    <s v="Everleigh Ng"/>
    <s v="Sr. Manger"/>
    <s v="Finance"/>
    <s v="F"/>
    <n v="51"/>
    <d v="2021-06-10T00:00:00"/>
    <n v="146742"/>
    <n v="0.1"/>
    <n v="14674.2"/>
    <x v="6"/>
  </r>
  <r>
    <s v="E04290"/>
    <s v="Hannah Gomez"/>
    <s v="Technical Architect"/>
    <s v="IT"/>
    <s v="F"/>
    <n v="25"/>
    <d v="2021-05-11T00:00:00"/>
    <n v="83934"/>
    <n v="0"/>
    <n v="0"/>
    <x v="7"/>
  </r>
  <r>
    <s v="E04542"/>
    <s v="Camila Cortez"/>
    <s v="Manager"/>
    <s v="Marketing"/>
    <s v="F"/>
    <n v="29"/>
    <d v="2021-05-09T00:00:00"/>
    <n v="129541"/>
    <n v="0.08"/>
    <n v="10363.280000000001"/>
    <x v="7"/>
  </r>
  <r>
    <s v="E01488"/>
    <s v="Stella Lai"/>
    <s v="Sr. Analyst"/>
    <s v="Accounting"/>
    <s v="F"/>
    <n v="44"/>
    <d v="2021-04-28T00:00:00"/>
    <n v="98520"/>
    <n v="0"/>
    <n v="0"/>
    <x v="8"/>
  </r>
  <r>
    <s v="E01711"/>
    <s v="Benjamin Ford"/>
    <s v="Analyst II"/>
    <s v="Finance"/>
    <s v="M"/>
    <n v="31"/>
    <d v="2021-04-22T00:00:00"/>
    <n v="74215"/>
    <n v="0"/>
    <n v="0"/>
    <x v="8"/>
  </r>
  <r>
    <s v="E00972"/>
    <s v="Hazel Cortez"/>
    <s v="HRIS Analyst"/>
    <s v="HR"/>
    <s v="F"/>
    <n v="52"/>
    <d v="2021-04-18T00:00:00"/>
    <n v="50548"/>
    <n v="0"/>
    <n v="0"/>
    <x v="8"/>
  </r>
  <r>
    <s v="E02965"/>
    <s v="Andrew Do"/>
    <s v="Sr. Manger"/>
    <s v="Finance"/>
    <s v="M"/>
    <n v="43"/>
    <d v="2021-04-17T00:00:00"/>
    <n v="146140"/>
    <n v="0.15"/>
    <n v="21921"/>
    <x v="8"/>
  </r>
  <r>
    <s v="E02033"/>
    <s v="Grace Sun"/>
    <s v="Director"/>
    <s v="Finance"/>
    <s v="F"/>
    <n v="25"/>
    <d v="2021-04-17T00:00:00"/>
    <n v="186870"/>
    <n v="0.2"/>
    <n v="37374"/>
    <x v="8"/>
  </r>
  <r>
    <s v="E01639"/>
    <s v="Everleigh Simmons"/>
    <s v="Analyst"/>
    <s v="Finance"/>
    <s v="F"/>
    <n v="55"/>
    <d v="2021-04-16T00:00:00"/>
    <n v="48266"/>
    <n v="0"/>
    <n v="0"/>
    <x v="8"/>
  </r>
  <r>
    <s v="E00647"/>
    <s v="Dylan Ali"/>
    <s v="Sr. Manger"/>
    <s v="HR"/>
    <s v="M"/>
    <n v="27"/>
    <d v="2021-04-16T00:00:00"/>
    <n v="133400"/>
    <n v="0.11"/>
    <n v="14674"/>
    <x v="8"/>
  </r>
  <r>
    <s v="E00078"/>
    <s v="Eva Garcia"/>
    <s v="HRIS Analyst"/>
    <s v="HR"/>
    <s v="F"/>
    <n v="31"/>
    <d v="2021-04-11T00:00:00"/>
    <n v="72235"/>
    <n v="0"/>
    <n v="0"/>
    <x v="8"/>
  </r>
  <r>
    <s v="E02063"/>
    <s v="Ian Gutierrez"/>
    <s v="Sr. Business Partner"/>
    <s v="HR"/>
    <s v="M"/>
    <n v="32"/>
    <d v="2021-04-09T00:00:00"/>
    <n v="70980"/>
    <n v="0"/>
    <n v="0"/>
    <x v="8"/>
  </r>
  <r>
    <s v="E02408"/>
    <s v="Eva Rivera"/>
    <s v="Director"/>
    <s v="Sales"/>
    <s v="F"/>
    <n v="36"/>
    <d v="2021-04-02T00:00:00"/>
    <n v="151703"/>
    <n v="0.21"/>
    <n v="31857.629999999997"/>
    <x v="8"/>
  </r>
  <r>
    <s v="E01970"/>
    <s v="Vivian Barnes"/>
    <s v="Director"/>
    <s v="HR"/>
    <s v="F"/>
    <n v="51"/>
    <d v="2021-03-28T00:00:00"/>
    <n v="180687"/>
    <n v="0.19"/>
    <n v="34330.53"/>
    <x v="9"/>
  </r>
  <r>
    <s v="E01347"/>
    <s v="Aiden Gonzales"/>
    <s v="Vice President"/>
    <s v="Marketing"/>
    <s v="M"/>
    <n v="44"/>
    <d v="2021-03-28T00:00:00"/>
    <n v="186033"/>
    <n v="0.34"/>
    <n v="63251.22"/>
    <x v="9"/>
  </r>
  <r>
    <s v="E03984"/>
    <s v="Hailey Foster"/>
    <s v="Controls Engineer"/>
    <s v="Engineering"/>
    <s v="F"/>
    <n v="55"/>
    <d v="2021-03-21T00:00:00"/>
    <n v="95562"/>
    <n v="0"/>
    <n v="0"/>
    <x v="9"/>
  </r>
  <r>
    <s v="E01002"/>
    <s v="Elias Ali"/>
    <s v="Manager"/>
    <s v="Sales"/>
    <s v="M"/>
    <n v="28"/>
    <d v="2021-03-19T00:00:00"/>
    <n v="127543"/>
    <n v="0.06"/>
    <n v="7652.58"/>
    <x v="9"/>
  </r>
  <r>
    <s v="E00880"/>
    <s v="Grace Carter"/>
    <s v="Sr. Manger"/>
    <s v="HR"/>
    <s v="F"/>
    <n v="25"/>
    <d v="2021-03-17T00:00:00"/>
    <n v="155080"/>
    <n v="0.1"/>
    <n v="15508"/>
    <x v="9"/>
  </r>
  <r>
    <s v="E04636"/>
    <s v="Hailey Yee"/>
    <s v="Account Representative"/>
    <s v="Sales"/>
    <s v="F"/>
    <n v="54"/>
    <d v="2021-03-16T00:00:00"/>
    <n v="56239"/>
    <n v="0"/>
    <n v="0"/>
    <x v="9"/>
  </r>
  <r>
    <s v="E00951"/>
    <s v="Everly Lin"/>
    <s v="Business Partner"/>
    <s v="HR"/>
    <s v="F"/>
    <n v="25"/>
    <d v="2021-03-15T00:00:00"/>
    <n v="47974"/>
    <n v="0"/>
    <n v="0"/>
    <x v="9"/>
  </r>
  <r>
    <s v="E02072"/>
    <s v="Charles Robinson"/>
    <s v="HRIS Analyst"/>
    <s v="HR"/>
    <s v="M"/>
    <n v="26"/>
    <d v="2021-03-12T00:00:00"/>
    <n v="70369"/>
    <n v="0"/>
    <n v="0"/>
    <x v="9"/>
  </r>
  <r>
    <s v="E03149"/>
    <s v="Layla Collins"/>
    <s v="IT Systems Architect"/>
    <s v="IT"/>
    <s v="F"/>
    <n v="26"/>
    <d v="2021-03-11T00:00:00"/>
    <n v="74170"/>
    <n v="0"/>
    <n v="0"/>
    <x v="9"/>
  </r>
  <r>
    <s v="E00716"/>
    <s v="John Chow"/>
    <s v="Sr. Manger"/>
    <s v="Marketing"/>
    <s v="M"/>
    <n v="45"/>
    <d v="2021-03-11T00:00:00"/>
    <n v="135062"/>
    <n v="0.15"/>
    <n v="20259.3"/>
    <x v="9"/>
  </r>
  <r>
    <s v="E00568"/>
    <s v="Ian Vargas"/>
    <s v="Analyst"/>
    <s v="Sales"/>
    <s v="M"/>
    <n v="26"/>
    <d v="2021-03-02T00:00:00"/>
    <n v="44732"/>
    <n v="0"/>
    <n v="0"/>
    <x v="9"/>
  </r>
  <r>
    <s v="E02252"/>
    <s v="Lillian Park"/>
    <s v="Analyst"/>
    <s v="Marketing"/>
    <s v="F"/>
    <n v="40"/>
    <d v="2021-02-24T00:00:00"/>
    <n v="46833"/>
    <n v="0"/>
    <n v="0"/>
    <x v="10"/>
  </r>
  <r>
    <s v="E03816"/>
    <s v="Leilani Chow"/>
    <s v="Director"/>
    <s v="HR"/>
    <s v="F"/>
    <n v="27"/>
    <d v="2021-02-23T00:00:00"/>
    <n v="199041"/>
    <n v="0.16"/>
    <n v="31846.560000000001"/>
    <x v="10"/>
  </r>
  <r>
    <s v="E03849"/>
    <s v="Evelyn Jung"/>
    <s v="Analyst"/>
    <s v="Sales"/>
    <s v="F"/>
    <n v="30"/>
    <d v="2021-02-14T00:00:00"/>
    <n v="48340"/>
    <n v="0"/>
    <n v="0"/>
    <x v="10"/>
  </r>
  <r>
    <s v="E01291"/>
    <s v="Thomas Aguilar"/>
    <s v="Sr. Account Representative"/>
    <s v="Sales"/>
    <s v="M"/>
    <n v="45"/>
    <d v="2021-02-10T00:00:00"/>
    <n v="79882"/>
    <n v="0"/>
    <n v="0"/>
    <x v="10"/>
  </r>
  <r>
    <s v="E01760"/>
    <s v="Madeline Acosta"/>
    <s v="Sr. Account Representative"/>
    <s v="Sales"/>
    <s v="F"/>
    <n v="26"/>
    <d v="2021-02-09T00:00:00"/>
    <n v="87427"/>
    <n v="0"/>
    <n v="0"/>
    <x v="10"/>
  </r>
  <r>
    <s v="E04359"/>
    <s v="Greyson Lam"/>
    <s v="Vice President"/>
    <s v="Accounting"/>
    <s v="M"/>
    <n v="25"/>
    <d v="2021-02-08T00:00:00"/>
    <n v="198243"/>
    <n v="0.31"/>
    <n v="61455.33"/>
    <x v="10"/>
  </r>
  <r>
    <s v="E03404"/>
    <s v="Everleigh Nunez"/>
    <s v="Field Engineer"/>
    <s v="Engineering"/>
    <s v="F"/>
    <n v="42"/>
    <d v="2021-02-05T00:00:00"/>
    <n v="65507"/>
    <n v="0"/>
    <n v="0"/>
    <x v="10"/>
  </r>
  <r>
    <s v="E01141"/>
    <s v="Gianna Williams"/>
    <s v="Quality Engineer"/>
    <s v="Engineering"/>
    <s v="F"/>
    <n v="27"/>
    <d v="2021-01-28T00:00:00"/>
    <n v="95786"/>
    <n v="0"/>
    <n v="0"/>
    <x v="11"/>
  </r>
  <r>
    <s v="E04323"/>
    <s v="Melody Valdez"/>
    <s v="Director"/>
    <s v="IT"/>
    <s v="F"/>
    <n v="28"/>
    <d v="2021-01-25T00:00:00"/>
    <n v="160385"/>
    <n v="0.23"/>
    <n v="36888.550000000003"/>
    <x v="11"/>
  </r>
  <r>
    <s v="E01488"/>
    <s v="Penelope Griffin"/>
    <s v="Director"/>
    <s v="Sales"/>
    <s v="F"/>
    <n v="61"/>
    <d v="2021-01-23T00:00:00"/>
    <n v="151783"/>
    <n v="0.26"/>
    <n v="39463.58"/>
    <x v="11"/>
  </r>
  <r>
    <s v="E03000"/>
    <s v="Hailey Hong"/>
    <s v="Account Representative"/>
    <s v="Sales"/>
    <s v="F"/>
    <n v="33"/>
    <d v="2021-01-22T00:00:00"/>
    <n v="56405"/>
    <n v="0"/>
    <n v="0"/>
    <x v="11"/>
  </r>
  <r>
    <s v="E03637"/>
    <s v="Landon Thao"/>
    <s v="HRIS Analyst"/>
    <s v="HR"/>
    <s v="M"/>
    <n v="25"/>
    <d v="2021-01-21T00:00:00"/>
    <n v="67299"/>
    <n v="0"/>
    <n v="0"/>
    <x v="11"/>
  </r>
  <r>
    <s v="E00102"/>
    <s v="Riley Rojas"/>
    <s v="Network Architect"/>
    <s v="IT"/>
    <s v="F"/>
    <n v="36"/>
    <d v="2021-01-21T00:00:00"/>
    <n v="90333"/>
    <n v="0"/>
    <n v="0"/>
    <x v="11"/>
  </r>
  <r>
    <s v="E04348"/>
    <s v="Natalia Owens"/>
    <s v="Manager"/>
    <s v="HR"/>
    <s v="F"/>
    <n v="31"/>
    <d v="2021-01-18T00:00:00"/>
    <n v="104162"/>
    <n v="7.0000000000000007E-2"/>
    <n v="7291.3400000000011"/>
    <x v="11"/>
  </r>
  <r>
    <s v="E01895"/>
    <s v="Gabriel Zhou"/>
    <s v="IT Coordinator"/>
    <s v="IT"/>
    <s v="M"/>
    <n v="25"/>
    <d v="2021-01-17T00:00:00"/>
    <n v="41844"/>
    <n v="0"/>
    <n v="0"/>
    <x v="11"/>
  </r>
  <r>
    <s v="E04853"/>
    <s v="Vivian Chu"/>
    <s v="Sr. Account Representative"/>
    <s v="Sales"/>
    <s v="F"/>
    <n v="46"/>
    <d v="2021-01-17T00:00:00"/>
    <n v="72131"/>
    <n v="0"/>
    <n v="0"/>
    <x v="11"/>
  </r>
  <r>
    <s v="E02706"/>
    <s v="Nevaeh Kang"/>
    <s v="Automation Engineer"/>
    <s v="Engineering"/>
    <s v="F"/>
    <n v="46"/>
    <d v="2021-01-10T00:00:00"/>
    <n v="86538"/>
    <n v="0"/>
    <n v="0"/>
    <x v="11"/>
  </r>
  <r>
    <s v="E03697"/>
    <s v="Isaac Woods"/>
    <s v="Manager"/>
    <s v="Sales"/>
    <s v="M"/>
    <n v="28"/>
    <d v="2021-01-08T00:00:00"/>
    <n v="108826"/>
    <n v="0.1"/>
    <n v="10882.6"/>
    <x v="11"/>
  </r>
  <r>
    <s v="E04131"/>
    <s v="Cora Rivera"/>
    <s v="Sr. Analyst"/>
    <s v="Marketing"/>
    <s v="F"/>
    <n v="42"/>
    <d v="2021-01-02T00:00:00"/>
    <n v="94430"/>
    <n v="0"/>
    <n v="0"/>
    <x v="11"/>
  </r>
  <r>
    <s v="E01724"/>
    <s v="Nolan Molina"/>
    <s v="Computer Systems Manager"/>
    <s v="IT"/>
    <s v="M"/>
    <n v="36"/>
    <d v="2020-12-27T00:00:00"/>
    <n v="70165"/>
    <n v="7.0000000000000007E-2"/>
    <n v="4911.55"/>
    <x v="0"/>
  </r>
  <r>
    <s v="E01958"/>
    <s v="Angel Lin"/>
    <s v="Network Administrator"/>
    <s v="IT"/>
    <s v="M"/>
    <n v="27"/>
    <d v="2020-12-24T00:00:00"/>
    <n v="92321"/>
    <n v="0"/>
    <n v="0"/>
    <x v="0"/>
  </r>
  <r>
    <s v="E04742"/>
    <s v="Kinsley Vega"/>
    <s v="Vice President"/>
    <s v="Accounting"/>
    <s v="F"/>
    <n v="33"/>
    <d v="2020-12-16T00:00:00"/>
    <n v="258426"/>
    <n v="0.4"/>
    <n v="103370.40000000001"/>
    <x v="0"/>
  </r>
  <r>
    <s v="E04041"/>
    <s v="Clara Huynh"/>
    <s v="IT Coordinator"/>
    <s v="IT"/>
    <s v="F"/>
    <n v="39"/>
    <d v="2020-11-18T00:00:00"/>
    <n v="48415"/>
    <n v="0"/>
    <n v="0"/>
    <x v="1"/>
  </r>
  <r>
    <s v="E01403"/>
    <s v="Xavier Park"/>
    <s v="Vice President"/>
    <s v="IT"/>
    <s v="M"/>
    <n v="40"/>
    <d v="2020-11-08T00:00:00"/>
    <n v="234469"/>
    <n v="0.31"/>
    <n v="72685.39"/>
    <x v="1"/>
  </r>
  <r>
    <s v="E02477"/>
    <s v="Amelia Bui"/>
    <s v="Director"/>
    <s v="Engineering"/>
    <s v="F"/>
    <n v="46"/>
    <d v="2020-10-21T00:00:00"/>
    <n v="151853"/>
    <n v="0.16"/>
    <n v="24296.48"/>
    <x v="2"/>
  </r>
  <r>
    <s v="E01416"/>
    <s v="Hudson Thompson"/>
    <s v="Analyst II"/>
    <s v="Accounting"/>
    <s v="M"/>
    <n v="30"/>
    <d v="2020-10-20T00:00:00"/>
    <n v="67753"/>
    <n v="0"/>
    <n v="0"/>
    <x v="2"/>
  </r>
  <r>
    <s v="E04126"/>
    <s v="Dominic Baker"/>
    <s v="Sr. Analyst"/>
    <s v="Accounting"/>
    <s v="M"/>
    <n v="51"/>
    <d v="2020-10-09T00:00:00"/>
    <n v="91853"/>
    <n v="0"/>
    <n v="0"/>
    <x v="2"/>
  </r>
  <r>
    <s v="E04607"/>
    <s v="Landon Brown"/>
    <s v="Vice President"/>
    <s v="Marketing"/>
    <s v="M"/>
    <n v="26"/>
    <d v="2020-09-27T00:00:00"/>
    <n v="223055"/>
    <n v="0.3"/>
    <n v="66916.5"/>
    <x v="3"/>
  </r>
  <r>
    <s v="E02024"/>
    <s v="Addison Perez"/>
    <s v="Operations Engineer"/>
    <s v="Engineering"/>
    <s v="F"/>
    <n v="29"/>
    <d v="2020-09-25T00:00:00"/>
    <n v="123588"/>
    <n v="0"/>
    <n v="0"/>
    <x v="3"/>
  </r>
  <r>
    <s v="E03521"/>
    <s v="Jackson Navarro"/>
    <s v="Director"/>
    <s v="Sales"/>
    <s v="M"/>
    <n v="52"/>
    <d v="2020-09-25T00:00:00"/>
    <n v="163143"/>
    <n v="0.28000000000000003"/>
    <n v="45680.04"/>
    <x v="3"/>
  </r>
  <r>
    <s v="E00459"/>
    <s v="Jackson Jordan"/>
    <s v="Business Partner"/>
    <s v="HR"/>
    <s v="M"/>
    <n v="48"/>
    <d v="2020-09-21T00:00:00"/>
    <n v="54654"/>
    <n v="0"/>
    <n v="0"/>
    <x v="3"/>
  </r>
  <r>
    <s v="E02193"/>
    <s v="Josephine Acosta"/>
    <s v="Director"/>
    <s v="HR"/>
    <s v="F"/>
    <n v="40"/>
    <d v="2020-09-20T00:00:00"/>
    <n v="198176"/>
    <n v="0.17"/>
    <n v="33689.920000000006"/>
    <x v="3"/>
  </r>
  <r>
    <s v="E02044"/>
    <s v="Caroline Alexander"/>
    <s v="Business Partner"/>
    <s v="HR"/>
    <s v="F"/>
    <n v="42"/>
    <d v="2020-09-18T00:00:00"/>
    <n v="47071"/>
    <n v="0"/>
    <n v="0"/>
    <x v="3"/>
  </r>
  <r>
    <s v="E01037"/>
    <s v="Jeremiah Chu"/>
    <s v="IT Systems Architect"/>
    <s v="IT"/>
    <s v="M"/>
    <n v="31"/>
    <d v="2020-09-12T00:00:00"/>
    <n v="96567"/>
    <n v="0"/>
    <n v="0"/>
    <x v="3"/>
  </r>
  <r>
    <s v="E00626"/>
    <s v="Luna Simmons"/>
    <s v="Sr. Analyst"/>
    <s v="Finance"/>
    <s v="F"/>
    <n v="28"/>
    <d v="2020-09-04T00:00:00"/>
    <n v="95045"/>
    <n v="0"/>
    <n v="0"/>
    <x v="3"/>
  </r>
  <r>
    <s v="E00119"/>
    <s v="Jack Maldonado"/>
    <s v="Director"/>
    <s v="Engineering"/>
    <s v="M"/>
    <n v="31"/>
    <d v="2020-08-26T00:00:00"/>
    <n v="189290"/>
    <n v="0.22"/>
    <n v="41643.800000000003"/>
    <x v="4"/>
  </r>
  <r>
    <s v="E03890"/>
    <s v="Nevaeh Jones"/>
    <s v="Vice President"/>
    <s v="Sales"/>
    <s v="F"/>
    <n v="31"/>
    <d v="2020-08-20T00:00:00"/>
    <n v="219693"/>
    <n v="0.3"/>
    <n v="65907.899999999994"/>
    <x v="4"/>
  </r>
  <r>
    <s v="E04872"/>
    <s v="Isaac Stewart"/>
    <s v="Director"/>
    <s v="Marketing"/>
    <s v="M"/>
    <n v="25"/>
    <d v="2020-08-15T00:00:00"/>
    <n v="172007"/>
    <n v="0.26"/>
    <n v="44721.82"/>
    <x v="4"/>
  </r>
  <r>
    <s v="E04903"/>
    <s v="Skylar Liu"/>
    <s v="Director"/>
    <s v="IT"/>
    <s v="F"/>
    <n v="29"/>
    <d v="2020-08-09T00:00:00"/>
    <n v="161203"/>
    <n v="0.15"/>
    <n v="24180.45"/>
    <x v="4"/>
  </r>
  <r>
    <s v="E01499"/>
    <s v="Liam Jordan"/>
    <s v="Computer Systems Manager"/>
    <s v="IT"/>
    <s v="M"/>
    <n v="28"/>
    <d v="2020-08-08T00:00:00"/>
    <n v="73255"/>
    <n v="0.09"/>
    <n v="6592.95"/>
    <x v="4"/>
  </r>
  <r>
    <s v="E03383"/>
    <s v="Lincoln Hall"/>
    <s v="Director"/>
    <s v="Accounting"/>
    <s v="M"/>
    <n v="26"/>
    <d v="2020-07-28T00:00:00"/>
    <n v="180664"/>
    <n v="0.27"/>
    <n v="48779.280000000006"/>
    <x v="5"/>
  </r>
  <r>
    <s v="E03545"/>
    <s v="Sofia Cheng"/>
    <s v="Vice President"/>
    <s v="Accounting"/>
    <s v="F"/>
    <n v="63"/>
    <d v="2020-07-26T00:00:00"/>
    <n v="216195"/>
    <n v="0.31"/>
    <n v="67020.45"/>
    <x v="5"/>
  </r>
  <r>
    <s v="E02283"/>
    <s v="Jaxon Park"/>
    <s v="Network Architect"/>
    <s v="IT"/>
    <s v="M"/>
    <n v="33"/>
    <d v="2020-07-24T00:00:00"/>
    <n v="69453"/>
    <n v="0"/>
    <n v="0"/>
    <x v="5"/>
  </r>
  <r>
    <s v="E04095"/>
    <s v="Sadie Patterson"/>
    <s v="Sr. Analyst"/>
    <s v="Accounting"/>
    <s v="F"/>
    <n v="38"/>
    <d v="2020-07-24T00:00:00"/>
    <n v="89390"/>
    <n v="0"/>
    <n v="0"/>
    <x v="5"/>
  </r>
  <r>
    <s v="E02747"/>
    <s v="Kinsley Acosta"/>
    <s v="Vice President"/>
    <s v="IT"/>
    <s v="F"/>
    <n v="32"/>
    <d v="2020-07-22T00:00:00"/>
    <n v="192749"/>
    <n v="0.31"/>
    <n v="59752.19"/>
    <x v="5"/>
  </r>
  <r>
    <s v="E02748"/>
    <s v="Genesis Zhu"/>
    <s v="Director"/>
    <s v="Finance"/>
    <s v="F"/>
    <n v="34"/>
    <d v="2020-07-20T00:00:00"/>
    <n v="184960"/>
    <n v="0.18"/>
    <n v="33292.799999999996"/>
    <x v="5"/>
  </r>
  <r>
    <s v="E04972"/>
    <s v="Logan Bryant"/>
    <s v="Sr. Manger"/>
    <s v="Marketing"/>
    <s v="M"/>
    <n v="30"/>
    <d v="2020-07-18T00:00:00"/>
    <n v="148485"/>
    <n v="0.15"/>
    <n v="22272.75"/>
    <x v="5"/>
  </r>
  <r>
    <s v="E01407"/>
    <s v="Ellie Guerrero"/>
    <s v="Sr. Manger"/>
    <s v="HR"/>
    <s v="F"/>
    <n v="29"/>
    <d v="2020-07-13T00:00:00"/>
    <n v="141555"/>
    <n v="0.11"/>
    <n v="15571.05"/>
    <x v="5"/>
  </r>
  <r>
    <s v="E02968"/>
    <s v="Caroline Santos"/>
    <s v="Analyst II"/>
    <s v="Finance"/>
    <s v="F"/>
    <n v="25"/>
    <d v="2020-07-12T00:00:00"/>
    <n v="56565"/>
    <n v="0"/>
    <n v="0"/>
    <x v="5"/>
  </r>
  <r>
    <s v="E03438"/>
    <s v="Asher Morales"/>
    <s v="Automation Engineer"/>
    <s v="Engineering"/>
    <s v="M"/>
    <n v="52"/>
    <d v="2020-07-10T00:00:00"/>
    <n v="88272"/>
    <n v="0"/>
    <n v="0"/>
    <x v="5"/>
  </r>
  <r>
    <s v="E04472"/>
    <s v="Alexander Foster"/>
    <s v="Analyst II"/>
    <s v="Marketing"/>
    <s v="M"/>
    <n v="35"/>
    <d v="2020-07-03T00:00:00"/>
    <n v="51513"/>
    <n v="0"/>
    <n v="0"/>
    <x v="5"/>
  </r>
  <r>
    <s v="E03446"/>
    <s v="Julian Ross"/>
    <s v="Manager"/>
    <s v="Marketing"/>
    <s v="M"/>
    <n v="51"/>
    <d v="2020-07-02T00:00:00"/>
    <n v="100099"/>
    <n v="0.08"/>
    <n v="8007.92"/>
    <x v="5"/>
  </r>
  <r>
    <s v="E02393"/>
    <s v="Ruby Barnes"/>
    <s v="Manager"/>
    <s v="IT"/>
    <s v="F"/>
    <n v="27"/>
    <d v="2020-07-01T00:00:00"/>
    <n v="119746"/>
    <n v="0.1"/>
    <n v="11974.6"/>
    <x v="5"/>
  </r>
  <r>
    <s v="E00862"/>
    <s v="Levi Moreno"/>
    <s v="Systems Analyst"/>
    <s v="IT"/>
    <s v="M"/>
    <n v="64"/>
    <d v="2020-06-27T00:00:00"/>
    <n v="40316"/>
    <n v="0"/>
    <n v="0"/>
    <x v="6"/>
  </r>
  <r>
    <s v="E04487"/>
    <s v="Audrey Hwang"/>
    <s v="Sr. Analyst"/>
    <s v="Accounting"/>
    <s v="F"/>
    <n v="45"/>
    <d v="2020-06-17T00:00:00"/>
    <n v="89841"/>
    <n v="0"/>
    <n v="0"/>
    <x v="6"/>
  </r>
  <r>
    <s v="E04101"/>
    <s v="Olivia Harris"/>
    <s v="Director"/>
    <s v="Sales"/>
    <s v="F"/>
    <n v="63"/>
    <d v="2020-06-14T00:00:00"/>
    <n v="181216"/>
    <n v="0.27"/>
    <n v="48928.32"/>
    <x v="6"/>
  </r>
  <r>
    <s v="E03563"/>
    <s v="Ian Barnes"/>
    <s v="Operations Engineer"/>
    <s v="Engineering"/>
    <s v="M"/>
    <n v="47"/>
    <d v="2020-06-08T00:00:00"/>
    <n v="115765"/>
    <n v="0"/>
    <n v="0"/>
    <x v="6"/>
  </r>
  <r>
    <s v="E00443"/>
    <s v="Nolan Bui"/>
    <s v="Computer Systems Manager"/>
    <s v="IT"/>
    <s v="M"/>
    <n v="28"/>
    <d v="2020-05-26T00:00:00"/>
    <n v="67925"/>
    <n v="0.08"/>
    <n v="5434"/>
    <x v="7"/>
  </r>
  <r>
    <s v="E01193"/>
    <s v="Raelynn Lu"/>
    <s v="Director"/>
    <s v="Finance"/>
    <s v="F"/>
    <n v="27"/>
    <d v="2020-05-26T00:00:00"/>
    <n v="153628"/>
    <n v="0.28999999999999998"/>
    <n v="44552.119999999995"/>
    <x v="7"/>
  </r>
  <r>
    <s v="E01150"/>
    <s v="Allison Leung"/>
    <s v="Sr. Analyst"/>
    <s v="Sales"/>
    <s v="F"/>
    <n v="62"/>
    <d v="2020-05-18T00:00:00"/>
    <n v="97830"/>
    <n v="0"/>
    <n v="0"/>
    <x v="7"/>
  </r>
  <r>
    <s v="E02394"/>
    <s v="Luke Martin"/>
    <s v="Analyst"/>
    <s v="Finance"/>
    <s v="M"/>
    <n v="25"/>
    <d v="2020-05-16T00:00:00"/>
    <n v="41336"/>
    <n v="0"/>
    <n v="0"/>
    <x v="7"/>
  </r>
  <r>
    <s v="E01422"/>
    <s v="Lydia Espinoza"/>
    <s v="Sr. Manger"/>
    <s v="Marketing"/>
    <s v="F"/>
    <n v="29"/>
    <d v="2020-05-15T00:00:00"/>
    <n v="137106"/>
    <n v="0.12"/>
    <n v="16452.72"/>
    <x v="7"/>
  </r>
  <r>
    <s v="E04170"/>
    <s v="Grayson Chin"/>
    <s v="Vice President"/>
    <s v="IT"/>
    <s v="M"/>
    <n v="26"/>
    <d v="2020-05-09T00:00:00"/>
    <n v="256561"/>
    <n v="0.39"/>
    <n v="100058.79000000001"/>
    <x v="7"/>
  </r>
  <r>
    <s v="E03328"/>
    <s v="Lucy Johnson"/>
    <s v="Manager"/>
    <s v="IT"/>
    <s v="F"/>
    <n v="57"/>
    <d v="2020-04-27T00:00:00"/>
    <n v="103058"/>
    <n v="7.0000000000000007E-2"/>
    <n v="7214.06"/>
    <x v="8"/>
  </r>
  <r>
    <s v="E01351"/>
    <s v="Leo Owens"/>
    <s v="Systems Analyst"/>
    <s v="IT"/>
    <s v="M"/>
    <n v="47"/>
    <d v="2020-04-23T00:00:00"/>
    <n v="50069"/>
    <n v="0"/>
    <n v="0"/>
    <x v="8"/>
  </r>
  <r>
    <s v="E03296"/>
    <s v="Eloise Trinh"/>
    <s v="Solutions Architect"/>
    <s v="IT"/>
    <s v="F"/>
    <n v="39"/>
    <d v="2020-04-22T00:00:00"/>
    <n v="90535"/>
    <n v="0"/>
    <n v="0"/>
    <x v="8"/>
  </r>
  <r>
    <s v="E00929"/>
    <s v="Allison Espinoza"/>
    <s v="Solutions Architect"/>
    <s v="IT"/>
    <s v="F"/>
    <n v="45"/>
    <d v="2020-04-16T00:00:00"/>
    <n v="66958"/>
    <n v="0"/>
    <n v="0"/>
    <x v="8"/>
  </r>
  <r>
    <s v="E00527"/>
    <s v="Mateo Chu"/>
    <s v="Field Engineer"/>
    <s v="Engineering"/>
    <s v="M"/>
    <n v="27"/>
    <d v="2020-04-16T00:00:00"/>
    <n v="71864"/>
    <n v="0"/>
    <n v="0"/>
    <x v="8"/>
  </r>
  <r>
    <s v="E01338"/>
    <s v="Jaxson Coleman"/>
    <s v="Manager"/>
    <s v="Finance"/>
    <s v="M"/>
    <n v="32"/>
    <d v="2020-04-15T00:00:00"/>
    <n v="126671"/>
    <n v="0.09"/>
    <n v="11400.39"/>
    <x v="8"/>
  </r>
  <r>
    <s v="E02249"/>
    <s v="Allison Daniels"/>
    <s v="Manager"/>
    <s v="Finance"/>
    <s v="F"/>
    <n v="37"/>
    <d v="2020-04-14T00:00:00"/>
    <n v="103524"/>
    <n v="0.09"/>
    <n v="9317.16"/>
    <x v="8"/>
  </r>
  <r>
    <s v="E03971"/>
    <s v="Lillian Chen"/>
    <s v="Sr. Manger"/>
    <s v="Marketing"/>
    <s v="F"/>
    <n v="25"/>
    <d v="2020-04-09T00:00:00"/>
    <n v="157057"/>
    <n v="0.1"/>
    <n v="15705.7"/>
    <x v="8"/>
  </r>
  <r>
    <s v="E00824"/>
    <s v="Everleigh Adams"/>
    <s v="Analyst II"/>
    <s v="Marketing"/>
    <s v="F"/>
    <n v="33"/>
    <d v="2020-03-14T00:00:00"/>
    <n v="68846"/>
    <n v="0"/>
    <n v="0"/>
    <x v="9"/>
  </r>
  <r>
    <s v="E04380"/>
    <s v="Naomi Washington"/>
    <s v="Manager"/>
    <s v="IT"/>
    <s v="F"/>
    <n v="51"/>
    <d v="2020-03-13T00:00:00"/>
    <n v="107195"/>
    <n v="0.09"/>
    <n v="9647.5499999999993"/>
    <x v="9"/>
  </r>
  <r>
    <s v="E00956"/>
    <s v="Eleanor Chau"/>
    <s v="Development Engineer"/>
    <s v="Engineering"/>
    <s v="F"/>
    <n v="37"/>
    <d v="2020-03-08T00:00:00"/>
    <n v="80659"/>
    <n v="0"/>
    <n v="0"/>
    <x v="9"/>
  </r>
  <r>
    <s v="E03064"/>
    <s v="Lincoln Fong"/>
    <s v="Analyst II"/>
    <s v="Sales"/>
    <s v="M"/>
    <n v="31"/>
    <d v="2020-02-17T00:00:00"/>
    <n v="67171"/>
    <n v="0"/>
    <n v="0"/>
    <x v="10"/>
  </r>
  <r>
    <s v="E04683"/>
    <s v="Ezekiel Delgado"/>
    <s v="Director"/>
    <s v="Engineering"/>
    <s v="M"/>
    <n v="40"/>
    <d v="2020-02-07T00:00:00"/>
    <n v="187187"/>
    <n v="0.18"/>
    <n v="33693.659999999996"/>
    <x v="10"/>
  </r>
  <r>
    <s v="E04546"/>
    <s v="Jade Hunter"/>
    <s v="Cloud Infrastructure Architect"/>
    <s v="IT"/>
    <s v="F"/>
    <n v="42"/>
    <d v="2020-02-05T00:00:00"/>
    <n v="96636"/>
    <n v="0"/>
    <n v="0"/>
    <x v="10"/>
  </r>
  <r>
    <s v="E03870"/>
    <s v="Madeline Allen"/>
    <s v="Cloud Infrastructure Architect"/>
    <s v="IT"/>
    <s v="F"/>
    <n v="30"/>
    <d v="2020-02-03T00:00:00"/>
    <n v="94652"/>
    <n v="0"/>
    <n v="0"/>
    <x v="10"/>
  </r>
  <r>
    <s v="E01415"/>
    <s v="Henry Green"/>
    <s v="Sr. Account Representative"/>
    <s v="Sales"/>
    <s v="M"/>
    <n v="32"/>
    <d v="2020-02-03T00:00:00"/>
    <n v="96598"/>
    <n v="0"/>
    <n v="0"/>
    <x v="10"/>
  </r>
  <r>
    <s v="E00365"/>
    <s v="Jonathan Patel"/>
    <s v="Manager"/>
    <s v="Marketing"/>
    <s v="M"/>
    <n v="28"/>
    <d v="2020-02-02T00:00:00"/>
    <n v="115417"/>
    <n v="0.06"/>
    <n v="6925.0199999999995"/>
    <x v="10"/>
  </r>
  <r>
    <s v="E04288"/>
    <s v="Ella White"/>
    <s v="Development Engineer"/>
    <s v="Engineering"/>
    <s v="F"/>
    <n v="25"/>
    <d v="2020-01-20T00:00:00"/>
    <n v="71359"/>
    <n v="0"/>
    <n v="0"/>
    <x v="11"/>
  </r>
  <r>
    <s v="E03655"/>
    <s v="Samantha Rogers"/>
    <s v="Analyst"/>
    <s v="Marketing"/>
    <s v="F"/>
    <n v="28"/>
    <d v="2020-01-17T00:00:00"/>
    <n v="45061"/>
    <n v="0"/>
    <n v="0"/>
    <x v="11"/>
  </r>
  <r>
    <s v="E01896"/>
    <s v="Adam Nelson"/>
    <s v="Director"/>
    <s v="Finance"/>
    <s v="M"/>
    <n v="25"/>
    <d v="2020-01-14T00:00:00"/>
    <n v="168014"/>
    <n v="0.27"/>
    <n v="45363.780000000006"/>
    <x v="11"/>
  </r>
  <r>
    <s v="E02563"/>
    <s v="Emily Clark"/>
    <s v="Vice President"/>
    <s v="Accounting"/>
    <s v="F"/>
    <n v="36"/>
    <d v="2020-01-13T00:00:00"/>
    <n v="253294"/>
    <n v="0.4"/>
    <n v="101317.6"/>
    <x v="11"/>
  </r>
  <r>
    <s v="E03349"/>
    <s v="Anna Mehta"/>
    <s v="Cloud Infrastructure Architect"/>
    <s v="IT"/>
    <s v="F"/>
    <n v="32"/>
    <d v="2020-01-05T00:00:00"/>
    <n v="78844"/>
    <n v="0"/>
    <n v="0"/>
    <x v="11"/>
  </r>
  <r>
    <s v="E03880"/>
    <s v="Samantha Woods"/>
    <s v="Analyst"/>
    <s v="Accounting"/>
    <s v="F"/>
    <n v="56"/>
    <d v="2019-12-25T00:00:00"/>
    <n v="54829"/>
    <n v="0"/>
    <n v="0"/>
    <x v="0"/>
  </r>
  <r>
    <s v="E01194"/>
    <s v="Ella Jenkins"/>
    <s v="Analyst II"/>
    <s v="Finance"/>
    <s v="F"/>
    <n v="52"/>
    <d v="2019-12-20T00:00:00"/>
    <n v="61026"/>
    <n v="0"/>
    <n v="0"/>
    <x v="0"/>
  </r>
  <r>
    <s v="E00233"/>
    <s v="Brooklyn Reyes"/>
    <s v="Service Desk Analyst"/>
    <s v="IT"/>
    <s v="F"/>
    <n v="36"/>
    <d v="2019-12-19T00:00:00"/>
    <n v="91954"/>
    <n v="0"/>
    <n v="0"/>
    <x v="0"/>
  </r>
  <r>
    <s v="E04152"/>
    <s v="Adeline Huang"/>
    <s v="Controls Engineer"/>
    <s v="Engineering"/>
    <s v="F"/>
    <n v="34"/>
    <d v="2019-12-16T00:00:00"/>
    <n v="99989"/>
    <n v="0"/>
    <n v="0"/>
    <x v="0"/>
  </r>
  <r>
    <s v="E03683"/>
    <s v="Raelynn Hong"/>
    <s v="Director"/>
    <s v="Marketing"/>
    <s v="F"/>
    <n v="28"/>
    <d v="2019-12-11T00:00:00"/>
    <n v="182321"/>
    <n v="0.28000000000000003"/>
    <n v="51049.880000000005"/>
    <x v="0"/>
  </r>
  <r>
    <s v="E00268"/>
    <s v="Ian Flores"/>
    <s v="Director"/>
    <s v="Engineering"/>
    <s v="M"/>
    <n v="48"/>
    <d v="2019-12-10T00:00:00"/>
    <n v="183113"/>
    <n v="0.24"/>
    <n v="43947.119999999995"/>
    <x v="0"/>
  </r>
  <r>
    <s v="E00325"/>
    <s v="Jameson Chen"/>
    <s v="Vice President"/>
    <s v="Marketing"/>
    <s v="M"/>
    <n v="39"/>
    <d v="2019-12-05T00:00:00"/>
    <n v="254057"/>
    <n v="0.39"/>
    <n v="99082.23000000001"/>
    <x v="0"/>
  </r>
  <r>
    <s v="E02642"/>
    <s v="Sebastian Rogers"/>
    <s v="HRIS Analyst"/>
    <s v="HR"/>
    <s v="M"/>
    <n v="38"/>
    <d v="2019-11-29T00:00:00"/>
    <n v="69647"/>
    <n v="0"/>
    <n v="0"/>
    <x v="1"/>
  </r>
  <r>
    <s v="E00608"/>
    <s v="Anna Han"/>
    <s v="Development Engineer"/>
    <s v="Engineering"/>
    <s v="F"/>
    <n v="29"/>
    <d v="2019-11-09T00:00:00"/>
    <n v="75012"/>
    <n v="0"/>
    <n v="0"/>
    <x v="1"/>
  </r>
  <r>
    <s v="E03278"/>
    <s v="Nicholas Wong"/>
    <s v="Director"/>
    <s v="Sales"/>
    <s v="M"/>
    <n v="27"/>
    <d v="2019-11-07T00:00:00"/>
    <n v="174607"/>
    <n v="0.28999999999999998"/>
    <n v="50636.03"/>
    <x v="1"/>
  </r>
  <r>
    <s v="E00446"/>
    <s v="Hudson Hill"/>
    <s v="Sr. Analyst"/>
    <s v="Sales"/>
    <s v="M"/>
    <n v="30"/>
    <d v="2019-11-04T00:00:00"/>
    <n v="96092"/>
    <n v="0"/>
    <n v="0"/>
    <x v="1"/>
  </r>
  <r>
    <s v="E03858"/>
    <s v="John Cho"/>
    <s v="Director"/>
    <s v="HR"/>
    <s v="M"/>
    <n v="47"/>
    <d v="2019-11-03T00:00:00"/>
    <n v="195385"/>
    <n v="0.21"/>
    <n v="41030.85"/>
    <x v="1"/>
  </r>
  <r>
    <s v="E04567"/>
    <s v="Madeline Hoang"/>
    <s v="Systems Analyst"/>
    <s v="IT"/>
    <s v="F"/>
    <n v="28"/>
    <d v="2019-10-25T00:00:00"/>
    <n v="50111"/>
    <n v="0"/>
    <n v="0"/>
    <x v="2"/>
  </r>
  <r>
    <s v="E02665"/>
    <s v="Bella Butler"/>
    <s v="Sr. Manger"/>
    <s v="Finance"/>
    <s v="F"/>
    <n v="33"/>
    <d v="2019-10-25T00:00:00"/>
    <n v="131652"/>
    <n v="0.11"/>
    <n v="14481.72"/>
    <x v="2"/>
  </r>
  <r>
    <s v="E01628"/>
    <s v="Jackson Perry"/>
    <s v="Vice President"/>
    <s v="Marketing"/>
    <s v="M"/>
    <n v="27"/>
    <d v="2019-10-20T00:00:00"/>
    <n v="256420"/>
    <n v="0.3"/>
    <n v="76926"/>
    <x v="2"/>
  </r>
  <r>
    <s v="E02769"/>
    <s v="Riley Marquez"/>
    <s v="Sr. Manger"/>
    <s v="Finance"/>
    <s v="F"/>
    <n v="39"/>
    <d v="2019-10-18T00:00:00"/>
    <n v="122829"/>
    <n v="0.11"/>
    <n v="13511.19"/>
    <x v="2"/>
  </r>
  <r>
    <s v="E02216"/>
    <s v="Caleb Marquez"/>
    <s v="IT Systems Architect"/>
    <s v="IT"/>
    <s v="M"/>
    <n v="29"/>
    <d v="2019-10-15T00:00:00"/>
    <n v="66819"/>
    <n v="0"/>
    <n v="0"/>
    <x v="2"/>
  </r>
  <r>
    <s v="E02558"/>
    <s v="Jose Richardson"/>
    <s v="Director"/>
    <s v="Marketing"/>
    <s v="M"/>
    <n v="26"/>
    <d v="2019-10-15T00:00:00"/>
    <n v="151556"/>
    <n v="0.2"/>
    <n v="30311.200000000001"/>
    <x v="2"/>
  </r>
  <r>
    <s v="E00178"/>
    <s v="Harper Alexander"/>
    <s v="Sr. Analyst"/>
    <s v="Sales"/>
    <s v="F"/>
    <n v="26"/>
    <d v="2019-10-14T00:00:00"/>
    <n v="79356"/>
    <n v="0"/>
    <n v="0"/>
    <x v="2"/>
  </r>
  <r>
    <s v="E02390"/>
    <s v="Penelope Jordan"/>
    <s v="Computer Systems Manager"/>
    <s v="IT"/>
    <s v="F"/>
    <n v="26"/>
    <d v="2019-09-27T00:00:00"/>
    <n v="84913"/>
    <n v="7.0000000000000007E-2"/>
    <n v="5943.9100000000008"/>
    <x v="3"/>
  </r>
  <r>
    <s v="E03583"/>
    <s v="Brooks Marquez"/>
    <s v="Vice President"/>
    <s v="Sales"/>
    <s v="M"/>
    <n v="61"/>
    <d v="2019-09-24T00:00:00"/>
    <n v="201464"/>
    <n v="0.37"/>
    <n v="74541.679999999993"/>
    <x v="3"/>
  </r>
  <r>
    <s v="E03059"/>
    <s v="Hailey Dang"/>
    <s v="Manager"/>
    <s v="Marketing"/>
    <s v="F"/>
    <n v="64"/>
    <d v="2019-09-21T00:00:00"/>
    <n v="108780"/>
    <n v="0.06"/>
    <n v="6526.8"/>
    <x v="3"/>
  </r>
  <r>
    <s v="E04670"/>
    <s v="Angel Do"/>
    <s v="IT Systems Architect"/>
    <s v="IT"/>
    <s v="M"/>
    <n v="34"/>
    <d v="2019-09-20T00:00:00"/>
    <n v="94735"/>
    <n v="0"/>
    <n v="0"/>
    <x v="3"/>
  </r>
  <r>
    <s v="E01652"/>
    <s v="Avery Dominguez"/>
    <s v="Sr. Manger"/>
    <s v="Sales"/>
    <s v="F"/>
    <n v="27"/>
    <d v="2019-09-13T00:00:00"/>
    <n v="133297"/>
    <n v="0.13"/>
    <n v="17328.61"/>
    <x v="3"/>
  </r>
  <r>
    <s v="E00170"/>
    <s v="Hannah Nelson"/>
    <s v="Sr. Analyst"/>
    <s v="Marketing"/>
    <s v="F"/>
    <n v="35"/>
    <d v="2019-09-07T00:00:00"/>
    <n v="70992"/>
    <n v="0"/>
    <n v="0"/>
    <x v="3"/>
  </r>
  <r>
    <s v="E02410"/>
    <s v="Leonardo Dixon"/>
    <s v="Analyst"/>
    <s v="Sales"/>
    <s v="M"/>
    <n v="37"/>
    <d v="2019-09-05T00:00:00"/>
    <n v="49998"/>
    <n v="0"/>
    <n v="0"/>
    <x v="3"/>
  </r>
  <r>
    <s v="E03595"/>
    <s v="Christopher Howard"/>
    <s v="Enterprise Architect"/>
    <s v="IT"/>
    <s v="M"/>
    <n v="61"/>
    <d v="2019-08-26T00:00:00"/>
    <n v="75780"/>
    <n v="0"/>
    <n v="0"/>
    <x v="4"/>
  </r>
  <r>
    <s v="E02337"/>
    <s v="Emma Cao"/>
    <s v="Analyst"/>
    <s v="Accounting"/>
    <s v="F"/>
    <n v="27"/>
    <d v="2019-08-24T00:00:00"/>
    <n v="50809"/>
    <n v="0"/>
    <n v="0"/>
    <x v="4"/>
  </r>
  <r>
    <s v="E03648"/>
    <s v="Vivian Hunter"/>
    <s v="Account Representative"/>
    <s v="Sales"/>
    <s v="F"/>
    <n v="26"/>
    <d v="2019-08-21T00:00:00"/>
    <n v="66084"/>
    <n v="0"/>
    <n v="0"/>
    <x v="4"/>
  </r>
  <r>
    <s v="E03277"/>
    <s v="Caroline Hu"/>
    <s v="Sr. Manger"/>
    <s v="Marketing"/>
    <s v="F"/>
    <n v="31"/>
    <d v="2019-08-18T00:00:00"/>
    <n v="126353"/>
    <n v="0.12"/>
    <n v="15162.359999999999"/>
    <x v="4"/>
  </r>
  <r>
    <s v="E02857"/>
    <s v="Mason Jimenez"/>
    <s v="Sr. Manger"/>
    <s v="Finance"/>
    <s v="M"/>
    <n v="44"/>
    <d v="2019-08-08T00:00:00"/>
    <n v="130133"/>
    <n v="0.15"/>
    <n v="19519.95"/>
    <x v="4"/>
  </r>
  <r>
    <s v="E01232"/>
    <s v="Samantha Foster"/>
    <s v="Vice President"/>
    <s v="HR"/>
    <s v="F"/>
    <n v="34"/>
    <d v="2019-07-27T00:00:00"/>
    <n v="220937"/>
    <n v="0.38"/>
    <n v="83956.06"/>
    <x v="5"/>
  </r>
  <r>
    <s v="E03305"/>
    <s v="Cooper Jiang"/>
    <s v="Analyst II"/>
    <s v="Accounting"/>
    <s v="M"/>
    <n v="49"/>
    <d v="2019-07-25T00:00:00"/>
    <n v="50883"/>
    <n v="0"/>
    <n v="0"/>
    <x v="5"/>
  </r>
  <r>
    <s v="E01895"/>
    <s v="Peyton Walker"/>
    <s v="Analyst"/>
    <s v="Marketing"/>
    <s v="F"/>
    <n v="43"/>
    <d v="2019-07-13T00:00:00"/>
    <n v="41545"/>
    <n v="0"/>
    <n v="0"/>
    <x v="5"/>
  </r>
  <r>
    <s v="E04174"/>
    <s v="Maverick Henry"/>
    <s v="Computer Systems Manager"/>
    <s v="IT"/>
    <s v="M"/>
    <n v="26"/>
    <d v="2019-07-10T00:00:00"/>
    <n v="69110"/>
    <n v="0.05"/>
    <n v="3455.5"/>
    <x v="5"/>
  </r>
  <r>
    <s v="E01883"/>
    <s v="Isla Guzman"/>
    <s v="Sr. Manger"/>
    <s v="Accounting"/>
    <s v="F"/>
    <n v="28"/>
    <d v="2019-07-06T00:00:00"/>
    <n v="152036"/>
    <n v="0.15"/>
    <n v="22805.399999999998"/>
    <x v="5"/>
  </r>
  <r>
    <s v="E00431"/>
    <s v="Eliza Hernandez"/>
    <s v="Network Architect"/>
    <s v="IT"/>
    <s v="F"/>
    <n v="48"/>
    <d v="2019-07-04T00:00:00"/>
    <n v="76588"/>
    <n v="0"/>
    <n v="0"/>
    <x v="5"/>
  </r>
  <r>
    <s v="E03226"/>
    <s v="Angel Stewart"/>
    <s v="Vice President"/>
    <s v="Finance"/>
    <s v="M"/>
    <n v="28"/>
    <d v="2019-06-22T00:00:00"/>
    <n v="250767"/>
    <n v="0.38"/>
    <n v="95291.46"/>
    <x v="6"/>
  </r>
  <r>
    <s v="E00306"/>
    <s v="Piper Patterson"/>
    <s v="Quality Engineer"/>
    <s v="Engineering"/>
    <s v="F"/>
    <n v="45"/>
    <d v="2019-06-19T00:00:00"/>
    <n v="88045"/>
    <n v="0"/>
    <n v="0"/>
    <x v="6"/>
  </r>
  <r>
    <s v="E03881"/>
    <s v="Andrew Reed"/>
    <s v="System Administrator "/>
    <s v="IT"/>
    <s v="M"/>
    <n v="28"/>
    <d v="2019-06-17T00:00:00"/>
    <n v="65341"/>
    <n v="0"/>
    <n v="0"/>
    <x v="6"/>
  </r>
  <r>
    <s v="E04398"/>
    <s v="Oliver Yang"/>
    <s v="Director"/>
    <s v="Marketing"/>
    <s v="M"/>
    <n v="31"/>
    <d v="2019-06-10T00:00:00"/>
    <n v="176710"/>
    <n v="0.15"/>
    <n v="26506.5"/>
    <x v="6"/>
  </r>
  <r>
    <s v="E04005"/>
    <s v="Lincoln Wong"/>
    <s v="Sr. Analyst"/>
    <s v="Finance"/>
    <s v="M"/>
    <n v="49"/>
    <d v="2019-06-07T00:00:00"/>
    <n v="80700"/>
    <n v="0"/>
    <n v="0"/>
    <x v="6"/>
  </r>
  <r>
    <s v="E01820"/>
    <s v="Nathan Miller"/>
    <s v="Quality Engineer"/>
    <s v="Engineering"/>
    <s v="M"/>
    <n v="27"/>
    <d v="2019-05-28T00:00:00"/>
    <n v="70110"/>
    <n v="0"/>
    <n v="0"/>
    <x v="7"/>
  </r>
  <r>
    <s v="E00145"/>
    <s v="Kinsley Dixon"/>
    <s v="Analyst"/>
    <s v="Accounting"/>
    <s v="F"/>
    <n v="28"/>
    <d v="2019-05-25T00:00:00"/>
    <n v="45819"/>
    <n v="0"/>
    <n v="0"/>
    <x v="7"/>
  </r>
  <r>
    <s v="E00586"/>
    <s v="Sadie Washington"/>
    <s v="Sr. Manger"/>
    <s v="Marketing"/>
    <s v="F"/>
    <n v="29"/>
    <d v="2019-05-24T00:00:00"/>
    <n v="122350"/>
    <n v="0.12"/>
    <n v="14682"/>
    <x v="7"/>
  </r>
  <r>
    <s v="E01337"/>
    <s v="Andrew Coleman"/>
    <s v="Director"/>
    <s v="Finance"/>
    <s v="M"/>
    <n v="41"/>
    <d v="2019-05-15T00:00:00"/>
    <n v="174415"/>
    <n v="0.23"/>
    <n v="40115.450000000004"/>
    <x v="7"/>
  </r>
  <r>
    <s v="E01584"/>
    <s v="Carter Mejia"/>
    <s v="Sr. Manger"/>
    <s v="HR"/>
    <s v="M"/>
    <n v="29"/>
    <d v="2019-05-09T00:00:00"/>
    <n v="125828"/>
    <n v="0.15"/>
    <n v="18874.2"/>
    <x v="7"/>
  </r>
  <r>
    <s v="E00701"/>
    <s v="Madeline Garcia"/>
    <s v="Sr. Business Partner"/>
    <s v="HR"/>
    <s v="F"/>
    <n v="45"/>
    <d v="2019-04-26T00:00:00"/>
    <n v="74891"/>
    <n v="0"/>
    <n v="0"/>
    <x v="8"/>
  </r>
  <r>
    <s v="E03681"/>
    <s v="Lyla Chen"/>
    <s v="Sr. Business Partner"/>
    <s v="HR"/>
    <s v="F"/>
    <n v="45"/>
    <d v="2019-04-26T00:00:00"/>
    <n v="90870"/>
    <n v="0"/>
    <n v="0"/>
    <x v="8"/>
  </r>
  <r>
    <s v="E00972"/>
    <s v="Amelia Salazar"/>
    <s v="Analyst II"/>
    <s v="Finance"/>
    <s v="F"/>
    <n v="26"/>
    <d v="2019-04-23T00:00:00"/>
    <n v="59817"/>
    <n v="0"/>
    <n v="0"/>
    <x v="8"/>
  </r>
  <r>
    <s v="E01339"/>
    <s v="Jeremiah Hernandez"/>
    <s v="Network Engineer"/>
    <s v="IT"/>
    <s v="M"/>
    <n v="26"/>
    <d v="2019-04-14T00:00:00"/>
    <n v="74467"/>
    <n v="0"/>
    <n v="0"/>
    <x v="8"/>
  </r>
  <r>
    <s v="E03611"/>
    <s v="Alice Mehta"/>
    <s v="Analyst II"/>
    <s v="Sales"/>
    <s v="F"/>
    <n v="45"/>
    <d v="2019-04-02T00:00:00"/>
    <n v="52621"/>
    <n v="0"/>
    <n v="0"/>
    <x v="8"/>
  </r>
  <r>
    <s v="E02770"/>
    <s v="Liliana Do"/>
    <s v="Service Desk Analyst"/>
    <s v="IT"/>
    <s v="F"/>
    <n v="30"/>
    <d v="2019-03-29T00:00:00"/>
    <n v="86774"/>
    <n v="0"/>
    <n v="0"/>
    <x v="9"/>
  </r>
  <r>
    <s v="E00399"/>
    <s v="Connor Walker"/>
    <s v="Analyst II"/>
    <s v="Finance"/>
    <s v="M"/>
    <n v="30"/>
    <d v="2019-03-18T00:00:00"/>
    <n v="54714"/>
    <n v="0"/>
    <n v="0"/>
    <x v="9"/>
  </r>
  <r>
    <s v="E02259"/>
    <s v="Emily Lau"/>
    <s v="Sr. Analyst"/>
    <s v="Finance"/>
    <s v="F"/>
    <n v="35"/>
    <d v="2019-03-18T00:00:00"/>
    <n v="74779"/>
    <n v="0"/>
    <n v="0"/>
    <x v="9"/>
  </r>
  <r>
    <s v="E00153"/>
    <s v="Claire Jones"/>
    <s v="Field Engineer"/>
    <s v="Engineering"/>
    <s v="F"/>
    <n v="39"/>
    <d v="2019-03-12T00:00:00"/>
    <n v="62644"/>
    <n v="0"/>
    <n v="0"/>
    <x v="9"/>
  </r>
  <r>
    <s v="E04267"/>
    <s v="Greyson Sanders"/>
    <s v="Cloud Infrastructure Architect"/>
    <s v="IT"/>
    <s v="M"/>
    <n v="28"/>
    <d v="2019-03-06T00:00:00"/>
    <n v="90304"/>
    <n v="0"/>
    <n v="0"/>
    <x v="9"/>
  </r>
  <r>
    <s v="E01684"/>
    <s v="Jaxson Liang"/>
    <s v="Field Engineer"/>
    <s v="Engineering"/>
    <s v="M"/>
    <n v="64"/>
    <d v="2019-03-03T00:00:00"/>
    <n v="67114"/>
    <n v="0"/>
    <n v="0"/>
    <x v="9"/>
  </r>
  <r>
    <s v="E02391"/>
    <s v="Natalia Santos"/>
    <s v="Vice President"/>
    <s v="HR"/>
    <s v="F"/>
    <n v="45"/>
    <d v="2019-02-25T00:00:00"/>
    <n v="249801"/>
    <n v="0.39"/>
    <n v="97422.39"/>
    <x v="10"/>
  </r>
  <r>
    <s v="E01366"/>
    <s v="William Walker"/>
    <s v="Computer Systems Manager"/>
    <s v="IT"/>
    <s v="M"/>
    <n v="40"/>
    <d v="2019-02-24T00:00:00"/>
    <n v="95899"/>
    <n v="0.1"/>
    <n v="9589.9"/>
    <x v="10"/>
  </r>
  <r>
    <s v="E00013"/>
    <s v="Elena Vang"/>
    <s v="Analyst"/>
    <s v="Finance"/>
    <s v="F"/>
    <n v="52"/>
    <d v="2019-02-19T00:00:00"/>
    <n v="55859"/>
    <n v="0"/>
    <n v="0"/>
    <x v="10"/>
  </r>
  <r>
    <s v="E00676"/>
    <s v="Isaac Yoon"/>
    <s v="Manager"/>
    <s v="HR"/>
    <s v="M"/>
    <n v="41"/>
    <d v="2019-02-06T00:00:00"/>
    <n v="126950"/>
    <n v="0.1"/>
    <n v="12695"/>
    <x v="10"/>
  </r>
  <r>
    <s v="E01499"/>
    <s v="Jade Rojas"/>
    <s v="Director"/>
    <s v="Finance"/>
    <s v="F"/>
    <n v="37"/>
    <d v="2019-01-28T00:00:00"/>
    <n v="165927"/>
    <n v="0.2"/>
    <n v="33185.4"/>
    <x v="11"/>
  </r>
  <r>
    <s v="E02395"/>
    <s v="Easton Bailey"/>
    <s v="Manager"/>
    <s v="Accounting"/>
    <s v="M"/>
    <n v="29"/>
    <d v="2019-01-25T00:00:00"/>
    <n v="113527"/>
    <n v="0.06"/>
    <n v="6811.62"/>
    <x v="11"/>
  </r>
  <r>
    <s v="E02153"/>
    <s v="Peyton Vasquez"/>
    <s v="Analyst"/>
    <s v="Accounting"/>
    <s v="F"/>
    <n v="26"/>
    <d v="2019-01-24T00:00:00"/>
    <n v="55767"/>
    <n v="0"/>
    <n v="0"/>
    <x v="11"/>
  </r>
  <r>
    <s v="E00515"/>
    <s v="Joseph Vazquez"/>
    <s v="Sr. Manger"/>
    <s v="Accounting"/>
    <s v="M"/>
    <n v="40"/>
    <d v="2019-01-23T00:00:00"/>
    <n v="159031"/>
    <n v="0.1"/>
    <n v="15903.1"/>
    <x v="11"/>
  </r>
  <r>
    <s v="E00836"/>
    <s v="Wesley King"/>
    <s v="Manager"/>
    <s v="Accounting"/>
    <s v="M"/>
    <n v="57"/>
    <d v="2019-01-19T00:00:00"/>
    <n v="101577"/>
    <n v="0.05"/>
    <n v="5078.8500000000004"/>
    <x v="11"/>
  </r>
  <r>
    <s v="E00502"/>
    <s v="Natalia Salazar"/>
    <s v="Sr. Analyst"/>
    <s v="Accounting"/>
    <s v="F"/>
    <n v="44"/>
    <d v="2019-01-02T00:00:00"/>
    <n v="74691"/>
    <n v="0"/>
    <n v="0"/>
    <x v="11"/>
  </r>
  <r>
    <s v="E00276"/>
    <s v="Kennedy Romero"/>
    <s v="Engineering Manager"/>
    <s v="Engineering"/>
    <s v="F"/>
    <n v="37"/>
    <d v="2018-12-27T00:00:00"/>
    <n v="87359"/>
    <n v="0.11"/>
    <n v="9609.49"/>
    <x v="0"/>
  </r>
  <r>
    <s v="E01797"/>
    <s v="Piper Lewis"/>
    <s v="Field Engineer"/>
    <s v="Engineering"/>
    <s v="F"/>
    <n v="33"/>
    <d v="2018-12-22T00:00:00"/>
    <n v="83990"/>
    <n v="0"/>
    <n v="0"/>
    <x v="0"/>
  </r>
  <r>
    <s v="E03251"/>
    <s v="Ruby Medina"/>
    <s v="Director"/>
    <s v="Sales"/>
    <s v="F"/>
    <n v="50"/>
    <d v="2018-12-18T00:00:00"/>
    <n v="155351"/>
    <n v="0.2"/>
    <n v="31070.2"/>
    <x v="0"/>
  </r>
  <r>
    <s v="E04004"/>
    <s v="Everleigh Shah"/>
    <s v="Test Engineer"/>
    <s v="Engineering"/>
    <s v="F"/>
    <n v="36"/>
    <d v="2018-12-14T00:00:00"/>
    <n v="96757"/>
    <n v="0"/>
    <n v="0"/>
    <x v="0"/>
  </r>
  <r>
    <s v="E01807"/>
    <s v="Cameron Evans"/>
    <s v="Test Engineer"/>
    <s v="Engineering"/>
    <s v="M"/>
    <n v="50"/>
    <d v="2018-12-13T00:00:00"/>
    <n v="63098"/>
    <n v="0"/>
    <n v="0"/>
    <x v="0"/>
  </r>
  <r>
    <s v="E01258"/>
    <s v="Gabriel Brooks"/>
    <s v="Network Engineer"/>
    <s v="IT"/>
    <s v="M"/>
    <n v="29"/>
    <d v="2018-12-10T00:00:00"/>
    <n v="84596"/>
    <n v="0"/>
    <n v="0"/>
    <x v="0"/>
  </r>
  <r>
    <s v="E01787"/>
    <s v="Lillian Romero"/>
    <s v="Director"/>
    <s v="Engineering"/>
    <s v="F"/>
    <n v="27"/>
    <d v="2018-12-07T00:00:00"/>
    <n v="170164"/>
    <n v="0.17"/>
    <n v="28927.88"/>
    <x v="0"/>
  </r>
  <r>
    <s v="E04131"/>
    <s v="Ruby Choi"/>
    <s v="Analyst"/>
    <s v="Accounting"/>
    <s v="F"/>
    <n v="40"/>
    <d v="2018-12-06T00:00:00"/>
    <n v="57225"/>
    <n v="0"/>
    <n v="0"/>
    <x v="0"/>
  </r>
  <r>
    <s v="E03055"/>
    <s v="Austin Rojas"/>
    <s v="Vice President"/>
    <s v="Finance"/>
    <s v="M"/>
    <n v="29"/>
    <d v="2018-12-05T00:00:00"/>
    <n v="199504"/>
    <n v="0.3"/>
    <n v="59851.199999999997"/>
    <x v="0"/>
  </r>
  <r>
    <s v="E01167"/>
    <s v="Kinsley Collins"/>
    <s v="Automation Engineer"/>
    <s v="Engineering"/>
    <s v="F"/>
    <n v="28"/>
    <d v="2018-11-14T00:00:00"/>
    <n v="115854"/>
    <n v="0"/>
    <n v="0"/>
    <x v="1"/>
  </r>
  <r>
    <s v="E01125"/>
    <s v="Joshua Yang"/>
    <s v="Network Engineer"/>
    <s v="IT"/>
    <s v="M"/>
    <n v="34"/>
    <d v="2018-11-10T00:00:00"/>
    <n v="61944"/>
    <n v="0"/>
    <n v="0"/>
    <x v="1"/>
  </r>
  <r>
    <s v="E03694"/>
    <s v="Elena Patterson"/>
    <s v="Vice President"/>
    <s v="Finance"/>
    <s v="F"/>
    <n v="38"/>
    <d v="2018-11-09T00:00:00"/>
    <n v="223805"/>
    <n v="0.36"/>
    <n v="80569.8"/>
    <x v="1"/>
  </r>
  <r>
    <s v="E02604"/>
    <s v="Brooklyn Collins"/>
    <s v="Sr. Manger"/>
    <s v="Finance"/>
    <s v="F"/>
    <n v="59"/>
    <d v="2018-10-27T00:00:00"/>
    <n v="139208"/>
    <n v="0.11"/>
    <n v="15312.88"/>
    <x v="2"/>
  </r>
  <r>
    <s v="E00943"/>
    <s v="Elena Mendoza"/>
    <s v="Director"/>
    <s v="Sales"/>
    <s v="F"/>
    <n v="27"/>
    <d v="2018-10-24T00:00:00"/>
    <n v="154973"/>
    <n v="0.28999999999999998"/>
    <n v="44942.17"/>
    <x v="2"/>
  </r>
  <r>
    <s v="E04762"/>
    <s v="Audrey Richardson"/>
    <s v="Director"/>
    <s v="IT"/>
    <s v="F"/>
    <n v="46"/>
    <d v="2018-10-06T00:00:00"/>
    <n v="166259"/>
    <n v="0.17"/>
    <n v="28264.030000000002"/>
    <x v="2"/>
  </r>
  <r>
    <s v="E02563"/>
    <s v="Clara Sanchez"/>
    <s v="Controls Engineer"/>
    <s v="Engineering"/>
    <s v="F"/>
    <n v="47"/>
    <d v="2018-10-02T00:00:00"/>
    <n v="111404"/>
    <n v="0"/>
    <n v="0"/>
    <x v="2"/>
  </r>
  <r>
    <s v="E02649"/>
    <s v="Charles Gonzalez"/>
    <s v="Quality Engineer"/>
    <s v="Engineering"/>
    <s v="M"/>
    <n v="27"/>
    <d v="2018-09-28T00:00:00"/>
    <n v="64247"/>
    <n v="0"/>
    <n v="0"/>
    <x v="3"/>
  </r>
  <r>
    <s v="E00440"/>
    <s v="Jack Huynh"/>
    <s v="Manager"/>
    <s v="Marketing"/>
    <s v="M"/>
    <n v="27"/>
    <d v="2018-09-25T00:00:00"/>
    <n v="114441"/>
    <n v="0.1"/>
    <n v="11444.1"/>
    <x v="3"/>
  </r>
  <r>
    <s v="E03532"/>
    <s v="Jaxson Santiago"/>
    <s v="Engineering Manager"/>
    <s v="Engineering"/>
    <s v="M"/>
    <n v="56"/>
    <d v="2018-09-20T00:00:00"/>
    <n v="78938"/>
    <n v="0.14000000000000001"/>
    <n v="11051.320000000002"/>
    <x v="3"/>
  </r>
  <r>
    <s v="E02427"/>
    <s v="Addison Mehta"/>
    <s v="Manager"/>
    <s v="Sales"/>
    <s v="F"/>
    <n v="27"/>
    <d v="2018-09-15T00:00:00"/>
    <n v="127616"/>
    <n v="7.0000000000000007E-2"/>
    <n v="8933.1200000000008"/>
    <x v="3"/>
  </r>
  <r>
    <s v="E04369"/>
    <s v="Santiago f Gray"/>
    <s v="Quality Engineer"/>
    <s v="Engineering"/>
    <s v="M"/>
    <n v="27"/>
    <d v="2018-09-11T00:00:00"/>
    <n v="80745"/>
    <n v="0"/>
    <n v="0"/>
    <x v="3"/>
  </r>
  <r>
    <s v="E03893"/>
    <s v="Alice Xiong"/>
    <s v="Vice President"/>
    <s v="Engineering"/>
    <s v="F"/>
    <n v="55"/>
    <d v="2018-09-02T00:00:00"/>
    <n v="221465"/>
    <n v="0.34"/>
    <n v="75298.100000000006"/>
    <x v="3"/>
  </r>
  <r>
    <s v="E03750"/>
    <s v="Jordan Cho"/>
    <s v="Analyst II"/>
    <s v="Accounting"/>
    <s v="M"/>
    <n v="28"/>
    <d v="2018-08-24T00:00:00"/>
    <n v="61410"/>
    <n v="0"/>
    <n v="0"/>
    <x v="4"/>
  </r>
  <r>
    <s v="E03947"/>
    <s v="Logan Soto"/>
    <s v="Vice President"/>
    <s v="Finance"/>
    <s v="M"/>
    <n v="36"/>
    <d v="2018-08-18T00:00:00"/>
    <n v="223404"/>
    <n v="0.32"/>
    <n v="71489.279999999999"/>
    <x v="4"/>
  </r>
  <r>
    <s v="E04335"/>
    <s v="Parker Allen"/>
    <s v="Sr. Analyst"/>
    <s v="Sales"/>
    <s v="M"/>
    <n v="31"/>
    <d v="2018-08-13T00:00:00"/>
    <n v="81828"/>
    <n v="0"/>
    <n v="0"/>
    <x v="4"/>
  </r>
  <r>
    <s v="E02850"/>
    <s v="Evelyn Dinh"/>
    <s v="Director"/>
    <s v="Sales"/>
    <s v="F"/>
    <n v="41"/>
    <d v="2018-08-10T00:00:00"/>
    <n v="171173"/>
    <n v="0.21"/>
    <n v="35946.33"/>
    <x v="4"/>
  </r>
  <r>
    <s v="E04639"/>
    <s v="Luna Taylor"/>
    <s v="Network Administrator"/>
    <s v="IT"/>
    <s v="F"/>
    <n v="47"/>
    <d v="2018-07-28T00:00:00"/>
    <n v="87806"/>
    <n v="0"/>
    <n v="0"/>
    <x v="5"/>
  </r>
  <r>
    <s v="E02800"/>
    <s v="Eva Estrada"/>
    <s v="Sr. Manger"/>
    <s v="Sales"/>
    <s v="F"/>
    <n v="45"/>
    <d v="2018-07-24T00:00:00"/>
    <n v="148991"/>
    <n v="0.12"/>
    <n v="17878.919999999998"/>
    <x v="5"/>
  </r>
  <r>
    <s v="E02190"/>
    <s v="Gabriel Carter"/>
    <s v="Test Engineer"/>
    <s v="Engineering"/>
    <s v="M"/>
    <n v="57"/>
    <d v="2018-07-18T00:00:00"/>
    <n v="71167"/>
    <n v="0"/>
    <n v="0"/>
    <x v="5"/>
  </r>
  <r>
    <s v="E00568"/>
    <s v="Ava Garza"/>
    <s v="Director"/>
    <s v="Accounting"/>
    <s v="F"/>
    <n v="27"/>
    <d v="2018-06-25T00:00:00"/>
    <n v="174097"/>
    <n v="0.21"/>
    <n v="36560.369999999995"/>
    <x v="6"/>
  </r>
  <r>
    <s v="E03520"/>
    <s v="Nolan Pena"/>
    <s v="Analyst"/>
    <s v="Marketing"/>
    <s v="M"/>
    <n v="30"/>
    <d v="2018-06-21T00:00:00"/>
    <n v="56154"/>
    <n v="0"/>
    <n v="0"/>
    <x v="6"/>
  </r>
  <r>
    <s v="E02396"/>
    <s v="Madeline Walker"/>
    <s v="Sr. Analyst"/>
    <s v="Finance"/>
    <s v="F"/>
    <n v="34"/>
    <d v="2018-06-13T00:00:00"/>
    <n v="77203"/>
    <n v="0"/>
    <n v="0"/>
    <x v="6"/>
  </r>
  <r>
    <s v="E03220"/>
    <s v="Alexander Gonzales"/>
    <s v="Manager"/>
    <s v="Accounting"/>
    <s v="M"/>
    <n v="34"/>
    <d v="2018-06-04T00:00:00"/>
    <n v="128329"/>
    <n v="0.08"/>
    <n v="10266.32"/>
    <x v="6"/>
  </r>
  <r>
    <s v="E03778"/>
    <s v="Luke Vu"/>
    <s v="Sr. Manger"/>
    <s v="Marketing"/>
    <s v="M"/>
    <n v="52"/>
    <d v="2018-06-04T00:00:00"/>
    <n v="154884"/>
    <n v="0.1"/>
    <n v="15488.400000000001"/>
    <x v="6"/>
  </r>
  <r>
    <s v="E04072"/>
    <s v="Emery Mitchell"/>
    <s v="Vice President"/>
    <s v="Finance"/>
    <s v="F"/>
    <n v="48"/>
    <d v="2018-06-02T00:00:00"/>
    <n v="231567"/>
    <n v="0.36"/>
    <n v="83364.12"/>
    <x v="6"/>
  </r>
  <r>
    <s v="E03223"/>
    <s v="Ethan Joseph"/>
    <s v="IT Coordinator"/>
    <s v="IT"/>
    <s v="M"/>
    <n v="45"/>
    <d v="2018-05-28T00:00:00"/>
    <n v="49219"/>
    <n v="0"/>
    <n v="0"/>
    <x v="7"/>
  </r>
  <r>
    <s v="E01877"/>
    <s v="Abigail Garza"/>
    <s v="Analyst"/>
    <s v="Accounting"/>
    <s v="F"/>
    <n v="33"/>
    <d v="2018-05-27T00:00:00"/>
    <n v="45049"/>
    <n v="0"/>
    <n v="0"/>
    <x v="7"/>
  </r>
  <r>
    <s v="E02703"/>
    <s v="Austin Vang"/>
    <s v="Manager"/>
    <s v="Marketing"/>
    <s v="M"/>
    <n v="49"/>
    <d v="2018-05-20T00:00:00"/>
    <n v="119397"/>
    <n v="0.09"/>
    <n v="10745.73"/>
    <x v="7"/>
  </r>
  <r>
    <s v="E02942"/>
    <s v="Daniel Richardson"/>
    <s v="Director"/>
    <s v="Engineering"/>
    <s v="M"/>
    <n v="30"/>
    <d v="2018-05-20T00:00:00"/>
    <n v="184368"/>
    <n v="0.28999999999999998"/>
    <n v="53466.719999999994"/>
    <x v="7"/>
  </r>
  <r>
    <s v="E02189"/>
    <s v="Isla Chavez"/>
    <s v="Account Representative"/>
    <s v="Sales"/>
    <s v="F"/>
    <n v="29"/>
    <d v="2018-05-19T00:00:00"/>
    <n v="65334"/>
    <n v="0"/>
    <n v="0"/>
    <x v="7"/>
  </r>
  <r>
    <s v="E01262"/>
    <s v="Miles Mehta"/>
    <s v="Manager"/>
    <s v="Finance"/>
    <s v="M"/>
    <n v="50"/>
    <d v="2018-05-19T00:00:00"/>
    <n v="106437"/>
    <n v="7.0000000000000007E-2"/>
    <n v="7450.5900000000011"/>
    <x v="7"/>
  </r>
  <r>
    <s v="E00836"/>
    <s v="Addison Roberts"/>
    <s v="Network Architect"/>
    <s v="IT"/>
    <s v="F"/>
    <n v="65"/>
    <d v="2018-05-14T00:00:00"/>
    <n v="60985"/>
    <n v="0"/>
    <n v="0"/>
    <x v="7"/>
  </r>
  <r>
    <s v="E00813"/>
    <s v="Autumn Joseph"/>
    <s v="Enterprise Architect"/>
    <s v="IT"/>
    <s v="F"/>
    <n v="39"/>
    <d v="2018-05-09T00:00:00"/>
    <n v="73317"/>
    <n v="0"/>
    <n v="0"/>
    <x v="7"/>
  </r>
  <r>
    <s v="E03981"/>
    <s v="Eliana Li"/>
    <s v="Test Engineer"/>
    <s v="Engineering"/>
    <s v="F"/>
    <n v="63"/>
    <d v="2018-05-07T00:00:00"/>
    <n v="67987"/>
    <n v="0"/>
    <n v="0"/>
    <x v="7"/>
  </r>
  <r>
    <s v="E03247"/>
    <s v="Caroline Jenkins"/>
    <s v="Analyst"/>
    <s v="Finance"/>
    <s v="F"/>
    <n v="27"/>
    <d v="2018-05-06T00:00:00"/>
    <n v="49011"/>
    <n v="0"/>
    <n v="0"/>
    <x v="7"/>
  </r>
  <r>
    <s v="E04112"/>
    <s v="Axel Chu"/>
    <s v="Systems Analyst"/>
    <s v="IT"/>
    <s v="M"/>
    <n v="43"/>
    <d v="2018-05-04T00:00:00"/>
    <n v="59888"/>
    <n v="0"/>
    <n v="0"/>
    <x v="7"/>
  </r>
  <r>
    <s v="E00144"/>
    <s v="Theodore Ngo"/>
    <s v="Controls Engineer"/>
    <s v="Engineering"/>
    <s v="M"/>
    <n v="55"/>
    <d v="2018-04-29T00:00:00"/>
    <n v="83378"/>
    <n v="0"/>
    <n v="0"/>
    <x v="8"/>
  </r>
  <r>
    <s v="E00703"/>
    <s v="Wesley Dominguez"/>
    <s v="Engineering Manager"/>
    <s v="Engineering"/>
    <s v="M"/>
    <n v="45"/>
    <d v="2018-04-27T00:00:00"/>
    <n v="115490"/>
    <n v="0.12"/>
    <n v="13858.8"/>
    <x v="8"/>
  </r>
  <r>
    <s v="E04641"/>
    <s v="Scarlett Hill"/>
    <s v="Director"/>
    <s v="Engineering"/>
    <s v="F"/>
    <n v="45"/>
    <d v="2018-04-22T00:00:00"/>
    <n v="187205"/>
    <n v="0.24"/>
    <n v="44929.2"/>
    <x v="8"/>
  </r>
  <r>
    <s v="E00595"/>
    <s v="Everly Chow"/>
    <s v="Sr. Manger"/>
    <s v="Finance"/>
    <s v="F"/>
    <n v="33"/>
    <d v="2018-04-21T00:00:00"/>
    <n v="140402"/>
    <n v="0.15"/>
    <n v="21060.3"/>
    <x v="8"/>
  </r>
  <r>
    <s v="E03292"/>
    <s v="Cora Evans"/>
    <s v="Computer Systems Manager"/>
    <s v="IT"/>
    <s v="F"/>
    <n v="45"/>
    <d v="2018-03-26T00:00:00"/>
    <n v="86478"/>
    <n v="0.06"/>
    <n v="5188.6799999999994"/>
    <x v="9"/>
  </r>
  <r>
    <s v="E04940"/>
    <s v="Hudson Williams"/>
    <s v="Vice President"/>
    <s v="Sales"/>
    <s v="M"/>
    <n v="36"/>
    <d v="2018-03-19T00:00:00"/>
    <n v="195200"/>
    <n v="0.36"/>
    <n v="70272"/>
    <x v="9"/>
  </r>
  <r>
    <s v="E04887"/>
    <s v="Emery Do"/>
    <s v="Account Representative"/>
    <s v="Sales"/>
    <s v="F"/>
    <n v="40"/>
    <d v="2018-03-16T00:00:00"/>
    <n v="55457"/>
    <n v="0"/>
    <n v="0"/>
    <x v="9"/>
  </r>
  <r>
    <s v="E00480"/>
    <s v="Hadley Yee"/>
    <s v="Business Partner"/>
    <s v="HR"/>
    <s v="F"/>
    <n v="31"/>
    <d v="2018-03-12T00:00:00"/>
    <n v="47913"/>
    <n v="0"/>
    <n v="0"/>
    <x v="9"/>
  </r>
  <r>
    <s v="E02613"/>
    <s v="John Jung"/>
    <s v="Sr. Analyst"/>
    <s v="Sales"/>
    <s v="M"/>
    <n v="63"/>
    <d v="2018-03-12T00:00:00"/>
    <n v="73200"/>
    <n v="0"/>
    <n v="0"/>
    <x v="9"/>
  </r>
  <r>
    <s v="E03578"/>
    <s v="Maverick Li"/>
    <s v="Analyst II"/>
    <s v="Sales"/>
    <s v="M"/>
    <n v="34"/>
    <d v="2018-03-10T00:00:00"/>
    <n v="58993"/>
    <n v="0"/>
    <n v="0"/>
    <x v="9"/>
  </r>
  <r>
    <s v="E02960"/>
    <s v="Nova Hill"/>
    <s v="Sr. Analyst"/>
    <s v="Accounting"/>
    <s v="F"/>
    <n v="56"/>
    <d v="2018-03-10T00:00:00"/>
    <n v="90040"/>
    <n v="0"/>
    <n v="0"/>
    <x v="9"/>
  </r>
  <r>
    <s v="E00917"/>
    <s v="Skylar Bell"/>
    <s v="Vice President"/>
    <s v="Engineering"/>
    <s v="F"/>
    <n v="30"/>
    <d v="2018-03-06T00:00:00"/>
    <n v="255431"/>
    <n v="0.36"/>
    <n v="91955.16"/>
    <x v="9"/>
  </r>
  <r>
    <s v="E03994"/>
    <s v="Henry Jung"/>
    <s v="Automation Engineer"/>
    <s v="Engineering"/>
    <s v="M"/>
    <n v="57"/>
    <d v="2018-02-26T00:00:00"/>
    <n v="103183"/>
    <n v="0"/>
    <n v="0"/>
    <x v="10"/>
  </r>
  <r>
    <s v="E01753"/>
    <s v="Connor Fong"/>
    <s v="Manager"/>
    <s v="Accounting"/>
    <s v="M"/>
    <n v="40"/>
    <d v="2018-02-16T00:00:00"/>
    <n v="120905"/>
    <n v="0.05"/>
    <n v="6045.25"/>
    <x v="10"/>
  </r>
  <r>
    <s v="E04464"/>
    <s v="Cooper Yoon"/>
    <s v="Engineering Manager"/>
    <s v="Engineering"/>
    <s v="M"/>
    <n v="60"/>
    <d v="2018-02-15T00:00:00"/>
    <n v="106079"/>
    <n v="0.14000000000000001"/>
    <n v="14851.060000000001"/>
    <x v="10"/>
  </r>
  <r>
    <s v="E03540"/>
    <s v="Emma Perry"/>
    <s v="Solutions Architect"/>
    <s v="IT"/>
    <s v="F"/>
    <n v="28"/>
    <d v="2018-01-22T00:00:00"/>
    <n v="68176"/>
    <n v="0"/>
    <n v="0"/>
    <x v="11"/>
  </r>
  <r>
    <s v="E00128"/>
    <s v="Everleigh Espinoza"/>
    <s v="Director"/>
    <s v="HR"/>
    <s v="F"/>
    <n v="54"/>
    <d v="2018-01-22T00:00:00"/>
    <n v="176294"/>
    <n v="0.28000000000000003"/>
    <n v="49362.320000000007"/>
    <x v="11"/>
  </r>
  <r>
    <s v="E04795"/>
    <s v="Eloise Alexander"/>
    <s v="Vice President"/>
    <s v="HR"/>
    <s v="F"/>
    <n v="28"/>
    <d v="2018-01-21T00:00:00"/>
    <n v="208210"/>
    <n v="0.3"/>
    <n v="62463"/>
    <x v="11"/>
  </r>
  <r>
    <s v="E02535"/>
    <s v="Caroline Perez"/>
    <s v="Controls Engineer"/>
    <s v="Engineering"/>
    <s v="F"/>
    <n v="29"/>
    <d v="2018-01-14T00:00:00"/>
    <n v="80516"/>
    <n v="0"/>
    <n v="0"/>
    <x v="11"/>
  </r>
  <r>
    <s v="E04095"/>
    <s v="Ryan Holmes"/>
    <s v="Sr. Manger"/>
    <s v="Marketing"/>
    <s v="M"/>
    <n v="45"/>
    <d v="2018-01-11T00:00:00"/>
    <n v="127422"/>
    <n v="0.15"/>
    <n v="19113.3"/>
    <x v="11"/>
  </r>
  <r>
    <s v="E01387"/>
    <s v="Cora Zheng"/>
    <s v="Director"/>
    <s v="IT"/>
    <s v="F"/>
    <n v="27"/>
    <d v="2018-01-03T00:00:00"/>
    <n v="167100"/>
    <n v="0.2"/>
    <n v="33420"/>
    <x v="11"/>
  </r>
  <r>
    <s v="E03907"/>
    <s v="Camila Watson"/>
    <s v="Vice President"/>
    <s v="Finance"/>
    <s v="F"/>
    <n v="32"/>
    <d v="2018-01-02T00:00:00"/>
    <n v="190253"/>
    <n v="0.33"/>
    <n v="62783.490000000005"/>
    <x v="11"/>
  </r>
  <r>
    <s v="E03359"/>
    <s v="Autumn Ortiz"/>
    <s v="Field Engineer"/>
    <s v="Engineering"/>
    <s v="F"/>
    <n v="30"/>
    <d v="2017-12-17T00:00:00"/>
    <n v="87744"/>
    <n v="0"/>
    <n v="0"/>
    <x v="0"/>
  </r>
  <r>
    <s v="E04089"/>
    <s v="Sebastian Fong"/>
    <s v="Sr. Manger"/>
    <s v="IT"/>
    <s v="M"/>
    <n v="46"/>
    <d v="2017-12-16T00:00:00"/>
    <n v="136716"/>
    <n v="0.12"/>
    <n v="16405.919999999998"/>
    <x v="0"/>
  </r>
  <r>
    <s v="E03268"/>
    <s v="Emilia Rivera"/>
    <s v="Test Engineer"/>
    <s v="Engineering"/>
    <s v="F"/>
    <n v="42"/>
    <d v="2017-11-23T00:00:00"/>
    <n v="96023"/>
    <n v="0"/>
    <n v="0"/>
    <x v="1"/>
  </r>
  <r>
    <s v="E03528"/>
    <s v="Leo Hsu"/>
    <s v="Sr. Manger"/>
    <s v="HR"/>
    <s v="M"/>
    <n v="62"/>
    <d v="2017-11-22T00:00:00"/>
    <n v="138808"/>
    <n v="0.15"/>
    <n v="20821.2"/>
    <x v="1"/>
  </r>
  <r>
    <s v="E03471"/>
    <s v="Julia Sandoval"/>
    <s v="Manager"/>
    <s v="HR"/>
    <s v="F"/>
    <n v="42"/>
    <d v="2017-11-19T00:00:00"/>
    <n v="101143"/>
    <n v="0.06"/>
    <n v="6068.58"/>
    <x v="1"/>
  </r>
  <r>
    <s v="E01501"/>
    <s v="Hudson Liu"/>
    <s v="Engineering Manager"/>
    <s v="Engineering"/>
    <s v="M"/>
    <n v="34"/>
    <d v="2017-11-16T00:00:00"/>
    <n v="110054"/>
    <n v="0.15"/>
    <n v="16508.099999999999"/>
    <x v="1"/>
  </r>
  <r>
    <s v="E04972"/>
    <s v="Sophie Oh"/>
    <s v="Network Engineer"/>
    <s v="IT"/>
    <s v="F"/>
    <n v="29"/>
    <d v="2017-11-09T00:00:00"/>
    <n v="63985"/>
    <n v="0"/>
    <n v="0"/>
    <x v="1"/>
  </r>
  <r>
    <s v="E02401"/>
    <s v="Robert Yang"/>
    <s v="Sr. Analyst"/>
    <s v="Accounting"/>
    <s v="M"/>
    <n v="31"/>
    <d v="2017-11-04T00:00:00"/>
    <n v="97078"/>
    <n v="0"/>
    <n v="0"/>
    <x v="1"/>
  </r>
  <r>
    <s v="E03278"/>
    <s v="Nevaeh James"/>
    <s v="Solutions Architect"/>
    <s v="IT"/>
    <s v="F"/>
    <n v="45"/>
    <d v="2017-11-03T00:00:00"/>
    <n v="66660"/>
    <n v="0"/>
    <n v="0"/>
    <x v="1"/>
  </r>
  <r>
    <s v="E00869"/>
    <s v="Nova Lin"/>
    <s v="Cloud Infrastructure Architect"/>
    <s v="IT"/>
    <s v="F"/>
    <n v="33"/>
    <d v="2017-10-21T00:00:00"/>
    <n v="69332"/>
    <n v="0"/>
    <n v="0"/>
    <x v="2"/>
  </r>
  <r>
    <s v="E01089"/>
    <s v="Nicholas Brooks"/>
    <s v="Analyst II"/>
    <s v="Accounting"/>
    <s v="M"/>
    <n v="43"/>
    <d v="2017-10-20T00:00:00"/>
    <n v="56555"/>
    <n v="0"/>
    <n v="0"/>
    <x v="2"/>
  </r>
  <r>
    <s v="E04387"/>
    <s v="Everleigh White"/>
    <s v="Network Architect"/>
    <s v="IT"/>
    <s v="F"/>
    <n v="59"/>
    <d v="2017-10-20T00:00:00"/>
    <n v="86831"/>
    <n v="0"/>
    <n v="0"/>
    <x v="2"/>
  </r>
  <r>
    <s v="E04079"/>
    <s v="Christopher Butler"/>
    <s v="Network Architect"/>
    <s v="IT"/>
    <s v="M"/>
    <n v="41"/>
    <d v="2017-10-05T00:00:00"/>
    <n v="67468"/>
    <n v="0"/>
    <n v="0"/>
    <x v="2"/>
  </r>
  <r>
    <s v="E01525"/>
    <s v="Charlotte Ruiz"/>
    <s v="Computer Systems Manager"/>
    <s v="IT"/>
    <s v="F"/>
    <n v="32"/>
    <d v="2017-10-02T00:00:00"/>
    <n v="61886"/>
    <n v="0.09"/>
    <n v="5569.74"/>
    <x v="2"/>
  </r>
  <r>
    <s v="E03626"/>
    <s v="Nicholas Avila"/>
    <s v="Enterprise Architect"/>
    <s v="IT"/>
    <s v="M"/>
    <n v="28"/>
    <d v="2017-09-28T00:00:00"/>
    <n v="97336"/>
    <n v="0"/>
    <n v="0"/>
    <x v="3"/>
  </r>
  <r>
    <s v="E03170"/>
    <s v="Autumn Thao"/>
    <s v="Account Representative"/>
    <s v="Sales"/>
    <s v="F"/>
    <n v="63"/>
    <d v="2017-09-26T00:00:00"/>
    <n v="72340"/>
    <n v="0"/>
    <n v="0"/>
    <x v="3"/>
  </r>
  <r>
    <s v="E02103"/>
    <s v="Andrew Ma"/>
    <s v="HRIS Analyst"/>
    <s v="HR"/>
    <s v="M"/>
    <n v="31"/>
    <d v="2017-09-24T00:00:00"/>
    <n v="71755"/>
    <n v="0"/>
    <n v="0"/>
    <x v="3"/>
  </r>
  <r>
    <s v="E04168"/>
    <s v="Mila Juarez"/>
    <s v="Manager"/>
    <s v="Sales"/>
    <s v="F"/>
    <n v="38"/>
    <d v="2017-09-21T00:00:00"/>
    <n v="119647"/>
    <n v="0.09"/>
    <n v="10768.23"/>
    <x v="3"/>
  </r>
  <r>
    <s v="E03018"/>
    <s v="Autumn Reed"/>
    <s v="Development Engineer"/>
    <s v="Engineering"/>
    <s v="F"/>
    <n v="37"/>
    <d v="2017-09-17T00:00:00"/>
    <n v="70770"/>
    <n v="0"/>
    <n v="0"/>
    <x v="3"/>
  </r>
  <r>
    <s v="E04136"/>
    <s v="Mason Cao"/>
    <s v="Analyst II"/>
    <s v="Finance"/>
    <s v="M"/>
    <n v="52"/>
    <d v="2017-09-14T00:00:00"/>
    <n v="74449"/>
    <n v="0"/>
    <n v="0"/>
    <x v="3"/>
  </r>
  <r>
    <s v="E00203"/>
    <s v="Julia Doan"/>
    <s v="Business Partner"/>
    <s v="HR"/>
    <s v="F"/>
    <n v="53"/>
    <d v="2017-09-07T00:00:00"/>
    <n v="46727"/>
    <n v="0"/>
    <n v="0"/>
    <x v="3"/>
  </r>
  <r>
    <s v="E01076"/>
    <s v="Sofia Vu"/>
    <s v="Sr. Manger"/>
    <s v="HR"/>
    <s v="F"/>
    <n v="52"/>
    <d v="2017-09-05T00:00:00"/>
    <n v="140042"/>
    <n v="0.13"/>
    <n v="18205.46"/>
    <x v="3"/>
  </r>
  <r>
    <s v="E01271"/>
    <s v="Luke Munoz"/>
    <s v="Director"/>
    <s v="Engineering"/>
    <s v="M"/>
    <n v="64"/>
    <d v="2017-08-25T00:00:00"/>
    <n v="169509"/>
    <n v="0.18"/>
    <n v="30511.62"/>
    <x v="4"/>
  </r>
  <r>
    <s v="E03349"/>
    <s v="Adam He"/>
    <s v="Director"/>
    <s v="Accounting"/>
    <s v="M"/>
    <n v="35"/>
    <d v="2017-08-16T00:00:00"/>
    <n v="181356"/>
    <n v="0.23"/>
    <n v="41711.880000000005"/>
    <x v="4"/>
  </r>
  <r>
    <s v="E03795"/>
    <s v="Hazel Young"/>
    <s v="Sr. Manger"/>
    <s v="Sales"/>
    <s v="F"/>
    <n v="30"/>
    <d v="2017-08-13T00:00:00"/>
    <n v="154624"/>
    <n v="0.15"/>
    <n v="23193.599999999999"/>
    <x v="4"/>
  </r>
  <r>
    <s v="E00225"/>
    <s v="Angel Delgado"/>
    <s v="Director"/>
    <s v="Finance"/>
    <s v="M"/>
    <n v="31"/>
    <d v="2017-08-10T00:00:00"/>
    <n v="156931"/>
    <n v="0.28000000000000003"/>
    <n v="43940.680000000008"/>
    <x v="4"/>
  </r>
  <r>
    <s v="E02024"/>
    <s v="Amelia Bell"/>
    <s v="Sr. Analyst"/>
    <s v="Sales"/>
    <s v="F"/>
    <n v="53"/>
    <d v="2017-08-05T00:00:00"/>
    <n v="89769"/>
    <n v="0"/>
    <n v="0"/>
    <x v="4"/>
  </r>
  <r>
    <s v="E02987"/>
    <s v="Mateo Harris"/>
    <s v="Manager"/>
    <s v="IT"/>
    <s v="M"/>
    <n v="30"/>
    <d v="2017-08-05T00:00:00"/>
    <n v="119906"/>
    <n v="0.05"/>
    <n v="5995.3"/>
    <x v="4"/>
  </r>
  <r>
    <s v="E02489"/>
    <s v="Ethan Clark"/>
    <s v="Sr. Business Partner"/>
    <s v="HR"/>
    <s v="M"/>
    <n v="33"/>
    <d v="2017-08-04T00:00:00"/>
    <n v="92610"/>
    <n v="0"/>
    <n v="0"/>
    <x v="4"/>
  </r>
  <r>
    <s v="E04645"/>
    <s v="Elias Ahmed"/>
    <s v="Vice President"/>
    <s v="Marketing"/>
    <s v="M"/>
    <n v="57"/>
    <d v="2017-08-04T00:00:00"/>
    <n v="183190"/>
    <n v="0.36"/>
    <n v="65948.399999999994"/>
    <x v="4"/>
  </r>
  <r>
    <s v="E04562"/>
    <s v="Xavier Zheng"/>
    <s v="Account Representative"/>
    <s v="Sales"/>
    <s v="M"/>
    <n v="31"/>
    <d v="2017-07-22T00:00:00"/>
    <n v="55854"/>
    <n v="0"/>
    <n v="0"/>
    <x v="5"/>
  </r>
  <r>
    <s v="E01631"/>
    <s v="Leilani Yee"/>
    <s v="Sr. Analyst"/>
    <s v="Marketing"/>
    <s v="F"/>
    <n v="47"/>
    <d v="2017-07-12T00:00:00"/>
    <n v="70996"/>
    <n v="0"/>
    <n v="0"/>
    <x v="5"/>
  </r>
  <r>
    <s v="E00632"/>
    <s v="Angel Chang"/>
    <s v="Network Architect"/>
    <s v="IT"/>
    <s v="M"/>
    <n v="37"/>
    <d v="2017-07-06T00:00:00"/>
    <n v="96331"/>
    <n v="0"/>
    <n v="0"/>
    <x v="5"/>
  </r>
  <r>
    <s v="E02464"/>
    <s v="Sophie Silva"/>
    <s v="Vice President"/>
    <s v="Engineering"/>
    <s v="F"/>
    <n v="28"/>
    <d v="2017-07-06T00:00:00"/>
    <n v="240488"/>
    <n v="0.4"/>
    <n v="96195.200000000012"/>
    <x v="5"/>
  </r>
  <r>
    <s v="E00103"/>
    <s v="Nora Park"/>
    <s v="Director"/>
    <s v="Accounting"/>
    <s v="F"/>
    <n v="29"/>
    <d v="2017-06-28T00:00:00"/>
    <n v="197649"/>
    <n v="0.2"/>
    <n v="39529.800000000003"/>
    <x v="6"/>
  </r>
  <r>
    <s v="E04994"/>
    <s v="Bella Holmes"/>
    <s v="Director"/>
    <s v="Accounting"/>
    <s v="F"/>
    <n v="35"/>
    <d v="2017-06-26T00:00:00"/>
    <n v="161269"/>
    <n v="0.27"/>
    <n v="43542.630000000005"/>
    <x v="6"/>
  </r>
  <r>
    <s v="E02417"/>
    <s v="Ezekiel Kumar"/>
    <s v="IT Coordinator"/>
    <s v="IT"/>
    <s v="M"/>
    <n v="28"/>
    <d v="2017-06-25T00:00:00"/>
    <n v="54775"/>
    <n v="0"/>
    <n v="0"/>
    <x v="6"/>
  </r>
  <r>
    <s v="E03124"/>
    <s v="Caleb Nelson"/>
    <s v="Director"/>
    <s v="Marketing"/>
    <s v="M"/>
    <n v="33"/>
    <d v="2017-06-12T00:00:00"/>
    <n v="164396"/>
    <n v="0.28999999999999998"/>
    <n v="47674.84"/>
    <x v="6"/>
  </r>
  <r>
    <s v="E03349"/>
    <s v="Dylan Chin"/>
    <s v="Director"/>
    <s v="Finance"/>
    <s v="M"/>
    <n v="60"/>
    <d v="2017-06-05T00:00:00"/>
    <n v="158898"/>
    <n v="0.18"/>
    <n v="28601.64"/>
    <x v="6"/>
  </r>
  <r>
    <s v="E01754"/>
    <s v="Owen Lam"/>
    <s v="Sr. Business Partner"/>
    <s v="HR"/>
    <s v="M"/>
    <n v="30"/>
    <d v="2017-05-29T00:00:00"/>
    <n v="86317"/>
    <n v="0"/>
    <n v="0"/>
    <x v="7"/>
  </r>
  <r>
    <s v="E04308"/>
    <s v="Kai Flores"/>
    <s v="Development Engineer"/>
    <s v="Engineering"/>
    <s v="M"/>
    <n v="35"/>
    <d v="2017-05-23T00:00:00"/>
    <n v="65566"/>
    <n v="0"/>
    <n v="0"/>
    <x v="7"/>
  </r>
  <r>
    <s v="E04474"/>
    <s v="Mila Hong"/>
    <s v="Test Engineer"/>
    <s v="Engineering"/>
    <s v="F"/>
    <n v="30"/>
    <d v="2017-05-22T00:00:00"/>
    <n v="86858"/>
    <n v="0"/>
    <n v="0"/>
    <x v="7"/>
  </r>
  <r>
    <s v="E03547"/>
    <s v="Owen Han"/>
    <s v="Analyst"/>
    <s v="Accounting"/>
    <s v="M"/>
    <n v="28"/>
    <d v="2017-05-12T00:00:00"/>
    <n v="52069"/>
    <n v="0"/>
    <n v="0"/>
    <x v="7"/>
  </r>
  <r>
    <s v="E00697"/>
    <s v="Jonathan Chavez"/>
    <s v="System Administrator "/>
    <s v="IT"/>
    <s v="M"/>
    <n v="29"/>
    <d v="2017-05-11T00:00:00"/>
    <n v="87536"/>
    <n v="0"/>
    <n v="0"/>
    <x v="7"/>
  </r>
  <r>
    <s v="E02254"/>
    <s v="Jaxson Sandoval"/>
    <s v="Sr. Analyst"/>
    <s v="Sales"/>
    <s v="M"/>
    <n v="61"/>
    <d v="2017-05-03T00:00:00"/>
    <n v="90855"/>
    <n v="0"/>
    <n v="0"/>
    <x v="7"/>
  </r>
  <r>
    <s v="E01649"/>
    <s v="Eva Alvarado"/>
    <s v="Computer Systems Manager"/>
    <s v="IT"/>
    <s v="F"/>
    <n v="46"/>
    <d v="2017-04-24T00:00:00"/>
    <n v="77461"/>
    <n v="0.09"/>
    <n v="6971.49"/>
    <x v="8"/>
  </r>
  <r>
    <s v="E04018"/>
    <s v="Emery Ford"/>
    <s v="Analyst II"/>
    <s v="Marketing"/>
    <s v="F"/>
    <n v="39"/>
    <d v="2017-04-18T00:00:00"/>
    <n v="58745"/>
    <n v="0"/>
    <n v="0"/>
    <x v="8"/>
  </r>
  <r>
    <s v="E04920"/>
    <s v="Nevaeh Hsu"/>
    <s v="Sr. Manger"/>
    <s v="HR"/>
    <s v="F"/>
    <n v="32"/>
    <d v="2017-04-14T00:00:00"/>
    <n v="154956"/>
    <n v="0.13"/>
    <n v="20144.280000000002"/>
    <x v="8"/>
  </r>
  <r>
    <s v="E01064"/>
    <s v="Clara Kang"/>
    <s v="Sr. Manger"/>
    <s v="IT"/>
    <s v="F"/>
    <n v="39"/>
    <d v="2017-03-25T00:00:00"/>
    <n v="135325"/>
    <n v="0.14000000000000001"/>
    <n v="18945.5"/>
    <x v="9"/>
  </r>
  <r>
    <s v="E03027"/>
    <s v="Elijah Watson"/>
    <s v="Sr. Manger"/>
    <s v="Sales"/>
    <s v="M"/>
    <n v="29"/>
    <d v="2017-03-16T00:00:00"/>
    <n v="151413"/>
    <n v="0.15"/>
    <n v="22711.95"/>
    <x v="9"/>
  </r>
  <r>
    <s v="E00130"/>
    <s v="Paisley Kang"/>
    <s v="Vice President"/>
    <s v="HR"/>
    <s v="F"/>
    <n v="61"/>
    <d v="2017-03-10T00:00:00"/>
    <n v="196951"/>
    <n v="0.33"/>
    <n v="64993.83"/>
    <x v="9"/>
  </r>
  <r>
    <s v="E02420"/>
    <s v="Madison Li"/>
    <s v="Director"/>
    <s v="Marketing"/>
    <s v="F"/>
    <n v="35"/>
    <d v="2017-03-06T00:00:00"/>
    <n v="171426"/>
    <n v="0.15"/>
    <n v="25713.899999999998"/>
    <x v="9"/>
  </r>
  <r>
    <s v="E00556"/>
    <s v="Grayson Walker"/>
    <s v="Director"/>
    <s v="Accounting"/>
    <s v="M"/>
    <n v="29"/>
    <d v="2017-02-19T00:00:00"/>
    <n v="181854"/>
    <n v="0.28999999999999998"/>
    <n v="52737.659999999996"/>
    <x v="10"/>
  </r>
  <r>
    <s v="E04816"/>
    <s v="Jace Zhang"/>
    <s v="Service Desk Analyst"/>
    <s v="IT"/>
    <s v="M"/>
    <n v="31"/>
    <d v="2017-02-14T00:00:00"/>
    <n v="95963"/>
    <n v="0"/>
    <n v="0"/>
    <x v="10"/>
  </r>
  <r>
    <s v="E04157"/>
    <s v="William Cao"/>
    <s v="Sr. Analyst"/>
    <s v="Marketing"/>
    <s v="M"/>
    <n v="63"/>
    <d v="2017-02-12T00:00:00"/>
    <n v="77629"/>
    <n v="0"/>
    <n v="0"/>
    <x v="10"/>
  </r>
  <r>
    <s v="E03364"/>
    <s v="Audrey Lee"/>
    <s v="Development Engineer"/>
    <s v="Engineering"/>
    <s v="F"/>
    <n v="51"/>
    <d v="2017-02-11T00:00:00"/>
    <n v="87036"/>
    <n v="0"/>
    <n v="0"/>
    <x v="10"/>
  </r>
  <r>
    <s v="E02135"/>
    <s v="John Delgado"/>
    <s v="Cloud Infrastructure Architect"/>
    <s v="IT"/>
    <s v="M"/>
    <n v="30"/>
    <d v="2017-02-11T00:00:00"/>
    <n v="92058"/>
    <n v="0"/>
    <n v="0"/>
    <x v="10"/>
  </r>
  <r>
    <s v="E03347"/>
    <s v="Rylee Dinh"/>
    <s v="Development Engineer"/>
    <s v="Engineering"/>
    <s v="F"/>
    <n v="35"/>
    <d v="2017-02-10T00:00:00"/>
    <n v="60132"/>
    <n v="0"/>
    <n v="0"/>
    <x v="10"/>
  </r>
  <r>
    <s v="E02088"/>
    <s v="Skylar Ayala"/>
    <s v="Sr. Manger"/>
    <s v="Finance"/>
    <s v="F"/>
    <n v="55"/>
    <d v="2017-02-06T00:00:00"/>
    <n v="144986"/>
    <n v="0.12"/>
    <n v="17398.32"/>
    <x v="10"/>
  </r>
  <r>
    <s v="E03866"/>
    <s v="Jordan Zhu"/>
    <s v="Sr. Manger"/>
    <s v="Marketing"/>
    <s v="M"/>
    <n v="32"/>
    <d v="2017-01-29T00:00:00"/>
    <n v="143970"/>
    <n v="0.12"/>
    <n v="17276.399999999998"/>
    <x v="11"/>
  </r>
  <r>
    <s v="E04799"/>
    <s v="Mila Roberts"/>
    <s v="Sr. Business Partner"/>
    <s v="HR"/>
    <s v="F"/>
    <n v="30"/>
    <d v="2017-01-26T00:00:00"/>
    <n v="88663"/>
    <n v="0"/>
    <n v="0"/>
    <x v="11"/>
  </r>
  <r>
    <s v="E02392"/>
    <s v="Joshua Gupta"/>
    <s v="Account Representative"/>
    <s v="Sales"/>
    <s v="M"/>
    <n v="57"/>
    <d v="2017-01-24T00:00:00"/>
    <n v="50994"/>
    <n v="0"/>
    <n v="0"/>
    <x v="11"/>
  </r>
  <r>
    <s v="E03694"/>
    <s v="Hailey Watson"/>
    <s v="Sr. Manger"/>
    <s v="Accounting"/>
    <s v="F"/>
    <n v="31"/>
    <d v="2017-01-20T00:00:00"/>
    <n v="124629"/>
    <n v="0.1"/>
    <n v="12462.900000000001"/>
    <x v="11"/>
  </r>
  <r>
    <s v="E03864"/>
    <s v="Ella Hunter"/>
    <s v="Analyst"/>
    <s v="Finance"/>
    <s v="F"/>
    <n v="51"/>
    <d v="2017-01-18T00:00:00"/>
    <n v="53799"/>
    <n v="0"/>
    <n v="0"/>
    <x v="11"/>
  </r>
  <r>
    <s v="E03890"/>
    <s v="Everett Khan"/>
    <s v="Solutions Architect"/>
    <s v="IT"/>
    <s v="M"/>
    <n v="43"/>
    <d v="2017-01-18T00:00:00"/>
    <n v="86417"/>
    <n v="0"/>
    <n v="0"/>
    <x v="11"/>
  </r>
  <r>
    <s v="E04598"/>
    <s v="Violet Garcia"/>
    <s v="Sr. Analyst"/>
    <s v="Marketing"/>
    <s v="F"/>
    <n v="35"/>
    <d v="2017-01-10T00:00:00"/>
    <n v="80622"/>
    <n v="0"/>
    <n v="0"/>
    <x v="11"/>
  </r>
  <r>
    <s v="E00634"/>
    <s v="Samantha Chavez"/>
    <s v="Sr. Analyst"/>
    <s v="Sales"/>
    <s v="F"/>
    <n v="53"/>
    <d v="2017-01-09T00:00:00"/>
    <n v="75769"/>
    <n v="0"/>
    <n v="0"/>
    <x v="11"/>
  </r>
  <r>
    <s v="E04342"/>
    <s v="Samantha Barnes"/>
    <s v="Vice President"/>
    <s v="Marketing"/>
    <s v="F"/>
    <n v="29"/>
    <d v="2017-01-05T00:00:00"/>
    <n v="190401"/>
    <n v="0.37"/>
    <n v="70448.37"/>
    <x v="11"/>
  </r>
  <r>
    <s v="E04571"/>
    <s v="Hadley Contreras"/>
    <s v="Director"/>
    <s v="Engineering"/>
    <s v="F"/>
    <n v="60"/>
    <d v="2017-01-04T00:00:00"/>
    <n v="178502"/>
    <n v="0.2"/>
    <n v="35700.400000000001"/>
    <x v="11"/>
  </r>
  <r>
    <s v="E03910"/>
    <s v="Nova Hsu"/>
    <s v="Manager"/>
    <s v="HR"/>
    <s v="F"/>
    <n v="32"/>
    <d v="2017-01-03T00:00:00"/>
    <n v="101870"/>
    <n v="0.1"/>
    <n v="10187"/>
    <x v="11"/>
  </r>
  <r>
    <s v="E01361"/>
    <s v="Emma Hill"/>
    <s v="IT Coordinator"/>
    <s v="IT"/>
    <s v="F"/>
    <n v="54"/>
    <d v="2016-12-27T00:00:00"/>
    <n v="41673"/>
    <n v="0"/>
    <n v="0"/>
    <x v="0"/>
  </r>
  <r>
    <s v="E02848"/>
    <s v="Emma Brooks"/>
    <s v="Sr. Account Representative"/>
    <s v="Sales"/>
    <s v="F"/>
    <n v="30"/>
    <d v="2016-12-18T00:00:00"/>
    <n v="89458"/>
    <n v="0"/>
    <n v="0"/>
    <x v="0"/>
  </r>
  <r>
    <s v="E01052"/>
    <s v="Parker Vang"/>
    <s v="Analyst"/>
    <s v="Sales"/>
    <s v="M"/>
    <n v="40"/>
    <d v="2016-12-17T00:00:00"/>
    <n v="50733"/>
    <n v="0"/>
    <n v="0"/>
    <x v="0"/>
  </r>
  <r>
    <s v="E03465"/>
    <s v="Harper Phan"/>
    <s v="Analyst II"/>
    <s v="Finance"/>
    <s v="F"/>
    <n v="45"/>
    <d v="2016-12-07T00:00:00"/>
    <n v="71454"/>
    <n v="0"/>
    <n v="0"/>
    <x v="0"/>
  </r>
  <r>
    <s v="E04413"/>
    <s v="Andrew Thomas"/>
    <s v="Controls Engineer"/>
    <s v="Engineering"/>
    <s v="M"/>
    <n v="36"/>
    <d v="2016-12-02T00:00:00"/>
    <n v="113781"/>
    <n v="0"/>
    <n v="0"/>
    <x v="0"/>
  </r>
  <r>
    <s v="E00607"/>
    <s v="Jameson Allen"/>
    <s v="Director"/>
    <s v="Marketing"/>
    <s v="M"/>
    <n v="32"/>
    <d v="2016-11-28T00:00:00"/>
    <n v="177443"/>
    <n v="0.16"/>
    <n v="28390.880000000001"/>
    <x v="1"/>
  </r>
  <r>
    <s v="E00218"/>
    <s v="David Desai"/>
    <s v="Vice President"/>
    <s v="Sales"/>
    <s v="M"/>
    <n v="47"/>
    <d v="2016-11-22T00:00:00"/>
    <n v="253249"/>
    <n v="0.31"/>
    <n v="78507.19"/>
    <x v="1"/>
  </r>
  <r>
    <s v="E00994"/>
    <s v="Charlotte Baker"/>
    <s v="Analyst II"/>
    <s v="Sales"/>
    <s v="F"/>
    <n v="29"/>
    <d v="2016-11-17T00:00:00"/>
    <n v="60930"/>
    <n v="0"/>
    <n v="0"/>
    <x v="1"/>
  </r>
  <r>
    <s v="E03247"/>
    <s v="Aaliyah Mai"/>
    <s v="Vice President"/>
    <s v="IT"/>
    <s v="F"/>
    <n v="57"/>
    <d v="2016-11-11T00:00:00"/>
    <n v="246589"/>
    <n v="0.33"/>
    <n v="81374.37000000001"/>
    <x v="1"/>
  </r>
  <r>
    <s v="E02848"/>
    <s v="Lincoln Huynh"/>
    <s v="System Administrator "/>
    <s v="IT"/>
    <s v="M"/>
    <n v="55"/>
    <d v="2016-11-09T00:00:00"/>
    <n v="87851"/>
    <n v="0"/>
    <n v="0"/>
    <x v="1"/>
  </r>
  <r>
    <s v="E00559"/>
    <s v="Penelope Silva"/>
    <s v="Network Architect"/>
    <s v="IT"/>
    <s v="F"/>
    <n v="36"/>
    <d v="2016-11-03T00:00:00"/>
    <n v="94618"/>
    <n v="0"/>
    <n v="0"/>
    <x v="1"/>
  </r>
  <r>
    <s v="E01636"/>
    <s v="Naomi Coleman"/>
    <s v="Manager"/>
    <s v="Marketing"/>
    <s v="F"/>
    <n v="29"/>
    <d v="2016-11-02T00:00:00"/>
    <n v="122054"/>
    <n v="0.06"/>
    <n v="7323.24"/>
    <x v="1"/>
  </r>
  <r>
    <s v="E02980"/>
    <s v="Hailey Shin"/>
    <s v="Director"/>
    <s v="HR"/>
    <s v="F"/>
    <n v="57"/>
    <d v="2016-10-24T00:00:00"/>
    <n v="176324"/>
    <n v="0.23"/>
    <n v="40554.520000000004"/>
    <x v="2"/>
  </r>
  <r>
    <s v="E00311"/>
    <s v="Scarlett Figueroa"/>
    <s v="Business Partner"/>
    <s v="HR"/>
    <s v="F"/>
    <n v="34"/>
    <d v="2016-10-21T00:00:00"/>
    <n v="52811"/>
    <n v="0"/>
    <n v="0"/>
    <x v="2"/>
  </r>
  <r>
    <s v="E00494"/>
    <s v="Robert Alvarez"/>
    <s v="Service Desk Analyst"/>
    <s v="IT"/>
    <s v="M"/>
    <n v="39"/>
    <d v="2016-10-21T00:00:00"/>
    <n v="84297"/>
    <n v="0"/>
    <n v="0"/>
    <x v="2"/>
  </r>
  <r>
    <s v="E01524"/>
    <s v="Ian Miller"/>
    <s v="Computer Systems Manager"/>
    <s v="IT"/>
    <s v="M"/>
    <n v="31"/>
    <d v="2016-10-13T00:00:00"/>
    <n v="63744"/>
    <n v="0.08"/>
    <n v="5099.5200000000004"/>
    <x v="2"/>
  </r>
  <r>
    <s v="E03549"/>
    <s v="Mateo Vu"/>
    <s v="Account Representative"/>
    <s v="Sales"/>
    <s v="M"/>
    <n v="30"/>
    <d v="2016-09-29T00:00:00"/>
    <n v="59100"/>
    <n v="0"/>
    <n v="0"/>
    <x v="3"/>
  </r>
  <r>
    <s v="E02639"/>
    <s v="Hadley Parker"/>
    <s v="Vice President"/>
    <s v="Marketing"/>
    <s v="F"/>
    <n v="30"/>
    <d v="2016-09-21T00:00:00"/>
    <n v="221217"/>
    <n v="0.32"/>
    <n v="70789.440000000002"/>
    <x v="3"/>
  </r>
  <r>
    <s v="E03094"/>
    <s v="Wesley Young"/>
    <s v="Sr. Analyst"/>
    <s v="Marketing"/>
    <s v="M"/>
    <n v="33"/>
    <d v="2016-09-18T00:00:00"/>
    <n v="98427"/>
    <n v="0"/>
    <n v="0"/>
    <x v="3"/>
  </r>
  <r>
    <s v="E00935"/>
    <s v="Joseph Martin"/>
    <s v="Analyst II"/>
    <s v="Marketing"/>
    <s v="M"/>
    <n v="41"/>
    <d v="2016-09-13T00:00:00"/>
    <n v="64847"/>
    <n v="0"/>
    <n v="0"/>
    <x v="3"/>
  </r>
  <r>
    <s v="E04969"/>
    <s v="Abigail Vang"/>
    <s v="Operations Engineer"/>
    <s v="Engineering"/>
    <s v="F"/>
    <n v="40"/>
    <d v="2016-09-09T00:00:00"/>
    <n v="109680"/>
    <n v="0"/>
    <n v="0"/>
    <x v="3"/>
  </r>
  <r>
    <s v="E03630"/>
    <s v="Jacob Davis"/>
    <s v="Director"/>
    <s v="Accounting"/>
    <s v="M"/>
    <n v="36"/>
    <d v="2016-09-03T00:00:00"/>
    <n v="150399"/>
    <n v="0.28000000000000003"/>
    <n v="42111.72"/>
    <x v="3"/>
  </r>
  <r>
    <s v="E00324"/>
    <s v="Hailey Song"/>
    <s v="Manager"/>
    <s v="Finance"/>
    <s v="F"/>
    <n v="37"/>
    <d v="2016-08-23T00:00:00"/>
    <n v="124928"/>
    <n v="0.06"/>
    <n v="7495.6799999999994"/>
    <x v="4"/>
  </r>
  <r>
    <s v="E04354"/>
    <s v="Raelynn Rios"/>
    <s v="Vice President"/>
    <s v="Sales"/>
    <s v="F"/>
    <n v="43"/>
    <d v="2016-08-21T00:00:00"/>
    <n v="258498"/>
    <n v="0.35"/>
    <n v="90474.299999999988"/>
    <x v="4"/>
  </r>
  <r>
    <s v="E01749"/>
    <s v="Nathan Lee"/>
    <s v="Analyst"/>
    <s v="Accounting"/>
    <s v="M"/>
    <n v="29"/>
    <d v="2016-08-20T00:00:00"/>
    <n v="58703"/>
    <n v="0"/>
    <n v="0"/>
    <x v="4"/>
  </r>
  <r>
    <s v="E03354"/>
    <s v="Silas Estrada"/>
    <s v="IT Systems Architect"/>
    <s v="IT"/>
    <s v="M"/>
    <n v="49"/>
    <d v="2016-06-24T00:00:00"/>
    <n v="68426"/>
    <n v="0"/>
    <n v="0"/>
    <x v="6"/>
  </r>
  <r>
    <s v="E01070"/>
    <s v="Grayson Brown"/>
    <s v="Vice President"/>
    <s v="IT"/>
    <s v="M"/>
    <n v="38"/>
    <d v="2016-06-22T00:00:00"/>
    <n v="249870"/>
    <n v="0.34"/>
    <n v="84955.8"/>
    <x v="6"/>
  </r>
  <r>
    <s v="E00825"/>
    <s v="Anna Molina"/>
    <s v="Sr. Analyst"/>
    <s v="Accounting"/>
    <s v="F"/>
    <n v="41"/>
    <d v="2016-06-12T00:00:00"/>
    <n v="70165"/>
    <n v="0"/>
    <n v="0"/>
    <x v="6"/>
  </r>
  <r>
    <s v="E00096"/>
    <s v="Peyton Cruz"/>
    <s v="Development Engineer"/>
    <s v="Engineering"/>
    <s v="F"/>
    <n v="30"/>
    <d v="2016-05-26T00:00:00"/>
    <n v="91134"/>
    <n v="0"/>
    <n v="0"/>
    <x v="7"/>
  </r>
  <r>
    <s v="E00593"/>
    <s v="Luke Wilson"/>
    <s v="Solutions Architect"/>
    <s v="IT"/>
    <s v="M"/>
    <n v="34"/>
    <d v="2016-05-24T00:00:00"/>
    <n v="94352"/>
    <n v="0"/>
    <n v="0"/>
    <x v="7"/>
  </r>
  <r>
    <s v="E00691"/>
    <s v="Avery Yee"/>
    <s v="Systems Analyst"/>
    <s v="IT"/>
    <s v="F"/>
    <n v="34"/>
    <d v="2016-05-22T00:00:00"/>
    <n v="44614"/>
    <n v="0"/>
    <n v="0"/>
    <x v="7"/>
  </r>
  <r>
    <s v="E00416"/>
    <s v="Everleigh Fernandez"/>
    <s v="Director"/>
    <s v="Engineering"/>
    <s v="F"/>
    <n v="30"/>
    <d v="2016-05-22T00:00:00"/>
    <n v="189702"/>
    <n v="0.28000000000000003"/>
    <n v="53116.560000000005"/>
    <x v="7"/>
  </r>
  <r>
    <s v="E02221"/>
    <s v="Julian Delgado"/>
    <s v="Systems Analyst"/>
    <s v="IT"/>
    <s v="M"/>
    <n v="29"/>
    <d v="2016-05-19T00:00:00"/>
    <n v="52693"/>
    <n v="0"/>
    <n v="0"/>
    <x v="7"/>
  </r>
  <r>
    <s v="E04378"/>
    <s v="Ezra Simmons"/>
    <s v="Network Administrator"/>
    <s v="IT"/>
    <s v="M"/>
    <n v="31"/>
    <d v="2016-05-07T00:00:00"/>
    <n v="71192"/>
    <n v="0"/>
    <n v="0"/>
    <x v="7"/>
  </r>
  <r>
    <s v="E02923"/>
    <s v="Ethan Tang"/>
    <s v="Sr. Analyst"/>
    <s v="Accounting"/>
    <s v="M"/>
    <n v="54"/>
    <d v="2016-05-04T00:00:00"/>
    <n v="93668"/>
    <n v="0"/>
    <n v="0"/>
    <x v="7"/>
  </r>
  <r>
    <s v="E02428"/>
    <s v="Connor Luu"/>
    <s v="Computer Systems Manager"/>
    <s v="IT"/>
    <s v="M"/>
    <n v="35"/>
    <d v="2016-05-03T00:00:00"/>
    <n v="73899"/>
    <n v="0.05"/>
    <n v="3694.9500000000003"/>
    <x v="7"/>
  </r>
  <r>
    <s v="E02803"/>
    <s v="Eli Soto"/>
    <s v="Analyst"/>
    <s v="Marketing"/>
    <s v="M"/>
    <n v="38"/>
    <d v="2016-05-02T00:00:00"/>
    <n v="50784"/>
    <n v="0"/>
    <n v="0"/>
    <x v="7"/>
  </r>
  <r>
    <s v="E02258"/>
    <s v="Eliza Chen"/>
    <s v="Enterprise Architect"/>
    <s v="IT"/>
    <s v="F"/>
    <n v="36"/>
    <d v="2016-04-29T00:00:00"/>
    <n v="75862"/>
    <n v="0"/>
    <n v="0"/>
    <x v="8"/>
  </r>
  <r>
    <s v="E00640"/>
    <s v="Paisley Bryant"/>
    <s v="Cloud Infrastructure Architect"/>
    <s v="IT"/>
    <s v="F"/>
    <n v="37"/>
    <d v="2016-04-27T00:00:00"/>
    <n v="91400"/>
    <n v="0"/>
    <n v="0"/>
    <x v="8"/>
  </r>
  <r>
    <s v="E00126"/>
    <s v="Isabella Scott"/>
    <s v="Network Administrator"/>
    <s v="IT"/>
    <s v="F"/>
    <n v="58"/>
    <d v="2016-04-26T00:00:00"/>
    <n v="72045"/>
    <n v="0"/>
    <n v="0"/>
    <x v="8"/>
  </r>
  <r>
    <s v="E04798"/>
    <s v="Aurora Ali"/>
    <s v="Manager"/>
    <s v="Marketing"/>
    <s v="F"/>
    <n v="30"/>
    <d v="2016-04-24T00:00:00"/>
    <n v="120341"/>
    <n v="7.0000000000000007E-2"/>
    <n v="8423.8700000000008"/>
    <x v="8"/>
  </r>
  <r>
    <s v="E02387"/>
    <s v="Emily Davis"/>
    <s v="Sr. Manger"/>
    <s v="IT"/>
    <s v="F"/>
    <n v="55"/>
    <d v="2016-04-08T00:00:00"/>
    <n v="141604"/>
    <n v="0.15"/>
    <n v="21240.6"/>
    <x v="8"/>
  </r>
  <r>
    <s v="E03255"/>
    <s v="Jose Brown"/>
    <s v="System Administrator "/>
    <s v="IT"/>
    <s v="M"/>
    <n v="43"/>
    <d v="2016-04-07T00:00:00"/>
    <n v="67976"/>
    <n v="0"/>
    <n v="0"/>
    <x v="8"/>
  </r>
  <r>
    <s v="E02284"/>
    <s v="Josephine Salazar"/>
    <s v="Field Engineer"/>
    <s v="Engineering"/>
    <s v="F"/>
    <n v="36"/>
    <d v="2016-03-14T00:00:00"/>
    <n v="85870"/>
    <n v="0"/>
    <n v="0"/>
    <x v="9"/>
  </r>
  <r>
    <s v="E01508"/>
    <s v="Penelope Rodriguez"/>
    <s v="Engineering Manager"/>
    <s v="Engineering"/>
    <s v="F"/>
    <n v="49"/>
    <d v="2016-03-12T00:00:00"/>
    <n v="100810"/>
    <n v="0.12"/>
    <n v="12097.199999999999"/>
    <x v="9"/>
  </r>
  <r>
    <s v="E00481"/>
    <s v="Jameson Nelson"/>
    <s v="Network Architect"/>
    <s v="IT"/>
    <s v="M"/>
    <n v="61"/>
    <d v="2016-03-08T00:00:00"/>
    <n v="96566"/>
    <n v="0"/>
    <n v="0"/>
    <x v="9"/>
  </r>
  <r>
    <s v="E02468"/>
    <s v="Ella Huang"/>
    <s v="Vice President"/>
    <s v="Marketing"/>
    <s v="F"/>
    <n v="45"/>
    <d v="2016-02-28T00:00:00"/>
    <n v="211637"/>
    <n v="0.31"/>
    <n v="65607.47"/>
    <x v="10"/>
  </r>
  <r>
    <s v="E01927"/>
    <s v="Charles Moore"/>
    <s v="Technical Architect"/>
    <s v="IT"/>
    <s v="M"/>
    <n v="34"/>
    <d v="2016-02-16T00:00:00"/>
    <n v="63411"/>
    <n v="0"/>
    <n v="0"/>
    <x v="10"/>
  </r>
  <r>
    <s v="E04784"/>
    <s v="Joshua Lin"/>
    <s v="Technical Architect"/>
    <s v="IT"/>
    <s v="M"/>
    <n v="37"/>
    <d v="2016-02-05T00:00:00"/>
    <n v="80055"/>
    <n v="0"/>
    <n v="0"/>
    <x v="10"/>
  </r>
  <r>
    <s v="E04779"/>
    <s v="Cameron Young"/>
    <s v="Vice President"/>
    <s v="Engineering"/>
    <s v="M"/>
    <n v="63"/>
    <d v="2016-01-18T00:00:00"/>
    <n v="180994"/>
    <n v="0.39"/>
    <n v="70587.66"/>
    <x v="11"/>
  </r>
  <r>
    <s v="E04800"/>
    <s v="Eli Han"/>
    <s v="Sr. Analyst"/>
    <s v="Accounting"/>
    <s v="M"/>
    <n v="40"/>
    <d v="2016-01-15T00:00:00"/>
    <n v="89984"/>
    <n v="0"/>
    <n v="0"/>
    <x v="11"/>
  </r>
  <r>
    <s v="E02706"/>
    <s v="Lucy Figueroa"/>
    <s v="Sr. Manger"/>
    <s v="Finance"/>
    <s v="F"/>
    <n v="45"/>
    <d v="2016-01-10T00:00:00"/>
    <n v="149761"/>
    <n v="0.12"/>
    <n v="17971.32"/>
    <x v="11"/>
  </r>
  <r>
    <s v="E04564"/>
    <s v="Luke Sanchez"/>
    <s v="Sr. Manger"/>
    <s v="HR"/>
    <s v="M"/>
    <n v="41"/>
    <d v="2015-12-27T00:00:00"/>
    <n v="129903"/>
    <n v="0.13"/>
    <n v="16887.39"/>
    <x v="0"/>
  </r>
  <r>
    <s v="E03097"/>
    <s v="Brooks Stewart"/>
    <s v="HRIS Analyst"/>
    <s v="HR"/>
    <s v="M"/>
    <n v="45"/>
    <d v="2015-12-19T00:00:00"/>
    <n v="51983"/>
    <n v="0"/>
    <n v="0"/>
    <x v="0"/>
  </r>
  <r>
    <s v="E02744"/>
    <s v="Dylan Padilla"/>
    <s v="HRIS Analyst"/>
    <s v="HR"/>
    <s v="M"/>
    <n v="31"/>
    <d v="2015-12-09T00:00:00"/>
    <n v="73854"/>
    <n v="0"/>
    <n v="0"/>
    <x v="0"/>
  </r>
  <r>
    <s v="E01966"/>
    <s v="Thomas Williams"/>
    <s v="Field Engineer"/>
    <s v="Engineering"/>
    <s v="M"/>
    <n v="45"/>
    <d v="2015-11-21T00:00:00"/>
    <n v="87292"/>
    <n v="0"/>
    <n v="0"/>
    <x v="1"/>
  </r>
  <r>
    <s v="E03912"/>
    <s v="Carter Turner"/>
    <s v="Sr. Analyst"/>
    <s v="Marketing"/>
    <s v="M"/>
    <n v="33"/>
    <d v="2015-11-17T00:00:00"/>
    <n v="91632"/>
    <n v="0"/>
    <n v="0"/>
    <x v="1"/>
  </r>
  <r>
    <s v="E02856"/>
    <s v="Amelia Kaur"/>
    <s v="Operations Engineer"/>
    <s v="Engineering"/>
    <s v="F"/>
    <n v="30"/>
    <d v="2015-11-14T00:00:00"/>
    <n v="77442"/>
    <n v="0"/>
    <n v="0"/>
    <x v="1"/>
  </r>
  <r>
    <s v="E00749"/>
    <s v="Valentina Moua"/>
    <s v="Account Representative"/>
    <s v="Sales"/>
    <s v="F"/>
    <n v="37"/>
    <d v="2015-11-10T00:00:00"/>
    <n v="64204"/>
    <n v="0"/>
    <n v="0"/>
    <x v="1"/>
  </r>
  <r>
    <s v="E02639"/>
    <s v="Sebastian Le"/>
    <s v="Analyst"/>
    <s v="Finance"/>
    <s v="M"/>
    <n v="37"/>
    <d v="2015-11-09T00:00:00"/>
    <n v="45369"/>
    <n v="0"/>
    <n v="0"/>
    <x v="1"/>
  </r>
  <r>
    <s v="E02276"/>
    <s v="Hazel Griffin"/>
    <s v="Field Engineer"/>
    <s v="Engineering"/>
    <s v="F"/>
    <n v="32"/>
    <d v="2015-11-09T00:00:00"/>
    <n v="65247"/>
    <n v="0"/>
    <n v="0"/>
    <x v="1"/>
  </r>
  <r>
    <s v="E02877"/>
    <s v="Mila Allen"/>
    <s v="Controls Engineer"/>
    <s v="Engineering"/>
    <s v="F"/>
    <n v="56"/>
    <d v="2015-10-14T00:00:00"/>
    <n v="76272"/>
    <n v="0"/>
    <n v="0"/>
    <x v="2"/>
  </r>
  <r>
    <s v="E00013"/>
    <s v="Raelynn Ma"/>
    <s v="Sr. Analyst"/>
    <s v="Finance"/>
    <s v="F"/>
    <n v="33"/>
    <d v="2015-10-08T00:00:00"/>
    <n v="94876"/>
    <n v="0"/>
    <n v="0"/>
    <x v="2"/>
  </r>
  <r>
    <s v="E02139"/>
    <s v="Rylee Yu"/>
    <s v="Director"/>
    <s v="Accounting"/>
    <s v="F"/>
    <n v="36"/>
    <d v="2015-09-29T00:00:00"/>
    <n v="178700"/>
    <n v="0.28999999999999998"/>
    <n v="51823"/>
    <x v="3"/>
  </r>
  <r>
    <s v="E03579"/>
    <s v="Robert Zhang"/>
    <s v="Vice President"/>
    <s v="Marketing"/>
    <s v="M"/>
    <n v="45"/>
    <d v="2015-09-24T00:00:00"/>
    <n v="202680"/>
    <n v="0.32"/>
    <n v="64857.599999999999"/>
    <x v="3"/>
  </r>
  <r>
    <s v="E02166"/>
    <s v="John Soto"/>
    <s v="Sr. Manger"/>
    <s v="Finance"/>
    <s v="M"/>
    <n v="60"/>
    <d v="2015-09-23T00:00:00"/>
    <n v="141899"/>
    <n v="0.15"/>
    <n v="21284.85"/>
    <x v="3"/>
  </r>
  <r>
    <s v="E01883"/>
    <s v="Olivia Gray"/>
    <s v="Manager"/>
    <s v="Marketing"/>
    <s v="F"/>
    <n v="42"/>
    <d v="2015-09-19T00:00:00"/>
    <n v="103423"/>
    <n v="0.06"/>
    <n v="6205.38"/>
    <x v="3"/>
  </r>
  <r>
    <s v="E04037"/>
    <s v="Roman Martinez"/>
    <s v="Sr. Manger"/>
    <s v="Finance"/>
    <s v="M"/>
    <n v="31"/>
    <d v="2015-09-19T00:00:00"/>
    <n v="145846"/>
    <n v="0.15"/>
    <n v="21876.899999999998"/>
    <x v="3"/>
  </r>
  <r>
    <s v="E02599"/>
    <s v="Daniel Huang"/>
    <s v="Vice President"/>
    <s v="HR"/>
    <s v="M"/>
    <n v="31"/>
    <d v="2015-09-03T00:00:00"/>
    <n v="250953"/>
    <n v="0.34"/>
    <n v="85324.02"/>
    <x v="3"/>
  </r>
  <r>
    <s v="E00422"/>
    <s v="Jade Acosta"/>
    <s v="Development Engineer"/>
    <s v="Engineering"/>
    <s v="F"/>
    <n v="47"/>
    <d v="2015-08-29T00:00:00"/>
    <n v="68488"/>
    <n v="0"/>
    <n v="0"/>
    <x v="4"/>
  </r>
  <r>
    <s v="E03642"/>
    <s v="Aria Roberts"/>
    <s v="Manager"/>
    <s v="Accounting"/>
    <s v="F"/>
    <n v="38"/>
    <d v="2015-08-12T00:00:00"/>
    <n v="106858"/>
    <n v="0.05"/>
    <n v="5342.9000000000005"/>
    <x v="4"/>
  </r>
  <r>
    <s v="E04358"/>
    <s v="Grayson Soto"/>
    <s v="Business Partner"/>
    <s v="HR"/>
    <s v="M"/>
    <n v="34"/>
    <d v="2015-08-03T00:00:00"/>
    <n v="52200"/>
    <n v="0"/>
    <n v="0"/>
    <x v="4"/>
  </r>
  <r>
    <s v="E02652"/>
    <s v="Nathan Sun"/>
    <s v="Manager"/>
    <s v="Accounting"/>
    <s v="M"/>
    <n v="63"/>
    <d v="2015-07-29T00:00:00"/>
    <n v="103724"/>
    <n v="0.05"/>
    <n v="5186.2000000000007"/>
    <x v="5"/>
  </r>
  <r>
    <s v="E02066"/>
    <s v="Grayson Yee"/>
    <s v="Manager"/>
    <s v="HR"/>
    <s v="M"/>
    <n v="48"/>
    <d v="2015-07-16T00:00:00"/>
    <n v="110565"/>
    <n v="0.09"/>
    <n v="9950.85"/>
    <x v="5"/>
  </r>
  <r>
    <s v="E00672"/>
    <s v="Landon Luu"/>
    <s v="Vice President"/>
    <s v="IT"/>
    <s v="M"/>
    <n v="31"/>
    <d v="2015-07-12T00:00:00"/>
    <n v="215388"/>
    <n v="0.33"/>
    <n v="71078.040000000008"/>
    <x v="5"/>
  </r>
  <r>
    <s v="E03419"/>
    <s v="Jade Yi"/>
    <s v="Account Representative"/>
    <s v="Sales"/>
    <s v="F"/>
    <n v="47"/>
    <d v="2015-07-10T00:00:00"/>
    <n v="63880"/>
    <n v="0"/>
    <n v="0"/>
    <x v="5"/>
  </r>
  <r>
    <s v="E04637"/>
    <s v="Samuel Song"/>
    <s v="Director"/>
    <s v="Sales"/>
    <s v="M"/>
    <n v="31"/>
    <d v="2015-06-29T00:00:00"/>
    <n v="191026"/>
    <n v="0.16"/>
    <n v="30564.16"/>
    <x v="6"/>
  </r>
  <r>
    <s v="E00254"/>
    <s v="Samuel Morales"/>
    <s v="Analyst II"/>
    <s v="Finance"/>
    <s v="M"/>
    <n v="34"/>
    <d v="2015-06-27T00:00:00"/>
    <n v="57008"/>
    <n v="0"/>
    <n v="0"/>
    <x v="6"/>
  </r>
  <r>
    <s v="E01425"/>
    <s v="Anthony Rogers"/>
    <s v="Vice President"/>
    <s v="Engineering"/>
    <s v="M"/>
    <n v="33"/>
    <d v="2015-06-18T00:00:00"/>
    <n v="205314"/>
    <n v="0.3"/>
    <n v="61594.2"/>
    <x v="6"/>
  </r>
  <r>
    <s v="E03058"/>
    <s v="Robert Wright"/>
    <s v="Technical Architect"/>
    <s v="IT"/>
    <s v="M"/>
    <n v="30"/>
    <d v="2015-06-14T00:00:00"/>
    <n v="67489"/>
    <n v="0"/>
    <n v="0"/>
    <x v="6"/>
  </r>
  <r>
    <s v="E04419"/>
    <s v="Sophia Ahmed"/>
    <s v="Sr. Manger"/>
    <s v="Sales"/>
    <s v="F"/>
    <n v="30"/>
    <d v="2015-06-13T00:00:00"/>
    <n v="127972"/>
    <n v="0.11"/>
    <n v="14076.92"/>
    <x v="6"/>
  </r>
  <r>
    <s v="E03058"/>
    <s v="Angel Xiong"/>
    <s v="Vice President"/>
    <s v="IT"/>
    <s v="M"/>
    <n v="35"/>
    <d v="2015-06-11T00:00:00"/>
    <n v="234723"/>
    <n v="0.36"/>
    <n v="84500.28"/>
    <x v="6"/>
  </r>
  <r>
    <s v="E02492"/>
    <s v="Parker Sandoval"/>
    <s v="Manager"/>
    <s v="HR"/>
    <s v="M"/>
    <n v="59"/>
    <d v="2015-06-10T00:00:00"/>
    <n v="101985"/>
    <n v="7.0000000000000007E-2"/>
    <n v="7138.9500000000007"/>
    <x v="6"/>
  </r>
  <r>
    <s v="E02183"/>
    <s v="Sarah Ayala"/>
    <s v="Analyst"/>
    <s v="Sales"/>
    <s v="F"/>
    <n v="47"/>
    <d v="2015-06-09T00:00:00"/>
    <n v="41429"/>
    <n v="0"/>
    <n v="0"/>
    <x v="6"/>
  </r>
  <r>
    <s v="E01075"/>
    <s v="Joshua Juarez"/>
    <s v="Analyst II"/>
    <s v="Finance"/>
    <s v="M"/>
    <n v="46"/>
    <d v="2015-05-05T00:00:00"/>
    <n v="64364"/>
    <n v="0"/>
    <n v="0"/>
    <x v="7"/>
  </r>
  <r>
    <s v="E04484"/>
    <s v="Vivian Thao"/>
    <s v="Quality Engineer"/>
    <s v="Engineering"/>
    <s v="F"/>
    <n v="45"/>
    <d v="2015-04-23T00:00:00"/>
    <n v="60017"/>
    <n v="0"/>
    <n v="0"/>
    <x v="8"/>
  </r>
  <r>
    <s v="E01427"/>
    <s v="Mia Cheng"/>
    <s v="Sr. Manger"/>
    <s v="Sales"/>
    <s v="F"/>
    <n v="34"/>
    <d v="2015-04-22T00:00:00"/>
    <n v="154941"/>
    <n v="0.13"/>
    <n v="20142.330000000002"/>
    <x v="8"/>
  </r>
  <r>
    <s v="E03227"/>
    <s v="Eli Richardson"/>
    <s v="IT Coordinator"/>
    <s v="IT"/>
    <s v="M"/>
    <n v="38"/>
    <d v="2015-04-19T00:00:00"/>
    <n v="48762"/>
    <n v="0"/>
    <n v="0"/>
    <x v="8"/>
  </r>
  <r>
    <s v="E02412"/>
    <s v="Jose Henderson"/>
    <s v="Director"/>
    <s v="HR"/>
    <s v="M"/>
    <n v="41"/>
    <d v="2015-04-17T00:00:00"/>
    <n v="152239"/>
    <n v="0.23"/>
    <n v="35014.97"/>
    <x v="8"/>
  </r>
  <r>
    <s v="E02884"/>
    <s v="Axel Johnson"/>
    <s v="Director"/>
    <s v="HR"/>
    <s v="M"/>
    <n v="60"/>
    <d v="2015-04-14T00:00:00"/>
    <n v="155788"/>
    <n v="0.17"/>
    <n v="26483.960000000003"/>
    <x v="8"/>
  </r>
  <r>
    <s v="E04155"/>
    <s v="Dylan Dominguez"/>
    <s v="Sr. Analyst"/>
    <s v="Marketing"/>
    <s v="M"/>
    <n v="42"/>
    <d v="2015-04-07T00:00:00"/>
    <n v="99697"/>
    <n v="0"/>
    <n v="0"/>
    <x v="8"/>
  </r>
  <r>
    <s v="E03248"/>
    <s v="Lyla Stewart"/>
    <s v="Sr. Manger"/>
    <s v="IT"/>
    <s v="F"/>
    <n v="43"/>
    <d v="2015-03-27T00:00:00"/>
    <n v="120321"/>
    <n v="0.12"/>
    <n v="14438.519999999999"/>
    <x v="9"/>
  </r>
  <r>
    <s v="E04871"/>
    <s v="Liam Grant"/>
    <s v="Sr. Business Partner"/>
    <s v="HR"/>
    <s v="M"/>
    <n v="30"/>
    <d v="2015-03-15T00:00:00"/>
    <n v="93734"/>
    <n v="0"/>
    <n v="0"/>
    <x v="9"/>
  </r>
  <r>
    <s v="E01947"/>
    <s v="Sophie Owens"/>
    <s v="Analyst II"/>
    <s v="Finance"/>
    <s v="F"/>
    <n v="30"/>
    <d v="2015-03-05T00:00:00"/>
    <n v="52697"/>
    <n v="0"/>
    <n v="0"/>
    <x v="9"/>
  </r>
  <r>
    <s v="E03807"/>
    <s v="Noah Chen"/>
    <s v="Sr. Manger"/>
    <s v="Marketing"/>
    <s v="M"/>
    <n v="63"/>
    <d v="2015-03-01T00:00:00"/>
    <n v="148321"/>
    <n v="0.15"/>
    <n v="22248.149999999998"/>
    <x v="9"/>
  </r>
  <r>
    <s v="E03268"/>
    <s v="Everly Coleman"/>
    <s v="Vice President"/>
    <s v="IT"/>
    <s v="F"/>
    <n v="48"/>
    <d v="2015-02-18T00:00:00"/>
    <n v="194871"/>
    <n v="0.35"/>
    <n v="68204.849999999991"/>
    <x v="10"/>
  </r>
  <r>
    <s v="E04959"/>
    <s v="Noah King"/>
    <s v="Development Engineer"/>
    <s v="Engineering"/>
    <s v="M"/>
    <n v="56"/>
    <d v="2015-01-27T00:00:00"/>
    <n v="62575"/>
    <n v="0"/>
    <n v="0"/>
    <x v="11"/>
  </r>
  <r>
    <s v="E01722"/>
    <s v="Asher Huynh"/>
    <s v="Manager"/>
    <s v="IT"/>
    <s v="M"/>
    <n v="45"/>
    <d v="2015-01-22T00:00:00"/>
    <n v="101288"/>
    <n v="0.1"/>
    <n v="10128.800000000001"/>
    <x v="11"/>
  </r>
  <r>
    <s v="E00446"/>
    <s v="Isaac Han"/>
    <s v="Vice President"/>
    <s v="HR"/>
    <s v="M"/>
    <n v="31"/>
    <d v="2015-01-14T00:00:00"/>
    <n v="230025"/>
    <n v="0.34"/>
    <n v="78208.5"/>
    <x v="11"/>
  </r>
  <r>
    <s v="E02298"/>
    <s v="Emily Doan"/>
    <s v="Engineering Manager"/>
    <s v="Engineering"/>
    <s v="F"/>
    <n v="32"/>
    <d v="2014-12-04T00:00:00"/>
    <n v="99202"/>
    <n v="0.11"/>
    <n v="10912.22"/>
    <x v="0"/>
  </r>
  <r>
    <s v="E00359"/>
    <s v="Logan Carrillo"/>
    <s v="Sr. Analyst"/>
    <s v="Marketing"/>
    <s v="M"/>
    <n v="33"/>
    <d v="2014-11-30T00:00:00"/>
    <n v="91280"/>
    <n v="0"/>
    <n v="0"/>
    <x v="1"/>
  </r>
  <r>
    <s v="E01611"/>
    <s v="Gabriella Zhu"/>
    <s v="Computer Systems Manager"/>
    <s v="IT"/>
    <s v="F"/>
    <n v="36"/>
    <d v="2014-11-29T00:00:00"/>
    <n v="88730"/>
    <n v="0.08"/>
    <n v="7098.4000000000005"/>
    <x v="1"/>
  </r>
  <r>
    <s v="E02005"/>
    <s v="Isabella Bui"/>
    <s v="Enterprise Architect"/>
    <s v="IT"/>
    <s v="F"/>
    <n v="36"/>
    <d v="2014-11-21T00:00:00"/>
    <n v="97500"/>
    <n v="0"/>
    <n v="0"/>
    <x v="1"/>
  </r>
  <r>
    <s v="E04217"/>
    <s v="Lydia Williams"/>
    <s v="System Administrator "/>
    <s v="IT"/>
    <s v="F"/>
    <n v="35"/>
    <d v="2014-10-29T00:00:00"/>
    <n v="91592"/>
    <n v="0"/>
    <n v="0"/>
    <x v="2"/>
  </r>
  <r>
    <s v="E03025"/>
    <s v="Lucy Alexander"/>
    <s v="Director"/>
    <s v="Engineering"/>
    <s v="F"/>
    <n v="45"/>
    <d v="2014-10-29T00:00:00"/>
    <n v="189420"/>
    <n v="0.2"/>
    <n v="37884"/>
    <x v="2"/>
  </r>
  <r>
    <s v="E01582"/>
    <s v="Elijah Coleman"/>
    <s v="Sr. Manger"/>
    <s v="Sales"/>
    <s v="M"/>
    <n v="53"/>
    <d v="2014-10-19T00:00:00"/>
    <n v="159538"/>
    <n v="0.11"/>
    <n v="17549.18"/>
    <x v="2"/>
  </r>
  <r>
    <s v="E02889"/>
    <s v="Mia Herrera"/>
    <s v="Director"/>
    <s v="Marketing"/>
    <s v="F"/>
    <n v="43"/>
    <d v="2014-10-16T00:00:00"/>
    <n v="171360"/>
    <n v="0.23"/>
    <n v="39412.800000000003"/>
    <x v="2"/>
  </r>
  <r>
    <s v="E03305"/>
    <s v="Hannah King"/>
    <s v="Manager"/>
    <s v="Accounting"/>
    <s v="F"/>
    <n v="31"/>
    <d v="2014-10-07T00:00:00"/>
    <n v="114911"/>
    <n v="7.0000000000000007E-2"/>
    <n v="8043.77"/>
    <x v="2"/>
  </r>
  <r>
    <s v="E01371"/>
    <s v="Dominic Le"/>
    <s v="Vice President"/>
    <s v="Marketing"/>
    <s v="M"/>
    <n v="41"/>
    <d v="2014-10-04T00:00:00"/>
    <n v="257194"/>
    <n v="0.35"/>
    <n v="90017.9"/>
    <x v="2"/>
  </r>
  <r>
    <s v="E02900"/>
    <s v="Elena Richardson"/>
    <s v="Manager"/>
    <s v="Accounting"/>
    <s v="F"/>
    <n v="34"/>
    <d v="2014-10-03T00:00:00"/>
    <n v="103707"/>
    <n v="0.09"/>
    <n v="9333.6299999999992"/>
    <x v="2"/>
  </r>
  <r>
    <s v="E02179"/>
    <s v="Peyton Owens"/>
    <s v="Controls Engineer"/>
    <s v="Engineering"/>
    <s v="F"/>
    <n v="48"/>
    <d v="2014-09-25T00:00:00"/>
    <n v="96693"/>
    <n v="0"/>
    <n v="0"/>
    <x v="3"/>
  </r>
  <r>
    <s v="E02492"/>
    <s v="Sebastian Gupta"/>
    <s v="Sr. Analyst"/>
    <s v="Marketing"/>
    <s v="M"/>
    <n v="40"/>
    <d v="2014-09-22T00:00:00"/>
    <n v="73779"/>
    <n v="0"/>
    <n v="0"/>
    <x v="3"/>
  </r>
  <r>
    <s v="E04811"/>
    <s v="Athena Vasquez"/>
    <s v="Field Engineer"/>
    <s v="Engineering"/>
    <s v="F"/>
    <n v="59"/>
    <d v="2014-09-16T00:00:00"/>
    <n v="69578"/>
    <n v="0"/>
    <n v="0"/>
    <x v="3"/>
  </r>
  <r>
    <s v="E04448"/>
    <s v="Adrian Ruiz"/>
    <s v="Sr. Analyst"/>
    <s v="Finance"/>
    <s v="M"/>
    <n v="34"/>
    <d v="2014-09-04T00:00:00"/>
    <n v="95499"/>
    <n v="0"/>
    <n v="0"/>
    <x v="3"/>
  </r>
  <r>
    <s v="E02421"/>
    <s v="Jordan Truong"/>
    <s v="Director"/>
    <s v="Engineering"/>
    <s v="M"/>
    <n v="45"/>
    <d v="2014-08-28T00:00:00"/>
    <n v="183161"/>
    <n v="0.22"/>
    <n v="40295.42"/>
    <x v="4"/>
  </r>
  <r>
    <s v="E04444"/>
    <s v="Brooklyn Ruiz"/>
    <s v="IT Coordinator"/>
    <s v="IT"/>
    <s v="F"/>
    <n v="61"/>
    <d v="2014-08-10T00:00:00"/>
    <n v="57446"/>
    <n v="0"/>
    <n v="0"/>
    <x v="4"/>
  </r>
  <r>
    <s v="E04937"/>
    <s v="Ian Ngo"/>
    <s v="Manager"/>
    <s v="Sales"/>
    <s v="M"/>
    <n v="52"/>
    <d v="2014-08-07T00:00:00"/>
    <n v="117062"/>
    <n v="7.0000000000000007E-2"/>
    <n v="8194.34"/>
    <x v="4"/>
  </r>
  <r>
    <s v="E02732"/>
    <s v="Alice Tran"/>
    <s v="Analyst"/>
    <s v="Marketing"/>
    <s v="F"/>
    <n v="39"/>
    <d v="2014-07-29T00:00:00"/>
    <n v="40897"/>
    <n v="0"/>
    <n v="0"/>
    <x v="5"/>
  </r>
  <r>
    <s v="E03802"/>
    <s v="Thomas Vazquez"/>
    <s v="Director"/>
    <s v="Engineering"/>
    <s v="M"/>
    <n v="46"/>
    <d v="2014-07-19T00:00:00"/>
    <n v="173629"/>
    <n v="0.21"/>
    <n v="36462.089999999997"/>
    <x v="5"/>
  </r>
  <r>
    <s v="E02917"/>
    <s v="Everett Morales"/>
    <s v="Solutions Architect"/>
    <s v="IT"/>
    <s v="M"/>
    <n v="57"/>
    <d v="2014-07-10T00:00:00"/>
    <n v="66649"/>
    <n v="0"/>
    <n v="0"/>
    <x v="5"/>
  </r>
  <r>
    <s v="E04189"/>
    <s v="Ariana Kim"/>
    <s v="Network Architect"/>
    <s v="IT"/>
    <s v="F"/>
    <n v="33"/>
    <d v="2014-06-29T00:00:00"/>
    <n v="96366"/>
    <n v="0"/>
    <n v="0"/>
    <x v="6"/>
  </r>
  <r>
    <s v="E02938"/>
    <s v="John Trinh"/>
    <s v="Director"/>
    <s v="Marketing"/>
    <s v="M"/>
    <n v="49"/>
    <d v="2014-06-26T00:00:00"/>
    <n v="153961"/>
    <n v="0.25"/>
    <n v="38490.25"/>
    <x v="6"/>
  </r>
  <r>
    <s v="E04529"/>
    <s v="Gabriel Yu"/>
    <s v="Technical Architect"/>
    <s v="IT"/>
    <s v="M"/>
    <n v="42"/>
    <d v="2014-06-23T00:00:00"/>
    <n v="64677"/>
    <n v="0"/>
    <n v="0"/>
    <x v="6"/>
  </r>
  <r>
    <s v="E01388"/>
    <s v="Cooper Gupta"/>
    <s v="Business Partner"/>
    <s v="HR"/>
    <s v="M"/>
    <n v="58"/>
    <d v="2014-06-20T00:00:00"/>
    <n v="41728"/>
    <n v="0"/>
    <n v="0"/>
    <x v="6"/>
  </r>
  <r>
    <s v="E02227"/>
    <s v="Sofia Parker"/>
    <s v="Cloud Infrastructure Architect"/>
    <s v="IT"/>
    <s v="F"/>
    <n v="36"/>
    <d v="2014-05-30T00:00:00"/>
    <n v="99080"/>
    <n v="0"/>
    <n v="0"/>
    <x v="7"/>
  </r>
  <r>
    <s v="E01221"/>
    <s v="Eva Figueroa"/>
    <s v="Analyst II"/>
    <s v="Sales"/>
    <s v="F"/>
    <n v="48"/>
    <d v="2014-05-14T00:00:00"/>
    <n v="61216"/>
    <n v="0"/>
    <n v="0"/>
    <x v="7"/>
  </r>
  <r>
    <s v="E00725"/>
    <s v="Nova Herrera"/>
    <s v="Account Representative"/>
    <s v="Sales"/>
    <s v="F"/>
    <n v="45"/>
    <d v="2014-05-10T00:00:00"/>
    <n v="65047"/>
    <n v="0"/>
    <n v="0"/>
    <x v="7"/>
  </r>
  <r>
    <s v="E00900"/>
    <s v="Eleanor Delgado"/>
    <s v="Sr. Analyst"/>
    <s v="Marketing"/>
    <s v="F"/>
    <n v="33"/>
    <d v="2014-04-27T00:00:00"/>
    <n v="75869"/>
    <n v="0"/>
    <n v="0"/>
    <x v="8"/>
  </r>
  <r>
    <s v="E03519"/>
    <s v="Eliza Zheng"/>
    <s v="Computer Systems Manager"/>
    <s v="IT"/>
    <s v="F"/>
    <n v="48"/>
    <d v="2014-04-20T00:00:00"/>
    <n v="91679"/>
    <n v="7.0000000000000007E-2"/>
    <n v="6417.5300000000007"/>
    <x v="8"/>
  </r>
  <r>
    <s v="E01264"/>
    <s v="Hazel Alvarez"/>
    <s v="Business Partner"/>
    <s v="HR"/>
    <s v="F"/>
    <n v="62"/>
    <d v="2014-04-19T00:00:00"/>
    <n v="45295"/>
    <n v="0"/>
    <n v="0"/>
    <x v="8"/>
  </r>
  <r>
    <s v="E02857"/>
    <s v="Valentina Davis"/>
    <s v="Analyst"/>
    <s v="Sales"/>
    <s v="F"/>
    <n v="33"/>
    <d v="2014-04-13T00:00:00"/>
    <n v="46878"/>
    <n v="0"/>
    <n v="0"/>
    <x v="8"/>
  </r>
  <r>
    <s v="E04359"/>
    <s v="Layla Salazar"/>
    <s v="Solutions Architect"/>
    <s v="IT"/>
    <s v="F"/>
    <n v="59"/>
    <d v="2014-03-19T00:00:00"/>
    <n v="90901"/>
    <n v="0"/>
    <n v="0"/>
    <x v="9"/>
  </r>
  <r>
    <s v="E04449"/>
    <s v="Miles Hsu"/>
    <s v="Analyst II"/>
    <s v="Finance"/>
    <s v="M"/>
    <n v="55"/>
    <d v="2014-03-16T00:00:00"/>
    <n v="74552"/>
    <n v="0"/>
    <n v="0"/>
    <x v="9"/>
  </r>
  <r>
    <s v="E00085"/>
    <s v="Isla Wong"/>
    <s v="Vice President"/>
    <s v="Accounting"/>
    <s v="F"/>
    <n v="56"/>
    <d v="2014-03-16T00:00:00"/>
    <n v="190815"/>
    <n v="0.4"/>
    <n v="76326"/>
    <x v="9"/>
  </r>
  <r>
    <s v="E03664"/>
    <s v="Aria Castro"/>
    <s v="Engineering Manager"/>
    <s v="Engineering"/>
    <s v="F"/>
    <n v="45"/>
    <d v="2014-03-14T00:00:00"/>
    <n v="113873"/>
    <n v="0.11"/>
    <n v="12526.03"/>
    <x v="9"/>
  </r>
  <r>
    <s v="E03506"/>
    <s v="Jaxson Mai"/>
    <s v="Vice President"/>
    <s v="HR"/>
    <s v="M"/>
    <n v="48"/>
    <d v="2014-03-08T00:00:00"/>
    <n v="197367"/>
    <n v="0.39"/>
    <n v="76973.13"/>
    <x v="9"/>
  </r>
  <r>
    <s v="E04547"/>
    <s v="Avery Grant"/>
    <s v="Enterprise Architect"/>
    <s v="IT"/>
    <s v="F"/>
    <n v="49"/>
    <d v="2014-03-05T00:00:00"/>
    <n v="88777"/>
    <n v="0"/>
    <n v="0"/>
    <x v="9"/>
  </r>
  <r>
    <s v="E02411"/>
    <s v="Mateo Her"/>
    <s v="Vice President"/>
    <s v="Sales"/>
    <s v="M"/>
    <n v="44"/>
    <d v="2014-03-02T00:00:00"/>
    <n v="207172"/>
    <n v="0.31"/>
    <n v="64223.32"/>
    <x v="9"/>
  </r>
  <r>
    <s v="E03694"/>
    <s v="Eli Reed"/>
    <s v="Systems Analyst"/>
    <s v="IT"/>
    <s v="M"/>
    <n v="51"/>
    <d v="2014-02-27T00:00:00"/>
    <n v="53929"/>
    <n v="0"/>
    <n v="0"/>
    <x v="10"/>
  </r>
  <r>
    <s v="E03131"/>
    <s v="Ezekiel Reed"/>
    <s v="Sr. Manger"/>
    <s v="IT"/>
    <s v="M"/>
    <n v="37"/>
    <d v="2014-02-25T00:00:00"/>
    <n v="128984"/>
    <n v="0.12"/>
    <n v="15478.08"/>
    <x v="10"/>
  </r>
  <r>
    <s v="E00752"/>
    <s v="Luna Liu"/>
    <s v="Vice President"/>
    <s v="Sales"/>
    <s v="F"/>
    <n v="36"/>
    <d v="2014-02-22T00:00:00"/>
    <n v="218530"/>
    <n v="0.3"/>
    <n v="65559"/>
    <x v="10"/>
  </r>
  <r>
    <s v="E03550"/>
    <s v="Stella Wu"/>
    <s v="Sr. Manger"/>
    <s v="Marketing"/>
    <s v="F"/>
    <n v="35"/>
    <d v="2014-02-20T00:00:00"/>
    <n v="155905"/>
    <n v="0.14000000000000001"/>
    <n v="21826.7"/>
    <x v="10"/>
  </r>
  <r>
    <s v="E02074"/>
    <s v="Nora Brown"/>
    <s v="Enterprise Architect"/>
    <s v="IT"/>
    <s v="F"/>
    <n v="32"/>
    <d v="2014-02-11T00:00:00"/>
    <n v="99575"/>
    <n v="0"/>
    <n v="0"/>
    <x v="10"/>
  </r>
  <r>
    <s v="E01396"/>
    <s v="Jack Vu"/>
    <s v="Analyst II"/>
    <s v="Accounting"/>
    <s v="M"/>
    <n v="43"/>
    <d v="2014-02-10T00:00:00"/>
    <n v="58875"/>
    <n v="0"/>
    <n v="0"/>
    <x v="10"/>
  </r>
  <r>
    <s v="E00447"/>
    <s v="Hailey Sanchez"/>
    <s v="Vice President"/>
    <s v="Marketing"/>
    <s v="F"/>
    <n v="32"/>
    <d v="2014-02-05T00:00:00"/>
    <n v="203445"/>
    <n v="0.34"/>
    <n v="69171.3"/>
    <x v="10"/>
  </r>
  <r>
    <s v="E02881"/>
    <s v="Leilani Sharma"/>
    <s v="Sr. Analyst"/>
    <s v="Accounting"/>
    <s v="F"/>
    <n v="43"/>
    <d v="2014-01-23T00:00:00"/>
    <n v="92940"/>
    <n v="0"/>
    <n v="0"/>
    <x v="11"/>
  </r>
  <r>
    <s v="E01234"/>
    <s v="Jack Cheng"/>
    <s v="Director"/>
    <s v="HR"/>
    <s v="M"/>
    <n v="42"/>
    <d v="2014-01-16T00:00:00"/>
    <n v="152214"/>
    <n v="0.3"/>
    <n v="45664.2"/>
    <x v="11"/>
  </r>
  <r>
    <s v="E02687"/>
    <s v="Caroline Nelson"/>
    <s v="Vice President"/>
    <s v="Finance"/>
    <s v="F"/>
    <n v="36"/>
    <d v="2014-01-11T00:00:00"/>
    <n v="202323"/>
    <n v="0.39"/>
    <n v="78905.97"/>
    <x v="11"/>
  </r>
  <r>
    <s v="E04535"/>
    <s v="Charlotte Vo"/>
    <s v="System Administrator "/>
    <s v="IT"/>
    <s v="F"/>
    <n v="57"/>
    <d v="2014-01-10T00:00:00"/>
    <n v="74854"/>
    <n v="0"/>
    <n v="0"/>
    <x v="11"/>
  </r>
  <r>
    <s v="E04277"/>
    <s v="Zoe Do"/>
    <s v="Analyst II"/>
    <s v="Sales"/>
    <s v="F"/>
    <n v="60"/>
    <d v="2014-01-08T00:00:00"/>
    <n v="51877"/>
    <n v="0"/>
    <n v="0"/>
    <x v="11"/>
  </r>
  <r>
    <s v="E04888"/>
    <s v="Elijah Henry"/>
    <s v="Manager"/>
    <s v="IT"/>
    <s v="M"/>
    <n v="32"/>
    <d v="2014-01-03T00:00:00"/>
    <n v="127148"/>
    <n v="0.1"/>
    <n v="12714.800000000001"/>
    <x v="11"/>
  </r>
  <r>
    <s v="E02818"/>
    <s v="Aaron Garza"/>
    <s v="Director"/>
    <s v="Sales"/>
    <s v="M"/>
    <n v="39"/>
    <d v="2013-12-27T00:00:00"/>
    <n v="165756"/>
    <n v="0.28000000000000003"/>
    <n v="46411.680000000008"/>
    <x v="0"/>
  </r>
  <r>
    <s v="E03749"/>
    <s v="Kennedy Foster"/>
    <s v="Manager"/>
    <s v="Marketing"/>
    <s v="F"/>
    <n v="53"/>
    <d v="2013-11-23T00:00:00"/>
    <n v="113135"/>
    <n v="0.05"/>
    <n v="5656.75"/>
    <x v="1"/>
  </r>
  <r>
    <s v="E02844"/>
    <s v="Charles Diaz"/>
    <s v="Sr. Manger"/>
    <s v="Sales"/>
    <s v="M"/>
    <n v="55"/>
    <d v="2013-11-16T00:00:00"/>
    <n v="124129"/>
    <n v="0.15"/>
    <n v="18619.349999999999"/>
    <x v="1"/>
  </r>
  <r>
    <s v="E04600"/>
    <s v="William Vu"/>
    <s v="Account Representative"/>
    <s v="Sales"/>
    <s v="M"/>
    <n v="37"/>
    <d v="2013-11-14T00:00:00"/>
    <n v="56037"/>
    <n v="0"/>
    <n v="0"/>
    <x v="1"/>
  </r>
  <r>
    <s v="E02943"/>
    <s v="Bella Lopez"/>
    <s v="Sr. Analyst"/>
    <s v="Marketing"/>
    <s v="F"/>
    <n v="32"/>
    <d v="2013-11-12T00:00:00"/>
    <n v="88895"/>
    <n v="0"/>
    <n v="0"/>
    <x v="1"/>
  </r>
  <r>
    <s v="E02405"/>
    <s v="David Barnes"/>
    <s v="Director"/>
    <s v="IT"/>
    <s v="M"/>
    <n v="64"/>
    <d v="2013-11-03T00:00:00"/>
    <n v="186503"/>
    <n v="0.24"/>
    <n v="44760.72"/>
    <x v="1"/>
  </r>
  <r>
    <s v="E00319"/>
    <s v="Ezra Wilson"/>
    <s v="Service Desk Analyst"/>
    <s v="IT"/>
    <s v="M"/>
    <n v="55"/>
    <d v="2013-10-18T00:00:00"/>
    <n v="70334"/>
    <n v="0"/>
    <n v="0"/>
    <x v="2"/>
  </r>
  <r>
    <s v="E03300"/>
    <s v="Maria Chin"/>
    <s v="Analyst"/>
    <s v="Marketing"/>
    <s v="F"/>
    <n v="65"/>
    <d v="2013-09-26T00:00:00"/>
    <n v="50341"/>
    <n v="0"/>
    <n v="0"/>
    <x v="3"/>
  </r>
  <r>
    <s v="E04127"/>
    <s v="Emery Acosta"/>
    <s v="Vice President"/>
    <s v="Sales"/>
    <s v="F"/>
    <n v="42"/>
    <d v="2013-09-11T00:00:00"/>
    <n v="181452"/>
    <n v="0.3"/>
    <n v="54435.6"/>
    <x v="3"/>
  </r>
  <r>
    <s v="E04222"/>
    <s v="Quinn Xiong"/>
    <s v="Test Engineer"/>
    <s v="Engineering"/>
    <s v="F"/>
    <n v="55"/>
    <d v="2013-09-08T00:00:00"/>
    <n v="73248"/>
    <n v="0"/>
    <n v="0"/>
    <x v="3"/>
  </r>
  <r>
    <s v="E00758"/>
    <s v="Jonathan Khan"/>
    <s v="Account Representative"/>
    <s v="Sales"/>
    <s v="M"/>
    <n v="35"/>
    <d v="2013-08-30T00:00:00"/>
    <n v="59646"/>
    <n v="0"/>
    <n v="0"/>
    <x v="4"/>
  </r>
  <r>
    <s v="E02971"/>
    <s v="Mia Wu"/>
    <s v="Enterprise Architect"/>
    <s v="IT"/>
    <s v="F"/>
    <n v="45"/>
    <d v="2013-08-25T00:00:00"/>
    <n v="99169"/>
    <n v="0"/>
    <n v="0"/>
    <x v="4"/>
  </r>
  <r>
    <s v="E00369"/>
    <s v="Genesis Woods"/>
    <s v="Manager"/>
    <s v="HR"/>
    <s v="F"/>
    <n v="33"/>
    <d v="2013-08-21T00:00:00"/>
    <n v="105390"/>
    <n v="0.06"/>
    <n v="6323.4"/>
    <x v="4"/>
  </r>
  <r>
    <s v="E01249"/>
    <s v="Samuel Bailey"/>
    <s v="Vice President"/>
    <s v="Accounting"/>
    <s v="M"/>
    <n v="41"/>
    <d v="2013-08-17T00:00:00"/>
    <n v="235619"/>
    <n v="0.3"/>
    <n v="70685.7"/>
    <x v="4"/>
  </r>
  <r>
    <s v="E03889"/>
    <s v="Caleb Flores"/>
    <s v="Manager"/>
    <s v="HR"/>
    <s v="M"/>
    <n v="34"/>
    <d v="2013-08-13T00:00:00"/>
    <n v="113909"/>
    <n v="0.06"/>
    <n v="6834.54"/>
    <x v="4"/>
  </r>
  <r>
    <s v="E02112"/>
    <s v="Christian Sanders"/>
    <s v="Vice President"/>
    <s v="HR"/>
    <s v="M"/>
    <n v="45"/>
    <d v="2013-08-07T00:00:00"/>
    <n v="236946"/>
    <n v="0.37"/>
    <n v="87670.02"/>
    <x v="4"/>
  </r>
  <r>
    <s v="E00957"/>
    <s v="Genesis Perry"/>
    <s v="Sr. Manger"/>
    <s v="Sales"/>
    <s v="F"/>
    <n v="46"/>
    <d v="2013-07-18T00:00:00"/>
    <n v="149712"/>
    <n v="0.14000000000000001"/>
    <n v="20959.68"/>
    <x v="5"/>
  </r>
  <r>
    <s v="E01499"/>
    <s v="Elias Zhang"/>
    <s v="Solutions Architect"/>
    <s v="IT"/>
    <s v="M"/>
    <n v="54"/>
    <d v="2013-07-13T00:00:00"/>
    <n v="83639"/>
    <n v="0"/>
    <n v="0"/>
    <x v="5"/>
  </r>
  <r>
    <s v="E03612"/>
    <s v="Grayson Cooper"/>
    <s v="Sr. Manger"/>
    <s v="Finance"/>
    <s v="M"/>
    <n v="64"/>
    <d v="2013-06-29T00:00:00"/>
    <n v="159571"/>
    <n v="0.1"/>
    <n v="15957.1"/>
    <x v="6"/>
  </r>
  <r>
    <s v="E00870"/>
    <s v="Evelyn Liang"/>
    <s v="Service Desk Analyst"/>
    <s v="IT"/>
    <s v="F"/>
    <n v="40"/>
    <d v="2013-06-26T00:00:00"/>
    <n v="69096"/>
    <n v="0"/>
    <n v="0"/>
    <x v="6"/>
  </r>
  <r>
    <s v="E02478"/>
    <s v="Alexander Morris"/>
    <s v="Manager"/>
    <s v="Sales"/>
    <s v="M"/>
    <n v="33"/>
    <d v="2013-06-21T00:00:00"/>
    <n v="119631"/>
    <n v="0.06"/>
    <n v="7177.86"/>
    <x v="6"/>
  </r>
  <r>
    <s v="E00518"/>
    <s v="Lydia Morales"/>
    <s v="Manager"/>
    <s v="Finance"/>
    <s v="F"/>
    <n v="51"/>
    <d v="2013-06-14T00:00:00"/>
    <n v="108221"/>
    <n v="0.05"/>
    <n v="5411.05"/>
    <x v="6"/>
  </r>
  <r>
    <s v="E00624"/>
    <s v="William Watson"/>
    <s v="Director"/>
    <s v="Accounting"/>
    <s v="M"/>
    <n v="41"/>
    <d v="2013-06-04T00:00:00"/>
    <n v="167526"/>
    <n v="0.26"/>
    <n v="43556.76"/>
    <x v="6"/>
  </r>
  <r>
    <s v="E02825"/>
    <s v="Wyatt Li"/>
    <s v="Vice President"/>
    <s v="Engineering"/>
    <s v="M"/>
    <n v="63"/>
    <d v="2013-06-03T00:00:00"/>
    <n v="254289"/>
    <n v="0.39"/>
    <n v="99172.71"/>
    <x v="6"/>
  </r>
  <r>
    <s v="E01870"/>
    <s v="Easton Moore"/>
    <s v="Computer Systems Manager"/>
    <s v="IT"/>
    <s v="M"/>
    <n v="52"/>
    <d v="2013-05-23T00:00:00"/>
    <n v="99557"/>
    <n v="0.09"/>
    <n v="8960.1299999999992"/>
    <x v="7"/>
  </r>
  <r>
    <s v="E04285"/>
    <s v="Riley Padilla"/>
    <s v="Technical Architect"/>
    <s v="IT"/>
    <s v="F"/>
    <n v="35"/>
    <d v="2013-05-15T00:00:00"/>
    <n v="78940"/>
    <n v="0"/>
    <n v="0"/>
    <x v="7"/>
  </r>
  <r>
    <s v="E00553"/>
    <s v="Isla Yoon"/>
    <s v="Quality Engineer"/>
    <s v="Engineering"/>
    <s v="F"/>
    <n v="50"/>
    <d v="2013-05-10T00:00:00"/>
    <n v="79388"/>
    <n v="0"/>
    <n v="0"/>
    <x v="7"/>
  </r>
  <r>
    <s v="E01194"/>
    <s v="Samantha Adams"/>
    <s v="Test Engineer"/>
    <s v="Engineering"/>
    <s v="F"/>
    <n v="45"/>
    <d v="2013-04-22T00:00:00"/>
    <n v="61773"/>
    <n v="0"/>
    <n v="0"/>
    <x v="8"/>
  </r>
  <r>
    <s v="E01188"/>
    <s v="Alexander James"/>
    <s v="Sr. Manger"/>
    <s v="HR"/>
    <s v="M"/>
    <n v="42"/>
    <d v="2013-04-18T00:00:00"/>
    <n v="131179"/>
    <n v="0.15"/>
    <n v="19676.849999999999"/>
    <x v="8"/>
  </r>
  <r>
    <s v="E03081"/>
    <s v="Ayla Brown"/>
    <s v="Sr. Manger"/>
    <s v="Sales"/>
    <s v="F"/>
    <n v="49"/>
    <d v="2013-04-15T00:00:00"/>
    <n v="128303"/>
    <n v="0.15"/>
    <n v="19245.45"/>
    <x v="8"/>
  </r>
  <r>
    <s v="E04877"/>
    <s v="Samuel Vega"/>
    <s v="Analyst II"/>
    <s v="Marketing"/>
    <s v="M"/>
    <n v="37"/>
    <d v="2013-03-30T00:00:00"/>
    <n v="69570"/>
    <n v="0"/>
    <n v="0"/>
    <x v="9"/>
  </r>
  <r>
    <s v="E03289"/>
    <s v="Christopher Lam"/>
    <s v="Vice President"/>
    <s v="Accounting"/>
    <s v="M"/>
    <n v="64"/>
    <d v="2013-03-29T00:00:00"/>
    <n v="252325"/>
    <n v="0.4"/>
    <n v="100930"/>
    <x v="9"/>
  </r>
  <r>
    <s v="E02185"/>
    <s v="Wyatt Rojas"/>
    <s v="Computer Systems Manager"/>
    <s v="IT"/>
    <s v="M"/>
    <n v="32"/>
    <d v="2013-03-20T00:00:00"/>
    <n v="79921"/>
    <n v="0.05"/>
    <n v="3996.05"/>
    <x v="9"/>
  </r>
  <r>
    <s v="E02402"/>
    <s v="Isabella Xi"/>
    <s v="Vice President"/>
    <s v="Marketing"/>
    <s v="F"/>
    <n v="41"/>
    <d v="2013-03-13T00:00:00"/>
    <n v="249270"/>
    <n v="0.3"/>
    <n v="74781"/>
    <x v="9"/>
  </r>
  <r>
    <s v="E02295"/>
    <s v="Axel Jordan"/>
    <s v="Analyst"/>
    <s v="Sales"/>
    <s v="M"/>
    <n v="47"/>
    <d v="2013-02-28T00:00:00"/>
    <n v="54635"/>
    <n v="0"/>
    <n v="0"/>
    <x v="10"/>
  </r>
  <r>
    <s v="E02810"/>
    <s v="Layla Torres"/>
    <s v="Sr. Manger"/>
    <s v="Finance"/>
    <s v="F"/>
    <n v="37"/>
    <d v="2013-02-24T00:00:00"/>
    <n v="157474"/>
    <n v="0.11"/>
    <n v="17322.14"/>
    <x v="10"/>
  </r>
  <r>
    <s v="E02661"/>
    <s v="Maya Chan"/>
    <s v="Controls Engineer"/>
    <s v="Engineering"/>
    <s v="F"/>
    <n v="37"/>
    <d v="2013-02-13T00:00:00"/>
    <n v="124827"/>
    <n v="0"/>
    <n v="0"/>
    <x v="10"/>
  </r>
  <r>
    <s v="E00276"/>
    <s v="Ezekiel Jordan"/>
    <s v="Sr. Manger"/>
    <s v="Accounting"/>
    <s v="M"/>
    <n v="33"/>
    <d v="2013-02-10T00:00:00"/>
    <n v="144231"/>
    <n v="0.14000000000000001"/>
    <n v="20192.34"/>
    <x v="10"/>
  </r>
  <r>
    <s v="E03904"/>
    <s v="Hunter Ortiz"/>
    <s v="Sr. Analyst"/>
    <s v="Finance"/>
    <s v="M"/>
    <n v="46"/>
    <d v="2013-01-20T00:00:00"/>
    <n v="86061"/>
    <n v="0"/>
    <n v="0"/>
    <x v="11"/>
  </r>
  <r>
    <s v="E02888"/>
    <s v="Elijah Ramos"/>
    <s v="Sr. Manger"/>
    <s v="IT"/>
    <s v="M"/>
    <n v="33"/>
    <d v="2012-12-24T00:00:00"/>
    <n v="132544"/>
    <n v="0.1"/>
    <n v="13254.400000000001"/>
    <x v="0"/>
  </r>
  <r>
    <s v="E01350"/>
    <s v="Natalie Carter"/>
    <s v="Director"/>
    <s v="Finance"/>
    <s v="F"/>
    <n v="64"/>
    <d v="2012-12-21T00:00:00"/>
    <n v="153253"/>
    <n v="0.24"/>
    <n v="36780.720000000001"/>
    <x v="0"/>
  </r>
  <r>
    <s v="E04766"/>
    <s v="Lyla Yoon"/>
    <s v="Vice President"/>
    <s v="Accounting"/>
    <s v="F"/>
    <n v="38"/>
    <d v="2012-12-13T00:00:00"/>
    <n v="191571"/>
    <n v="0.32"/>
    <n v="61302.720000000001"/>
    <x v="0"/>
  </r>
  <r>
    <s v="E00955"/>
    <s v="Theodore Marquez"/>
    <s v="Development Engineer"/>
    <s v="Engineering"/>
    <s v="M"/>
    <n v="54"/>
    <d v="2012-11-24T00:00:00"/>
    <n v="94407"/>
    <n v="0"/>
    <n v="0"/>
    <x v="1"/>
  </r>
  <r>
    <s v="E04572"/>
    <s v="Jade Li"/>
    <s v="Director"/>
    <s v="IT"/>
    <s v="F"/>
    <n v="47"/>
    <d v="2012-10-26T00:00:00"/>
    <n v="183156"/>
    <n v="0.3"/>
    <n v="54946.799999999996"/>
    <x v="2"/>
  </r>
  <r>
    <s v="E00360"/>
    <s v="Dylan Thao"/>
    <s v="Director"/>
    <s v="Engineering"/>
    <s v="M"/>
    <n v="53"/>
    <d v="2012-10-22T00:00:00"/>
    <n v="168510"/>
    <n v="0.28999999999999998"/>
    <n v="48867.899999999994"/>
    <x v="2"/>
  </r>
  <r>
    <s v="E01762"/>
    <s v="Maya Ngo"/>
    <s v="Manager"/>
    <s v="Sales"/>
    <s v="F"/>
    <n v="55"/>
    <d v="2012-10-20T00:00:00"/>
    <n v="108686"/>
    <n v="0.06"/>
    <n v="6521.16"/>
    <x v="2"/>
  </r>
  <r>
    <s v="E03720"/>
    <s v="Dominic Clark"/>
    <s v="Quality Engineer"/>
    <s v="Engineering"/>
    <s v="M"/>
    <n v="52"/>
    <d v="2012-10-17T00:00:00"/>
    <n v="71476"/>
    <n v="0"/>
    <n v="0"/>
    <x v="2"/>
  </r>
  <r>
    <s v="E03113"/>
    <s v="Willow Chen"/>
    <s v="Manager"/>
    <s v="Accounting"/>
    <s v="F"/>
    <n v="50"/>
    <d v="2012-09-03T00:00:00"/>
    <n v="102033"/>
    <n v="0.08"/>
    <n v="8162.64"/>
    <x v="3"/>
  </r>
  <r>
    <s v="E01225"/>
    <s v="Christian Fong"/>
    <s v="Manager"/>
    <s v="Sales"/>
    <s v="M"/>
    <n v="49"/>
    <d v="2012-08-10T00:00:00"/>
    <n v="109850"/>
    <n v="7.0000000000000007E-2"/>
    <n v="7689.5000000000009"/>
    <x v="4"/>
  </r>
  <r>
    <s v="E02202"/>
    <s v="Emilia Bailey"/>
    <s v="Vice President"/>
    <s v="Accounting"/>
    <s v="F"/>
    <n v="41"/>
    <d v="2012-08-09T00:00:00"/>
    <n v="245360"/>
    <n v="0.37"/>
    <n v="90783.2"/>
    <x v="4"/>
  </r>
  <r>
    <s v="E00577"/>
    <s v="Nora Nunez"/>
    <s v="Analyst II"/>
    <s v="Finance"/>
    <s v="F"/>
    <n v="45"/>
    <d v="2012-08-06T00:00:00"/>
    <n v="58586"/>
    <n v="0"/>
    <n v="0"/>
    <x v="4"/>
  </r>
  <r>
    <s v="E03423"/>
    <s v="Santiago f Gonzalez"/>
    <s v="Manager"/>
    <s v="Sales"/>
    <s v="M"/>
    <n v="36"/>
    <d v="2012-07-26T00:00:00"/>
    <n v="105891"/>
    <n v="7.0000000000000007E-2"/>
    <n v="7412.3700000000008"/>
    <x v="5"/>
  </r>
  <r>
    <s v="E00207"/>
    <s v="Hailey Lai"/>
    <s v="Vice President"/>
    <s v="HR"/>
    <s v="F"/>
    <n v="52"/>
    <d v="2012-07-23T00:00:00"/>
    <n v="187048"/>
    <n v="0.32"/>
    <n v="59855.360000000001"/>
    <x v="5"/>
  </r>
  <r>
    <s v="E00276"/>
    <s v="Alexander Jackson"/>
    <s v="Manager"/>
    <s v="HR"/>
    <s v="M"/>
    <n v="45"/>
    <d v="2012-07-09T00:00:00"/>
    <n v="109883"/>
    <n v="7.0000000000000007E-2"/>
    <n v="7691.81"/>
    <x v="5"/>
  </r>
  <r>
    <s v="E04035"/>
    <s v="Penelope Johnson"/>
    <s v="Sr. Analyst"/>
    <s v="Marketing"/>
    <s v="F"/>
    <n v="34"/>
    <d v="2012-06-25T00:00:00"/>
    <n v="83066"/>
    <n v="0"/>
    <n v="0"/>
    <x v="6"/>
  </r>
  <r>
    <s v="E00503"/>
    <s v="Leah Patterson"/>
    <s v="Manager"/>
    <s v="HR"/>
    <s v="F"/>
    <n v="33"/>
    <d v="2012-06-11T00:00:00"/>
    <n v="118253"/>
    <n v="0.08"/>
    <n v="9460.24"/>
    <x v="6"/>
  </r>
  <r>
    <s v="E02944"/>
    <s v="Joshua Fong"/>
    <s v="Vice President"/>
    <s v="Engineering"/>
    <s v="M"/>
    <n v="47"/>
    <d v="2012-06-11T00:00:00"/>
    <n v="222941"/>
    <n v="0.39"/>
    <n v="86946.99"/>
    <x v="6"/>
  </r>
  <r>
    <s v="E03805"/>
    <s v="Autumn Gonzales"/>
    <s v="Analyst II"/>
    <s v="Sales"/>
    <s v="F"/>
    <n v="34"/>
    <d v="2012-06-06T00:00:00"/>
    <n v="72126"/>
    <n v="0"/>
    <n v="0"/>
    <x v="6"/>
  </r>
  <r>
    <s v="E00432"/>
    <s v="Eli Gupta"/>
    <s v="Director"/>
    <s v="HR"/>
    <s v="M"/>
    <n v="37"/>
    <d v="2012-05-19T00:00:00"/>
    <n v="160280"/>
    <n v="0.19"/>
    <n v="30453.200000000001"/>
    <x v="7"/>
  </r>
  <r>
    <s v="E04108"/>
    <s v="Jade Figueroa"/>
    <s v="Sr. Analyst"/>
    <s v="Sales"/>
    <s v="F"/>
    <n v="33"/>
    <d v="2012-05-14T00:00:00"/>
    <n v="88343"/>
    <n v="0"/>
    <n v="0"/>
    <x v="7"/>
  </r>
  <r>
    <s v="E02416"/>
    <s v="Dylan Choi"/>
    <s v="Vice President"/>
    <s v="IT"/>
    <s v="M"/>
    <n v="63"/>
    <d v="2012-05-11T00:00:00"/>
    <n v="231141"/>
    <n v="0.34"/>
    <n v="78587.94"/>
    <x v="7"/>
  </r>
  <r>
    <s v="E04699"/>
    <s v="Ivy Tang"/>
    <s v="Development Engineer"/>
    <s v="Engineering"/>
    <s v="F"/>
    <n v="48"/>
    <d v="2012-05-03T00:00:00"/>
    <n v="65340"/>
    <n v="0"/>
    <n v="0"/>
    <x v="7"/>
  </r>
  <r>
    <s v="E03160"/>
    <s v="Carter Ortiz"/>
    <s v="Quality Engineer"/>
    <s v="Engineering"/>
    <s v="M"/>
    <n v="54"/>
    <d v="2012-04-29T00:00:00"/>
    <n v="96441"/>
    <n v="0"/>
    <n v="0"/>
    <x v="8"/>
  </r>
  <r>
    <s v="E00667"/>
    <s v="Skylar Shah"/>
    <s v="Field Engineer"/>
    <s v="Engineering"/>
    <s v="F"/>
    <n v="42"/>
    <d v="2012-04-27T00:00:00"/>
    <n v="72903"/>
    <n v="0"/>
    <n v="0"/>
    <x v="8"/>
  </r>
  <r>
    <s v="E03102"/>
    <s v="Cooper Valdez"/>
    <s v="Manager"/>
    <s v="Sales"/>
    <s v="M"/>
    <n v="50"/>
    <d v="2012-04-25T00:00:00"/>
    <n v="113269"/>
    <n v="0.09"/>
    <n v="10194.209999999999"/>
    <x v="8"/>
  </r>
  <r>
    <s v="E03429"/>
    <s v="Ian Wu"/>
    <s v="Sr. Analyst"/>
    <s v="Marketing"/>
    <s v="M"/>
    <n v="51"/>
    <d v="2012-04-14T00:00:00"/>
    <n v="82300"/>
    <n v="0"/>
    <n v="0"/>
    <x v="8"/>
  </r>
  <r>
    <s v="E01981"/>
    <s v="Genesis Banks"/>
    <s v="Analyst"/>
    <s v="Finance"/>
    <s v="F"/>
    <n v="63"/>
    <d v="2012-03-16T00:00:00"/>
    <n v="46081"/>
    <n v="0"/>
    <n v="0"/>
    <x v="9"/>
  </r>
  <r>
    <s v="E03379"/>
    <s v="Landon Kim"/>
    <s v="Manager"/>
    <s v="HR"/>
    <s v="M"/>
    <n v="50"/>
    <d v="2012-03-15T00:00:00"/>
    <n v="117226"/>
    <n v="0.08"/>
    <n v="9378.08"/>
    <x v="9"/>
  </r>
  <r>
    <s v="E02846"/>
    <s v="Julia Mai"/>
    <s v="Manager"/>
    <s v="Marketing"/>
    <s v="F"/>
    <n v="50"/>
    <d v="2012-03-11T00:00:00"/>
    <n v="108134"/>
    <n v="0.1"/>
    <n v="10813.400000000001"/>
    <x v="9"/>
  </r>
  <r>
    <s v="E04032"/>
    <s v="Emery Zhang"/>
    <s v="Field Engineer"/>
    <s v="Engineering"/>
    <s v="F"/>
    <n v="45"/>
    <d v="2012-02-28T00:00:00"/>
    <n v="89659"/>
    <n v="0"/>
    <n v="0"/>
    <x v="10"/>
  </r>
  <r>
    <s v="E01378"/>
    <s v="Genesis Xiong"/>
    <s v="System Administrator "/>
    <s v="IT"/>
    <s v="F"/>
    <n v="51"/>
    <d v="2012-02-25T00:00:00"/>
    <n v="64170"/>
    <n v="0"/>
    <n v="0"/>
    <x v="10"/>
  </r>
  <r>
    <s v="E04403"/>
    <s v="Dominic Hu"/>
    <s v="Manager"/>
    <s v="Accounting"/>
    <s v="M"/>
    <n v="34"/>
    <d v="2012-02-13T00:00:00"/>
    <n v="118708"/>
    <n v="7.0000000000000007E-2"/>
    <n v="8309.5600000000013"/>
    <x v="10"/>
  </r>
  <r>
    <s v="E03902"/>
    <s v="Madison Hunter"/>
    <s v="Network Administrator"/>
    <s v="IT"/>
    <s v="F"/>
    <n v="40"/>
    <d v="2012-02-05T00:00:00"/>
    <n v="61523"/>
    <n v="0"/>
    <n v="0"/>
    <x v="10"/>
  </r>
  <r>
    <s v="E02521"/>
    <s v="Lily Nguyen"/>
    <s v="Sr. Analyst"/>
    <s v="Finance"/>
    <s v="F"/>
    <n v="33"/>
    <d v="2012-01-28T00:00:00"/>
    <n v="95960"/>
    <n v="0"/>
    <n v="0"/>
    <x v="11"/>
  </r>
  <r>
    <s v="E03065"/>
    <s v="Ezra Ortiz"/>
    <s v="Quality Engineer"/>
    <s v="Engineering"/>
    <s v="M"/>
    <n v="41"/>
    <d v="2012-01-21T00:00:00"/>
    <n v="94658"/>
    <n v="0"/>
    <n v="0"/>
    <x v="11"/>
  </r>
  <r>
    <s v="E02407"/>
    <s v="Elias Alvarado"/>
    <s v="Sr. Manger"/>
    <s v="IT"/>
    <s v="M"/>
    <n v="56"/>
    <d v="2012-01-09T00:00:00"/>
    <n v="146140"/>
    <n v="0.1"/>
    <n v="14614"/>
    <x v="11"/>
  </r>
  <r>
    <s v="E00826"/>
    <s v="Rylee Bui"/>
    <s v="Analyst"/>
    <s v="Accounting"/>
    <s v="F"/>
    <n v="55"/>
    <d v="2011-12-22T00:00:00"/>
    <n v="54733"/>
    <n v="0"/>
    <n v="0"/>
    <x v="0"/>
  </r>
  <r>
    <s v="E00646"/>
    <s v="Charles Moore"/>
    <s v="Analyst"/>
    <s v="Accounting"/>
    <s v="M"/>
    <n v="49"/>
    <d v="2011-12-17T00:00:00"/>
    <n v="56878"/>
    <n v="0"/>
    <n v="0"/>
    <x v="0"/>
  </r>
  <r>
    <s v="E01095"/>
    <s v="Isla Lai"/>
    <s v="Vice President"/>
    <s v="Finance"/>
    <s v="F"/>
    <n v="37"/>
    <d v="2011-12-06T00:00:00"/>
    <n v="225558"/>
    <n v="0.33"/>
    <n v="74434.14"/>
    <x v="0"/>
  </r>
  <r>
    <s v="E00538"/>
    <s v="Caleb Xiong"/>
    <s v="Sr. Account Representative"/>
    <s v="Sales"/>
    <s v="M"/>
    <n v="38"/>
    <d v="2011-11-28T00:00:00"/>
    <n v="74010"/>
    <n v="0"/>
    <n v="0"/>
    <x v="1"/>
  </r>
  <r>
    <s v="E01479"/>
    <s v="Serenity Bailey"/>
    <s v="IT Systems Architect"/>
    <s v="IT"/>
    <s v="F"/>
    <n v="55"/>
    <d v="2011-11-21T00:00:00"/>
    <n v="81218"/>
    <n v="0"/>
    <n v="0"/>
    <x v="1"/>
  </r>
  <r>
    <s v="E00044"/>
    <s v="Scarlett Jenkins"/>
    <s v="Vice President"/>
    <s v="IT"/>
    <s v="F"/>
    <n v="53"/>
    <d v="2011-11-09T00:00:00"/>
    <n v="198473"/>
    <n v="0.32"/>
    <n v="63511.360000000001"/>
    <x v="1"/>
  </r>
  <r>
    <s v="E03919"/>
    <s v="Grayson Chan"/>
    <s v="Engineering Manager"/>
    <s v="Engineering"/>
    <s v="M"/>
    <n v="46"/>
    <d v="2011-10-20T00:00:00"/>
    <n v="114250"/>
    <n v="0.14000000000000001"/>
    <n v="15995.000000000002"/>
    <x v="2"/>
  </r>
  <r>
    <s v="E02059"/>
    <s v="Roman Munoz"/>
    <s v="Sr. Manger"/>
    <s v="Sales"/>
    <s v="M"/>
    <n v="54"/>
    <d v="2011-10-20T00:00:00"/>
    <n v="122644"/>
    <n v="0.12"/>
    <n v="14717.279999999999"/>
    <x v="2"/>
  </r>
  <r>
    <s v="E01733"/>
    <s v="Eloise Pham"/>
    <s v="Manager"/>
    <s v="Sales"/>
    <s v="F"/>
    <n v="45"/>
    <d v="2011-10-20T00:00:00"/>
    <n v="123640"/>
    <n v="7.0000000000000007E-2"/>
    <n v="8654.8000000000011"/>
    <x v="2"/>
  </r>
  <r>
    <s v="E00715"/>
    <s v="Elijah Kang"/>
    <s v="Vice President"/>
    <s v="Engineering"/>
    <s v="M"/>
    <n v="35"/>
    <d v="2011-10-10T00:00:00"/>
    <n v="245482"/>
    <n v="0.39"/>
    <n v="95737.98000000001"/>
    <x v="2"/>
  </r>
  <r>
    <s v="E00465"/>
    <s v="Dominic Parker"/>
    <s v="Test Engineer"/>
    <s v="Engineering"/>
    <s v="M"/>
    <n v="62"/>
    <d v="2011-10-04T00:00:00"/>
    <n v="63959"/>
    <n v="0"/>
    <n v="0"/>
    <x v="2"/>
  </r>
  <r>
    <s v="E04029"/>
    <s v="Jayden Jimenez"/>
    <s v="Manager"/>
    <s v="HR"/>
    <s v="M"/>
    <n v="46"/>
    <d v="2011-09-24T00:00:00"/>
    <n v="102167"/>
    <n v="0.06"/>
    <n v="6130.0199999999995"/>
    <x v="3"/>
  </r>
  <r>
    <s v="E03061"/>
    <s v="Vivian Lewis"/>
    <s v="Manager"/>
    <s v="Marketing"/>
    <s v="F"/>
    <n v="65"/>
    <d v="2011-09-07T00:00:00"/>
    <n v="104903"/>
    <n v="0.1"/>
    <n v="10490.300000000001"/>
    <x v="3"/>
  </r>
  <r>
    <s v="E02783"/>
    <s v="Levi Mendez"/>
    <s v="Vice President"/>
    <s v="Sales"/>
    <s v="M"/>
    <n v="39"/>
    <d v="2011-08-23T00:00:00"/>
    <n v="249506"/>
    <n v="0.3"/>
    <n v="74851.8"/>
    <x v="4"/>
  </r>
  <r>
    <s v="E02728"/>
    <s v="Thomas Chang"/>
    <s v="Sr. Analyst"/>
    <s v="Accounting"/>
    <s v="M"/>
    <n v="34"/>
    <d v="2011-07-26T00:00:00"/>
    <n v="97231"/>
    <n v="0"/>
    <n v="0"/>
    <x v="5"/>
  </r>
  <r>
    <s v="E03159"/>
    <s v="Claire Romero"/>
    <s v="Vice President"/>
    <s v="Marketing"/>
    <s v="F"/>
    <n v="37"/>
    <d v="2011-07-21T00:00:00"/>
    <n v="219474"/>
    <n v="0.36"/>
    <n v="79010.64"/>
    <x v="5"/>
  </r>
  <r>
    <s v="E04538"/>
    <s v="Adeline Yang"/>
    <s v="Cloud Infrastructure Architect"/>
    <s v="IT"/>
    <s v="F"/>
    <n v="53"/>
    <d v="2011-07-20T00:00:00"/>
    <n v="86173"/>
    <n v="0"/>
    <n v="0"/>
    <x v="5"/>
  </r>
  <r>
    <s v="E04568"/>
    <s v="Rylee Yu"/>
    <s v="Vice President"/>
    <s v="Finance"/>
    <s v="F"/>
    <n v="54"/>
    <d v="2011-07-10T00:00:00"/>
    <n v="247022"/>
    <n v="0.3"/>
    <n v="74106.599999999991"/>
    <x v="5"/>
  </r>
  <r>
    <s v="E01995"/>
    <s v="Jonathan Ho"/>
    <s v="Vice President"/>
    <s v="IT"/>
    <s v="M"/>
    <n v="37"/>
    <d v="2011-06-25T00:00:00"/>
    <n v="221592"/>
    <n v="0.31"/>
    <n v="68693.52"/>
    <x v="6"/>
  </r>
  <r>
    <s v="E04739"/>
    <s v="Ruby Washington"/>
    <s v="Analyst"/>
    <s v="Marketing"/>
    <s v="F"/>
    <n v="65"/>
    <d v="2011-06-17T00:00:00"/>
    <n v="56686"/>
    <n v="0"/>
    <n v="0"/>
    <x v="6"/>
  </r>
  <r>
    <s v="E00245"/>
    <s v="Lucas Daniels"/>
    <s v="Manager"/>
    <s v="Sales"/>
    <s v="M"/>
    <n v="42"/>
    <d v="2011-05-29T00:00:00"/>
    <n v="102440"/>
    <n v="0.06"/>
    <n v="6146.4"/>
    <x v="7"/>
  </r>
  <r>
    <s v="E04417"/>
    <s v="Chloe Salazar"/>
    <s v="Sr. Manger"/>
    <s v="HR"/>
    <s v="F"/>
    <n v="45"/>
    <d v="2011-05-22T00:00:00"/>
    <n v="152353"/>
    <n v="0.14000000000000001"/>
    <n v="21329.420000000002"/>
    <x v="7"/>
  </r>
  <r>
    <s v="E03362"/>
    <s v="Lily Henderson"/>
    <s v="HRIS Analyst"/>
    <s v="HR"/>
    <s v="F"/>
    <n v="61"/>
    <d v="2011-05-20T00:00:00"/>
    <n v="64937"/>
    <n v="0"/>
    <n v="0"/>
    <x v="7"/>
  </r>
  <r>
    <s v="E01486"/>
    <s v="Mason Cho"/>
    <s v="Vice President"/>
    <s v="Accounting"/>
    <s v="M"/>
    <n v="59"/>
    <d v="2011-05-18T00:00:00"/>
    <n v="192213"/>
    <n v="0.4"/>
    <n v="76885.2"/>
    <x v="7"/>
  </r>
  <r>
    <s v="E04207"/>
    <s v="John Contreras"/>
    <s v="Analyst II"/>
    <s v="Marketing"/>
    <s v="M"/>
    <n v="35"/>
    <d v="2011-05-15T00:00:00"/>
    <n v="66889"/>
    <n v="0"/>
    <n v="0"/>
    <x v="7"/>
  </r>
  <r>
    <s v="E01377"/>
    <s v="Grayson Luu"/>
    <s v="Quality Engineer"/>
    <s v="Engineering"/>
    <s v="M"/>
    <n v="55"/>
    <d v="2011-04-30T00:00:00"/>
    <n v="89419"/>
    <n v="0"/>
    <n v="0"/>
    <x v="8"/>
  </r>
  <r>
    <s v="E01844"/>
    <s v="Jayden Kang"/>
    <s v="Analyst"/>
    <s v="Finance"/>
    <s v="M"/>
    <n v="46"/>
    <d v="2011-04-24T00:00:00"/>
    <n v="55894"/>
    <n v="0"/>
    <n v="0"/>
    <x v="8"/>
  </r>
  <r>
    <s v="E01755"/>
    <s v="Audrey Patel"/>
    <s v="Sr. Manger"/>
    <s v="Finance"/>
    <s v="F"/>
    <n v="37"/>
    <d v="2011-04-24T00:00:00"/>
    <n v="131183"/>
    <n v="0.14000000000000001"/>
    <n v="18365.620000000003"/>
    <x v="8"/>
  </r>
  <r>
    <s v="E04035"/>
    <s v="Hailey Lai"/>
    <s v="Sr. Manger"/>
    <s v="Finance"/>
    <s v="F"/>
    <n v="42"/>
    <d v="2011-03-18T00:00:00"/>
    <n v="150034"/>
    <n v="0.12"/>
    <n v="18004.079999999998"/>
    <x v="9"/>
  </r>
  <r>
    <s v="E01019"/>
    <s v="Dominic Scott"/>
    <s v="Sr. Analyst"/>
    <s v="Sales"/>
    <s v="M"/>
    <n v="45"/>
    <d v="2011-03-16T00:00:00"/>
    <n v="81687"/>
    <n v="0"/>
    <n v="0"/>
    <x v="9"/>
  </r>
  <r>
    <s v="E00099"/>
    <s v="Brooklyn Salazar"/>
    <s v="IT Systems Architect"/>
    <s v="IT"/>
    <s v="F"/>
    <n v="44"/>
    <d v="2011-03-01T00:00:00"/>
    <n v="82462"/>
    <n v="0"/>
    <n v="0"/>
    <x v="9"/>
  </r>
  <r>
    <s v="E03461"/>
    <s v="Nathan Lau"/>
    <s v="Business Partner"/>
    <s v="HR"/>
    <s v="M"/>
    <n v="35"/>
    <d v="2011-02-22T00:00:00"/>
    <n v="43336"/>
    <n v="0"/>
    <n v="0"/>
    <x v="10"/>
  </r>
  <r>
    <s v="E04925"/>
    <s v="Athena Jordan"/>
    <s v="System Administrator "/>
    <s v="IT"/>
    <s v="F"/>
    <n v="42"/>
    <d v="2011-02-19T00:00:00"/>
    <n v="72486"/>
    <n v="0"/>
    <n v="0"/>
    <x v="10"/>
  </r>
  <r>
    <s v="E00717"/>
    <s v="Axel Santos"/>
    <s v="Sr. Analyst"/>
    <s v="Accounting"/>
    <s v="M"/>
    <n v="62"/>
    <d v="2011-02-17T00:00:00"/>
    <n v="94422"/>
    <n v="0"/>
    <n v="0"/>
    <x v="10"/>
  </r>
  <r>
    <s v="E03591"/>
    <s v="Piper Sun"/>
    <s v="Director"/>
    <s v="Marketing"/>
    <s v="F"/>
    <n v="64"/>
    <d v="2011-02-14T00:00:00"/>
    <n v="171217"/>
    <n v="0.19"/>
    <n v="32531.23"/>
    <x v="10"/>
  </r>
  <r>
    <s v="E00306"/>
    <s v="Mateo Williams"/>
    <s v="Enterprise Architect"/>
    <s v="IT"/>
    <s v="M"/>
    <n v="40"/>
    <d v="2011-01-22T00:00:00"/>
    <n v="97339"/>
    <n v="0"/>
    <n v="0"/>
    <x v="11"/>
  </r>
  <r>
    <s v="E04802"/>
    <s v="Lucy Fong"/>
    <s v="Sr. Account Representative"/>
    <s v="Sales"/>
    <s v="F"/>
    <n v="40"/>
    <d v="2011-01-20T00:00:00"/>
    <n v="96719"/>
    <n v="0"/>
    <n v="0"/>
    <x v="11"/>
  </r>
  <r>
    <s v="E00089"/>
    <s v="Sofia Yoon"/>
    <s v="Sr. Manger"/>
    <s v="HR"/>
    <s v="F"/>
    <n v="37"/>
    <d v="2011-01-17T00:00:00"/>
    <n v="131353"/>
    <n v="0.11"/>
    <n v="14448.83"/>
    <x v="11"/>
  </r>
  <r>
    <s v="E01921"/>
    <s v="Sarah Daniels"/>
    <s v="Sr. Manger"/>
    <s v="Accounting"/>
    <s v="F"/>
    <n v="55"/>
    <d v="2011-01-09T00:00:00"/>
    <n v="138521"/>
    <n v="0.1"/>
    <n v="13852.1"/>
    <x v="11"/>
  </r>
  <r>
    <s v="E04123"/>
    <s v="Andrew Holmes"/>
    <s v="Vice President"/>
    <s v="IT"/>
    <s v="M"/>
    <n v="59"/>
    <d v="2010-12-30T00:00:00"/>
    <n v="246619"/>
    <n v="0.36"/>
    <n v="88782.84"/>
    <x v="0"/>
  </r>
  <r>
    <s v="E02333"/>
    <s v="Jaxson Wright"/>
    <s v="Service Desk Analyst"/>
    <s v="IT"/>
    <s v="M"/>
    <n v="54"/>
    <d v="2010-12-28T00:00:00"/>
    <n v="64417"/>
    <n v="0"/>
    <n v="0"/>
    <x v="0"/>
  </r>
  <r>
    <s v="E01540"/>
    <s v="Miles Salazar"/>
    <s v="IT Coordinator"/>
    <s v="IT"/>
    <s v="M"/>
    <n v="36"/>
    <d v="2010-12-23T00:00:00"/>
    <n v="53215"/>
    <n v="0"/>
    <n v="0"/>
    <x v="0"/>
  </r>
  <r>
    <s v="E02310"/>
    <s v="Jordan Phillips"/>
    <s v="Vice President"/>
    <s v="HR"/>
    <s v="M"/>
    <n v="45"/>
    <d v="2010-12-12T00:00:00"/>
    <n v="190512"/>
    <n v="0.32"/>
    <n v="60963.840000000004"/>
    <x v="0"/>
  </r>
  <r>
    <s v="E03474"/>
    <s v="Violet Hall"/>
    <s v="Solutions Architect"/>
    <s v="IT"/>
    <s v="F"/>
    <n v="40"/>
    <d v="2010-12-10T00:00:00"/>
    <n v="97807"/>
    <n v="0"/>
    <n v="0"/>
    <x v="0"/>
  </r>
  <r>
    <s v="E04751"/>
    <s v="Grayson James"/>
    <s v="Operations Engineer"/>
    <s v="Engineering"/>
    <s v="M"/>
    <n v="54"/>
    <d v="2010-12-05T00:00:00"/>
    <n v="113982"/>
    <n v="0"/>
    <n v="0"/>
    <x v="0"/>
  </r>
  <r>
    <s v="E01578"/>
    <s v="Anthony Hong"/>
    <s v="Sr. Manger"/>
    <s v="IT"/>
    <s v="M"/>
    <n v="37"/>
    <d v="2010-11-29T00:00:00"/>
    <n v="146961"/>
    <n v="0.11"/>
    <n v="16165.710000000001"/>
    <x v="1"/>
  </r>
  <r>
    <s v="E03310"/>
    <s v="Dylan Campbell"/>
    <s v="Director"/>
    <s v="Engineering"/>
    <s v="M"/>
    <n v="45"/>
    <d v="2010-11-29T00:00:00"/>
    <n v="153767"/>
    <n v="0.27"/>
    <n v="41517.090000000004"/>
    <x v="1"/>
  </r>
  <r>
    <s v="E03240"/>
    <s v="Aiden Silva"/>
    <s v="Vice President"/>
    <s v="IT"/>
    <s v="M"/>
    <n v="42"/>
    <d v="2010-11-29T00:00:00"/>
    <n v="186725"/>
    <n v="0.32"/>
    <n v="59752"/>
    <x v="1"/>
  </r>
  <r>
    <s v="E03538"/>
    <s v="Gabriel Holmes"/>
    <s v="Enterprise Architect"/>
    <s v="IT"/>
    <s v="M"/>
    <n v="40"/>
    <d v="2010-11-04T00:00:00"/>
    <n v="92952"/>
    <n v="0"/>
    <n v="0"/>
    <x v="1"/>
  </r>
  <r>
    <s v="E04194"/>
    <s v="Madison Kumar"/>
    <s v="Director"/>
    <s v="Accounting"/>
    <s v="F"/>
    <n v="55"/>
    <d v="2010-10-17T00:00:00"/>
    <n v="188727"/>
    <n v="0.23"/>
    <n v="43407.21"/>
    <x v="2"/>
  </r>
  <r>
    <s v="E00403"/>
    <s v="Liliana Soto"/>
    <s v="Business Partner"/>
    <s v="HR"/>
    <s v="F"/>
    <n v="58"/>
    <d v="2010-10-12T00:00:00"/>
    <n v="43001"/>
    <n v="0"/>
    <n v="0"/>
    <x v="2"/>
  </r>
  <r>
    <s v="E03583"/>
    <s v="Kayden Jordan"/>
    <s v="Cloud Infrastructure Architect"/>
    <s v="IT"/>
    <s v="M"/>
    <n v="48"/>
    <d v="2010-09-14T00:00:00"/>
    <n v="99335"/>
    <n v="0"/>
    <n v="0"/>
    <x v="3"/>
  </r>
  <r>
    <s v="E02534"/>
    <s v="Leah Khan"/>
    <s v="Director"/>
    <s v="Marketing"/>
    <s v="F"/>
    <n v="36"/>
    <d v="2010-09-13T00:00:00"/>
    <n v="157070"/>
    <n v="0.28000000000000003"/>
    <n v="43979.600000000006"/>
    <x v="3"/>
  </r>
  <r>
    <s v="E03090"/>
    <s v="Penelope Choi"/>
    <s v="Technical Architect"/>
    <s v="IT"/>
    <s v="F"/>
    <n v="49"/>
    <d v="2010-09-10T00:00:00"/>
    <n v="72826"/>
    <n v="0"/>
    <n v="0"/>
    <x v="3"/>
  </r>
  <r>
    <s v="E01638"/>
    <s v="Maria He"/>
    <s v="IT Systems Architect"/>
    <s v="IT"/>
    <s v="F"/>
    <n v="45"/>
    <d v="2010-08-28T00:00:00"/>
    <n v="82162"/>
    <n v="0"/>
    <n v="0"/>
    <x v="4"/>
  </r>
  <r>
    <s v="E02274"/>
    <s v="Isabella Bailey"/>
    <s v="Network Administrator"/>
    <s v="IT"/>
    <s v="F"/>
    <n v="36"/>
    <d v="2010-08-23T00:00:00"/>
    <n v="61310"/>
    <n v="0"/>
    <n v="0"/>
    <x v="4"/>
  </r>
  <r>
    <s v="E04536"/>
    <s v="Layla Scott"/>
    <s v="Sr. Manger"/>
    <s v="Accounting"/>
    <s v="F"/>
    <n v="48"/>
    <d v="2010-07-30T00:00:00"/>
    <n v="124774"/>
    <n v="0.12"/>
    <n v="14972.88"/>
    <x v="5"/>
  </r>
  <r>
    <s v="E03854"/>
    <s v="Camila Li"/>
    <s v="Sr. Manger"/>
    <s v="IT"/>
    <s v="F"/>
    <n v="60"/>
    <d v="2010-07-24T00:00:00"/>
    <n v="126911"/>
    <n v="0.1"/>
    <n v="12691.1"/>
    <x v="5"/>
  </r>
  <r>
    <s v="E03393"/>
    <s v="Henry Figueroa"/>
    <s v="Sr. Manger"/>
    <s v="Finance"/>
    <s v="M"/>
    <n v="46"/>
    <d v="2010-07-19T00:00:00"/>
    <n v="134881"/>
    <n v="0.15"/>
    <n v="20232.149999999998"/>
    <x v="5"/>
  </r>
  <r>
    <s v="E04332"/>
    <s v="Ezra Simmons"/>
    <s v="Automation Engineer"/>
    <s v="Engineering"/>
    <s v="M"/>
    <n v="38"/>
    <d v="2010-07-01T00:00:00"/>
    <n v="78237"/>
    <n v="0"/>
    <n v="0"/>
    <x v="5"/>
  </r>
  <r>
    <s v="E00287"/>
    <s v="Luca Nelson"/>
    <s v="Manager"/>
    <s v="Finance"/>
    <s v="M"/>
    <n v="60"/>
    <d v="2010-06-15T00:00:00"/>
    <n v="106578"/>
    <n v="0.09"/>
    <n v="9592.02"/>
    <x v="6"/>
  </r>
  <r>
    <s v="E00500"/>
    <s v="Henry Shah"/>
    <s v="Director"/>
    <s v="Accounting"/>
    <s v="M"/>
    <n v="55"/>
    <d v="2010-06-11T00:00:00"/>
    <n v="187389"/>
    <n v="0.25"/>
    <n v="46847.25"/>
    <x v="6"/>
  </r>
  <r>
    <s v="E03273"/>
    <s v="Daniel Shah"/>
    <s v="Analyst II"/>
    <s v="Sales"/>
    <s v="M"/>
    <n v="41"/>
    <d v="2010-06-04T00:00:00"/>
    <n v="72425"/>
    <n v="0"/>
    <n v="0"/>
    <x v="6"/>
  </r>
  <r>
    <s v="E01909"/>
    <s v="Lillian Khan"/>
    <s v="Analyst"/>
    <s v="Finance"/>
    <s v="F"/>
    <n v="44"/>
    <d v="2010-05-31T00:00:00"/>
    <n v="47387"/>
    <n v="0"/>
    <n v="0"/>
    <x v="7"/>
  </r>
  <r>
    <s v="E04299"/>
    <s v="Paisley Hall"/>
    <s v="Director"/>
    <s v="HR"/>
    <s v="F"/>
    <n v="41"/>
    <d v="2010-05-21T00:00:00"/>
    <n v="153275"/>
    <n v="0.24"/>
    <n v="36786"/>
    <x v="7"/>
  </r>
  <r>
    <s v="E01941"/>
    <s v="Quinn Trinh"/>
    <s v="Analyst II"/>
    <s v="Sales"/>
    <s v="F"/>
    <n v="42"/>
    <d v="2010-05-09T00:00:00"/>
    <n v="67743"/>
    <n v="0"/>
    <n v="0"/>
    <x v="7"/>
  </r>
  <r>
    <s v="E01111"/>
    <s v="Santiago f Moua"/>
    <s v="Sr. Manger"/>
    <s v="HR"/>
    <s v="M"/>
    <n v="45"/>
    <d v="2010-05-07T00:00:00"/>
    <n v="145093"/>
    <n v="0.12"/>
    <n v="17411.16"/>
    <x v="7"/>
  </r>
  <r>
    <s v="E02147"/>
    <s v="Allison Medina"/>
    <s v="Manager"/>
    <s v="Finance"/>
    <s v="F"/>
    <n v="55"/>
    <d v="2010-04-29T00:00:00"/>
    <n v="111038"/>
    <n v="0.05"/>
    <n v="5551.9000000000005"/>
    <x v="8"/>
  </r>
  <r>
    <s v="E00605"/>
    <s v="Nova Williams"/>
    <s v="Manager"/>
    <s v="Finance"/>
    <s v="F"/>
    <n v="61"/>
    <d v="2010-04-25T00:00:00"/>
    <n v="110302"/>
    <n v="0.06"/>
    <n v="6618.12"/>
    <x v="8"/>
  </r>
  <r>
    <s v="E00864"/>
    <s v="Samantha Aguilar"/>
    <s v="Manager"/>
    <s v="Accounting"/>
    <s v="F"/>
    <n v="46"/>
    <d v="2010-04-24T00:00:00"/>
    <n v="102636"/>
    <n v="0.06"/>
    <n v="6158.16"/>
    <x v="8"/>
  </r>
  <r>
    <s v="E00412"/>
    <s v="Ezra Banks"/>
    <s v="Analyst II"/>
    <s v="Sales"/>
    <s v="M"/>
    <n v="37"/>
    <d v="2010-04-23T00:00:00"/>
    <n v="57531"/>
    <n v="0"/>
    <n v="0"/>
    <x v="8"/>
  </r>
  <r>
    <s v="E02192"/>
    <s v="Lucy Avila"/>
    <s v="Solutions Architect"/>
    <s v="IT"/>
    <s v="F"/>
    <n v="43"/>
    <d v="2010-04-22T00:00:00"/>
    <n v="76912"/>
    <n v="0"/>
    <n v="0"/>
    <x v="8"/>
  </r>
  <r>
    <s v="E00184"/>
    <s v="Kayden Ortega"/>
    <s v="Analyst"/>
    <s v="Accounting"/>
    <s v="M"/>
    <n v="58"/>
    <d v="2010-04-19T00:00:00"/>
    <n v="56350"/>
    <n v="0"/>
    <n v="0"/>
    <x v="8"/>
  </r>
  <r>
    <s v="E02907"/>
    <s v="Jose Singh"/>
    <s v="Sr. Manger"/>
    <s v="Finance"/>
    <s v="M"/>
    <n v="44"/>
    <d v="2010-04-06T00:00:00"/>
    <n v="142878"/>
    <n v="0.12"/>
    <n v="17145.36"/>
    <x v="8"/>
  </r>
  <r>
    <s v="E00747"/>
    <s v="Leilani Baker"/>
    <s v="Technical Architect"/>
    <s v="IT"/>
    <s v="F"/>
    <n v="59"/>
    <d v="2010-04-04T00:00:00"/>
    <n v="76027"/>
    <n v="0"/>
    <n v="0"/>
    <x v="8"/>
  </r>
  <r>
    <s v="E02035"/>
    <s v="Eli Rahman"/>
    <s v="Service Desk Analyst"/>
    <s v="IT"/>
    <s v="M"/>
    <n v="45"/>
    <d v="2010-03-16T00:00:00"/>
    <n v="88182"/>
    <n v="0"/>
    <n v="0"/>
    <x v="9"/>
  </r>
  <r>
    <s v="E02363"/>
    <s v="Eliza Liang"/>
    <s v="Sr. Manger"/>
    <s v="HR"/>
    <s v="F"/>
    <n v="36"/>
    <d v="2010-03-11T00:00:00"/>
    <n v="134006"/>
    <n v="0.13"/>
    <n v="17420.78"/>
    <x v="9"/>
  </r>
  <r>
    <s v="E01952"/>
    <s v="Everett Lee"/>
    <s v="Network Administrator"/>
    <s v="IT"/>
    <s v="M"/>
    <n v="45"/>
    <d v="2010-02-26T00:00:00"/>
    <n v="90770"/>
    <n v="0"/>
    <n v="0"/>
    <x v="10"/>
  </r>
  <r>
    <s v="E02843"/>
    <s v="Lily Pena"/>
    <s v="Manager"/>
    <s v="HR"/>
    <s v="F"/>
    <n v="55"/>
    <d v="2010-02-24T00:00:00"/>
    <n v="102839"/>
    <n v="0.05"/>
    <n v="5141.9500000000007"/>
    <x v="10"/>
  </r>
  <r>
    <s v="E01357"/>
    <s v="Paisley Hunter"/>
    <s v="Engineering Manager"/>
    <s v="Engineering"/>
    <s v="F"/>
    <n v="61"/>
    <d v="2010-01-15T00:00:00"/>
    <n v="98110"/>
    <n v="0.13"/>
    <n v="12754.300000000001"/>
    <x v="11"/>
  </r>
  <r>
    <s v="E02872"/>
    <s v="Liam Jung"/>
    <s v="Manager"/>
    <s v="Finance"/>
    <s v="M"/>
    <n v="39"/>
    <d v="2010-01-14T00:00:00"/>
    <n v="103504"/>
    <n v="7.0000000000000007E-2"/>
    <n v="7245.2800000000007"/>
    <x v="11"/>
  </r>
  <r>
    <s v="E01090"/>
    <s v="Jacob Cheng"/>
    <s v="Quality Engineer"/>
    <s v="Engineering"/>
    <s v="M"/>
    <n v="59"/>
    <d v="2009-12-23T00:00:00"/>
    <n v="78006"/>
    <n v="0"/>
    <n v="0"/>
    <x v="0"/>
  </r>
  <r>
    <s v="E01118"/>
    <s v="Roman Yang"/>
    <s v="Manager"/>
    <s v="HR"/>
    <s v="M"/>
    <n v="42"/>
    <d v="2009-12-12T00:00:00"/>
    <n v="114242"/>
    <n v="0.08"/>
    <n v="9139.36"/>
    <x v="0"/>
  </r>
  <r>
    <s v="E00436"/>
    <s v="Everly Walker"/>
    <s v="HRIS Analyst"/>
    <s v="HR"/>
    <s v="F"/>
    <n v="41"/>
    <d v="2009-10-23T00:00:00"/>
    <n v="54415"/>
    <n v="0"/>
    <n v="0"/>
    <x v="2"/>
  </r>
  <r>
    <s v="E00508"/>
    <s v="Thomas Jung"/>
    <s v="Sr. Analyst"/>
    <s v="Accounting"/>
    <s v="M"/>
    <n v="50"/>
    <d v="2009-10-23T00:00:00"/>
    <n v="79447"/>
    <n v="0"/>
    <n v="0"/>
    <x v="2"/>
  </r>
  <r>
    <s v="E03718"/>
    <s v="Zoe Zhou"/>
    <s v="Manager"/>
    <s v="Finance"/>
    <s v="F"/>
    <n v="61"/>
    <d v="2009-10-06T00:00:00"/>
    <n v="103096"/>
    <n v="7.0000000000000007E-2"/>
    <n v="7216.72"/>
    <x v="2"/>
  </r>
  <r>
    <s v="E00206"/>
    <s v="Theodore Xi"/>
    <s v="Manager"/>
    <s v="Finance"/>
    <s v="M"/>
    <n v="52"/>
    <d v="2009-10-05T00:00:00"/>
    <n v="122890"/>
    <n v="7.0000000000000007E-2"/>
    <n v="8602.3000000000011"/>
    <x v="2"/>
  </r>
  <r>
    <s v="E03490"/>
    <s v="Henry Campos"/>
    <s v="Sr. Manger"/>
    <s v="HR"/>
    <s v="M"/>
    <n v="38"/>
    <d v="2009-09-27T00:00:00"/>
    <n v="127801"/>
    <n v="0.15"/>
    <n v="19170.149999999998"/>
    <x v="3"/>
  </r>
  <r>
    <s v="E03830"/>
    <s v="Eva Coleman"/>
    <s v="Director"/>
    <s v="IT"/>
    <s v="F"/>
    <n v="37"/>
    <d v="2009-09-20T00:00:00"/>
    <n v="167199"/>
    <n v="0.2"/>
    <n v="33439.800000000003"/>
    <x v="3"/>
  </r>
  <r>
    <s v="E02031"/>
    <s v="Melody Cooper"/>
    <s v="Development Engineer"/>
    <s v="Engineering"/>
    <s v="F"/>
    <n v="44"/>
    <d v="2009-09-04T00:00:00"/>
    <n v="89695"/>
    <n v="0"/>
    <n v="0"/>
    <x v="3"/>
  </r>
  <r>
    <s v="E00340"/>
    <s v="Eliana Allen"/>
    <s v="Business Partner"/>
    <s v="HR"/>
    <s v="F"/>
    <n v="56"/>
    <d v="2009-08-20T00:00:00"/>
    <n v="52800"/>
    <n v="0"/>
    <n v="0"/>
    <x v="4"/>
  </r>
  <r>
    <s v="E01519"/>
    <s v="Anthony Marquez"/>
    <s v="Vice President"/>
    <s v="IT"/>
    <s v="M"/>
    <n v="54"/>
    <d v="2009-08-15T00:00:00"/>
    <n v="241083"/>
    <n v="0.39"/>
    <n v="94022.37000000001"/>
    <x v="4"/>
  </r>
  <r>
    <s v="E01249"/>
    <s v="Penelope Guerrero"/>
    <s v="Vice President"/>
    <s v="IT"/>
    <s v="F"/>
    <n v="43"/>
    <d v="2009-08-04T00:00:00"/>
    <n v="208415"/>
    <n v="0.35"/>
    <n v="72945.25"/>
    <x v="4"/>
  </r>
  <r>
    <s v="E04601"/>
    <s v="Allison Ayala"/>
    <s v="Analyst"/>
    <s v="Finance"/>
    <s v="F"/>
    <n v="36"/>
    <d v="2009-06-30T00:00:00"/>
    <n v="43363"/>
    <n v="0"/>
    <n v="0"/>
    <x v="6"/>
  </r>
  <r>
    <s v="E04242"/>
    <s v="Alice Lopez"/>
    <s v="Test Engineer"/>
    <s v="Engineering"/>
    <s v="F"/>
    <n v="48"/>
    <d v="2009-06-27T00:00:00"/>
    <n v="82907"/>
    <n v="0"/>
    <n v="0"/>
    <x v="6"/>
  </r>
  <r>
    <s v="E02307"/>
    <s v="Skylar Evans"/>
    <s v="Director"/>
    <s v="Accounting"/>
    <s v="F"/>
    <n v="42"/>
    <d v="2009-06-04T00:00:00"/>
    <n v="174099"/>
    <n v="0.26"/>
    <n v="45265.74"/>
    <x v="6"/>
  </r>
  <r>
    <s v="E03863"/>
    <s v="Madeline Watson"/>
    <s v="Account Representative"/>
    <s v="Sales"/>
    <s v="F"/>
    <n v="40"/>
    <d v="2009-05-27T00:00:00"/>
    <n v="62411"/>
    <n v="0"/>
    <n v="0"/>
    <x v="7"/>
  </r>
  <r>
    <s v="E03181"/>
    <s v="Greyson Dang"/>
    <s v="Development Engineer"/>
    <s v="Engineering"/>
    <s v="M"/>
    <n v="60"/>
    <d v="2009-05-11T00:00:00"/>
    <n v="62239"/>
    <n v="0"/>
    <n v="0"/>
    <x v="7"/>
  </r>
  <r>
    <s v="E03440"/>
    <s v="Genesis Navarro"/>
    <s v="Cloud Infrastructure Architect"/>
    <s v="IT"/>
    <s v="F"/>
    <n v="41"/>
    <d v="2009-04-28T00:00:00"/>
    <n v="69803"/>
    <n v="0"/>
    <n v="0"/>
    <x v="8"/>
  </r>
  <r>
    <s v="E00145"/>
    <s v="Alexander Rivera"/>
    <s v="Sr. Analyst"/>
    <s v="Sales"/>
    <s v="M"/>
    <n v="58"/>
    <d v="2009-04-27T00:00:00"/>
    <n v="76802"/>
    <n v="0"/>
    <n v="0"/>
    <x v="8"/>
  </r>
  <r>
    <s v="E01263"/>
    <s v="Adam Espinoza"/>
    <s v="Test Engineer"/>
    <s v="Engineering"/>
    <s v="M"/>
    <n v="36"/>
    <d v="2009-04-09T00:00:00"/>
    <n v="60055"/>
    <n v="0"/>
    <n v="0"/>
    <x v="8"/>
  </r>
  <r>
    <s v="E04978"/>
    <s v="Peyton Harris"/>
    <s v="Enterprise Architect"/>
    <s v="IT"/>
    <s v="F"/>
    <n v="45"/>
    <d v="2009-04-05T00:00:00"/>
    <n v="64505"/>
    <n v="0"/>
    <n v="0"/>
    <x v="8"/>
  </r>
  <r>
    <s v="E02855"/>
    <s v="Piper Cheng"/>
    <s v="Enterprise Architect"/>
    <s v="IT"/>
    <s v="F"/>
    <n v="62"/>
    <d v="2009-03-15T00:00:00"/>
    <n v="82839"/>
    <n v="0"/>
    <n v="0"/>
    <x v="9"/>
  </r>
  <r>
    <s v="E00035"/>
    <s v="Lillian Gonzales"/>
    <s v="Cloud Infrastructure Architect"/>
    <s v="IT"/>
    <s v="F"/>
    <n v="43"/>
    <d v="2009-03-13T00:00:00"/>
    <n v="62335"/>
    <n v="0"/>
    <n v="0"/>
    <x v="9"/>
  </r>
  <r>
    <s v="E03394"/>
    <s v="Joseph Ly"/>
    <s v="Vice President"/>
    <s v="Marketing"/>
    <s v="M"/>
    <n v="40"/>
    <d v="2009-02-28T00:00:00"/>
    <n v="242919"/>
    <n v="0.31"/>
    <n v="75304.89"/>
    <x v="10"/>
  </r>
  <r>
    <s v="E02397"/>
    <s v="Savannah Ali"/>
    <s v="Sr. Manger"/>
    <s v="HR"/>
    <s v="F"/>
    <n v="36"/>
    <d v="2009-02-11T00:00:00"/>
    <n v="157333"/>
    <n v="0.15"/>
    <n v="23599.95"/>
    <x v="10"/>
  </r>
  <r>
    <s v="E01465"/>
    <s v="Hannah White"/>
    <s v="Sr. Manger"/>
    <s v="Accounting"/>
    <s v="F"/>
    <n v="62"/>
    <d v="2009-01-30T00:00:00"/>
    <n v="150555"/>
    <n v="0.13"/>
    <n v="19572.150000000001"/>
    <x v="11"/>
  </r>
  <r>
    <s v="E01714"/>
    <s v="Savannah Park"/>
    <s v="HRIS Analyst"/>
    <s v="HR"/>
    <s v="F"/>
    <n v="44"/>
    <d v="2009-01-28T00:00:00"/>
    <n v="53301"/>
    <n v="0"/>
    <n v="0"/>
    <x v="11"/>
  </r>
  <r>
    <s v="E03106"/>
    <s v="Xavier Davis"/>
    <s v="Vice President"/>
    <s v="Finance"/>
    <s v="M"/>
    <n v="36"/>
    <d v="2009-01-17T00:00:00"/>
    <n v="238236"/>
    <n v="0.31"/>
    <n v="73853.16"/>
    <x v="11"/>
  </r>
  <r>
    <s v="E01148"/>
    <s v="Scarlett Kumar"/>
    <s v="Systems Analyst"/>
    <s v="IT"/>
    <s v="F"/>
    <n v="55"/>
    <d v="2009-01-07T00:00:00"/>
    <n v="47032"/>
    <n v="0"/>
    <n v="0"/>
    <x v="11"/>
  </r>
  <r>
    <s v="E04000"/>
    <s v="Skylar Carrillo"/>
    <s v="Engineering Manager"/>
    <s v="Engineering"/>
    <s v="F"/>
    <n v="44"/>
    <d v="2008-12-18T00:00:00"/>
    <n v="92753"/>
    <n v="0.13"/>
    <n v="12057.890000000001"/>
    <x v="0"/>
  </r>
  <r>
    <s v="E04972"/>
    <s v="Ivy Daniels"/>
    <s v="Sr. Manger"/>
    <s v="HR"/>
    <s v="F"/>
    <n v="41"/>
    <d v="2008-10-26T00:00:00"/>
    <n v="131841"/>
    <n v="0.13"/>
    <n v="17139.330000000002"/>
    <x v="2"/>
  </r>
  <r>
    <s v="E04662"/>
    <s v="Julia Morris"/>
    <s v="Sr. Manger"/>
    <s v="HR"/>
    <s v="F"/>
    <n v="60"/>
    <d v="2008-10-18T00:00:00"/>
    <n v="150855"/>
    <n v="0.11"/>
    <n v="16594.05"/>
    <x v="2"/>
  </r>
  <r>
    <s v="E04962"/>
    <s v="Elena Tan"/>
    <s v="Vice President"/>
    <s v="Engineering"/>
    <s v="F"/>
    <n v="50"/>
    <d v="2008-10-13T00:00:00"/>
    <n v="181801"/>
    <n v="0.4"/>
    <n v="72720.400000000009"/>
    <x v="2"/>
  </r>
  <r>
    <s v="E02895"/>
    <s v="Mila Soto"/>
    <s v="Director"/>
    <s v="Finance"/>
    <s v="F"/>
    <n v="65"/>
    <d v="2008-10-07T00:00:00"/>
    <n v="170221"/>
    <n v="0.15"/>
    <n v="25533.149999999998"/>
    <x v="2"/>
  </r>
  <r>
    <s v="E02684"/>
    <s v="Aaron Maldonado"/>
    <s v="Analyst II"/>
    <s v="Finance"/>
    <s v="M"/>
    <n v="39"/>
    <d v="2008-09-17T00:00:00"/>
    <n v="62861"/>
    <n v="0"/>
    <n v="0"/>
    <x v="3"/>
  </r>
  <r>
    <s v="E00863"/>
    <s v="Lincoln Ramos"/>
    <s v="Operations Engineer"/>
    <s v="Engineering"/>
    <s v="M"/>
    <n v="59"/>
    <d v="2008-09-10T00:00:00"/>
    <n v="96313"/>
    <n v="0"/>
    <n v="0"/>
    <x v="3"/>
  </r>
  <r>
    <s v="E02038"/>
    <s v="Ellie Chung"/>
    <s v="Sr. Manger"/>
    <s v="Marketing"/>
    <s v="F"/>
    <n v="59"/>
    <d v="2008-08-29T00:00:00"/>
    <n v="157969"/>
    <n v="0.1"/>
    <n v="15796.900000000001"/>
    <x v="4"/>
  </r>
  <r>
    <s v="E01848"/>
    <s v="Zoey Jackson"/>
    <s v="Business Partner"/>
    <s v="HR"/>
    <s v="F"/>
    <n v="46"/>
    <d v="2008-08-21T00:00:00"/>
    <n v="59067"/>
    <n v="0"/>
    <n v="0"/>
    <x v="4"/>
  </r>
  <r>
    <s v="E01994"/>
    <s v="Angel Powell"/>
    <s v="Analyst II"/>
    <s v="Sales"/>
    <s v="M"/>
    <n v="61"/>
    <d v="2008-07-11T00:00:00"/>
    <n v="66521"/>
    <n v="0"/>
    <n v="0"/>
    <x v="5"/>
  </r>
  <r>
    <s v="E00287"/>
    <s v="Maverick Figueroa"/>
    <s v="IT Systems Architect"/>
    <s v="IT"/>
    <s v="M"/>
    <n v="48"/>
    <d v="2008-07-06T00:00:00"/>
    <n v="94815"/>
    <n v="0"/>
    <n v="0"/>
    <x v="5"/>
  </r>
  <r>
    <s v="E02555"/>
    <s v="Landon Lopez"/>
    <s v="Sr. Analyst"/>
    <s v="Accounting"/>
    <s v="M"/>
    <n v="38"/>
    <d v="2008-07-05T00:00:00"/>
    <n v="78056"/>
    <n v="0"/>
    <n v="0"/>
    <x v="5"/>
  </r>
  <r>
    <s v="E03370"/>
    <s v="Ian Cortez"/>
    <s v="Analyst II"/>
    <s v="Marketing"/>
    <s v="M"/>
    <n v="61"/>
    <d v="2008-04-30T00:00:00"/>
    <n v="69352"/>
    <n v="0"/>
    <n v="0"/>
    <x v="8"/>
  </r>
  <r>
    <s v="E03935"/>
    <s v="Cora Jiang"/>
    <s v="Vice President"/>
    <s v="IT"/>
    <s v="F"/>
    <n v="53"/>
    <d v="2008-04-30T00:00:00"/>
    <n v="182202"/>
    <n v="0.3"/>
    <n v="54660.6"/>
    <x v="8"/>
  </r>
  <r>
    <s v="E03567"/>
    <s v="Silas Chavez"/>
    <s v="Technical Architect"/>
    <s v="IT"/>
    <s v="M"/>
    <n v="51"/>
    <d v="2008-04-15T00:00:00"/>
    <n v="86431"/>
    <n v="0"/>
    <n v="0"/>
    <x v="8"/>
  </r>
  <r>
    <s v="E01860"/>
    <s v="Jack Edwards"/>
    <s v="Manager"/>
    <s v="Marketing"/>
    <s v="M"/>
    <n v="38"/>
    <d v="2008-04-06T00:00:00"/>
    <n v="126856"/>
    <n v="0.06"/>
    <n v="7611.36"/>
    <x v="8"/>
  </r>
  <r>
    <s v="E04926"/>
    <s v="Emma Luna"/>
    <s v="Field Engineer"/>
    <s v="Engineering"/>
    <s v="F"/>
    <n v="52"/>
    <d v="2008-03-25T00:00:00"/>
    <n v="97398"/>
    <n v="0"/>
    <n v="0"/>
    <x v="9"/>
  </r>
  <r>
    <s v="E02693"/>
    <s v="Grace Campos"/>
    <s v="Director"/>
    <s v="Engineering"/>
    <s v="F"/>
    <n v="37"/>
    <d v="2008-03-21T00:00:00"/>
    <n v="156277"/>
    <n v="0.22"/>
    <n v="34380.94"/>
    <x v="9"/>
  </r>
  <r>
    <s v="E01712"/>
    <s v="James Singh"/>
    <s v="Director"/>
    <s v="Marketing"/>
    <s v="M"/>
    <n v="45"/>
    <d v="2008-03-12T00:00:00"/>
    <n v="186138"/>
    <n v="0.28000000000000003"/>
    <n v="52118.640000000007"/>
    <x v="9"/>
  </r>
  <r>
    <s v="E04132"/>
    <s v="Kinsley Henry"/>
    <s v="Director"/>
    <s v="Marketing"/>
    <s v="F"/>
    <n v="45"/>
    <d v="2008-02-29T00:00:00"/>
    <n v="150577"/>
    <n v="0.25"/>
    <n v="37644.25"/>
    <x v="10"/>
  </r>
  <r>
    <s v="E01409"/>
    <s v="Jose Molina"/>
    <s v="Controls Engineer"/>
    <s v="Engineering"/>
    <s v="M"/>
    <n v="40"/>
    <d v="2008-02-28T00:00:00"/>
    <n v="113987"/>
    <n v="0"/>
    <n v="0"/>
    <x v="10"/>
  </r>
  <r>
    <s v="E03824"/>
    <s v="Jameson Martin"/>
    <s v="Technical Architect"/>
    <s v="IT"/>
    <s v="M"/>
    <n v="37"/>
    <d v="2008-02-15T00:00:00"/>
    <n v="71695"/>
    <n v="0"/>
    <n v="0"/>
    <x v="10"/>
  </r>
  <r>
    <s v="E00965"/>
    <s v="Jacob Khan"/>
    <s v="Computer Systems Manager"/>
    <s v="IT"/>
    <s v="M"/>
    <n v="53"/>
    <d v="2008-02-09T00:00:00"/>
    <n v="84193"/>
    <n v="0.09"/>
    <n v="7577.37"/>
    <x v="10"/>
  </r>
  <r>
    <s v="E03906"/>
    <s v="Piper Richardson"/>
    <s v="Sr. Analyst"/>
    <s v="Sales"/>
    <s v="F"/>
    <n v="38"/>
    <d v="2008-01-27T00:00:00"/>
    <n v="80024"/>
    <n v="0"/>
    <n v="0"/>
    <x v="11"/>
  </r>
  <r>
    <s v="E02417"/>
    <s v="Alice Young"/>
    <s v="Automation Engineer"/>
    <s v="Engineering"/>
    <s v="F"/>
    <n v="46"/>
    <d v="2008-01-24T00:00:00"/>
    <n v="91621"/>
    <n v="0"/>
    <n v="0"/>
    <x v="11"/>
  </r>
  <r>
    <s v="E00672"/>
    <s v="Mila Pena"/>
    <s v="Sr. Business Partner"/>
    <s v="HR"/>
    <s v="F"/>
    <n v="45"/>
    <d v="2007-12-21T00:00:00"/>
    <n v="93840"/>
    <n v="0"/>
    <n v="0"/>
    <x v="0"/>
  </r>
  <r>
    <s v="E00501"/>
    <s v="Melody Ho"/>
    <s v="Analyst II"/>
    <s v="Finance"/>
    <s v="F"/>
    <n v="55"/>
    <d v="2007-12-02T00:00:00"/>
    <n v="64494"/>
    <n v="0"/>
    <n v="0"/>
    <x v="0"/>
  </r>
  <r>
    <s v="E04769"/>
    <s v="Mila Leung"/>
    <s v="Sr. Analyst"/>
    <s v="Marketing"/>
    <s v="F"/>
    <n v="39"/>
    <d v="2007-11-05T00:00:00"/>
    <n v="99017"/>
    <n v="0"/>
    <n v="0"/>
    <x v="1"/>
  </r>
  <r>
    <s v="E02148"/>
    <s v="Christopher Vega"/>
    <s v="Engineering Manager"/>
    <s v="Engineering"/>
    <s v="M"/>
    <n v="54"/>
    <d v="2007-10-27T00:00:00"/>
    <n v="106313"/>
    <n v="0.15"/>
    <n v="15946.949999999999"/>
    <x v="2"/>
  </r>
  <r>
    <s v="E01687"/>
    <s v="Luke Mai"/>
    <s v="HRIS Analyst"/>
    <s v="HR"/>
    <s v="M"/>
    <n v="41"/>
    <d v="2007-10-24T00:00:00"/>
    <n v="51630"/>
    <n v="0"/>
    <n v="0"/>
    <x v="2"/>
  </r>
  <r>
    <s v="E01870"/>
    <s v="Carson Chau"/>
    <s v="Director"/>
    <s v="Finance"/>
    <s v="M"/>
    <n v="58"/>
    <d v="2007-10-12T00:00:00"/>
    <n v="162038"/>
    <n v="0.24"/>
    <n v="38889.119999999995"/>
    <x v="2"/>
  </r>
  <r>
    <s v="E04952"/>
    <s v="Paisley Gomez"/>
    <s v="Sr. Analyst"/>
    <s v="Sales"/>
    <s v="F"/>
    <n v="57"/>
    <d v="2007-10-02T00:00:00"/>
    <n v="98150"/>
    <n v="0"/>
    <n v="0"/>
    <x v="2"/>
  </r>
  <r>
    <s v="E02984"/>
    <s v="Jack Mai"/>
    <s v="Sr. Analyst"/>
    <s v="Marketing"/>
    <s v="M"/>
    <n v="45"/>
    <d v="2007-09-22T00:00:00"/>
    <n v="92293"/>
    <n v="0"/>
    <n v="0"/>
    <x v="3"/>
  </r>
  <r>
    <s v="E02554"/>
    <s v="Joshua Ramirez"/>
    <s v="Vice President"/>
    <s v="HR"/>
    <s v="M"/>
    <n v="44"/>
    <d v="2007-09-10T00:00:00"/>
    <n v="181247"/>
    <n v="0.33"/>
    <n v="59811.51"/>
    <x v="3"/>
  </r>
  <r>
    <s v="E01116"/>
    <s v="Jaxon Tran"/>
    <s v="Sr. Manger"/>
    <s v="Sales"/>
    <s v="M"/>
    <n v="45"/>
    <d v="2007-09-07T00:00:00"/>
    <n v="151027"/>
    <n v="0.1"/>
    <n v="15102.7"/>
    <x v="3"/>
  </r>
  <r>
    <s v="E00440"/>
    <s v="Adeline Thao"/>
    <s v="Vice President"/>
    <s v="Finance"/>
    <s v="F"/>
    <n v="54"/>
    <d v="2007-09-05T00:00:00"/>
    <n v="183239"/>
    <n v="0.32"/>
    <n v="58636.480000000003"/>
    <x v="3"/>
  </r>
  <r>
    <s v="E04221"/>
    <s v="Roman King"/>
    <s v="Analyst II"/>
    <s v="Finance"/>
    <s v="M"/>
    <n v="60"/>
    <d v="2007-08-16T00:00:00"/>
    <n v="58671"/>
    <n v="0"/>
    <n v="0"/>
    <x v="4"/>
  </r>
  <r>
    <s v="E02899"/>
    <s v="Joshua Cortez"/>
    <s v="Sr. Manger"/>
    <s v="Finance"/>
    <s v="M"/>
    <n v="44"/>
    <d v="2007-08-11T00:00:00"/>
    <n v="126277"/>
    <n v="0.13"/>
    <n v="16416.010000000002"/>
    <x v="4"/>
  </r>
  <r>
    <s v="E03354"/>
    <s v="Austin Brown"/>
    <s v="Director"/>
    <s v="Marketing"/>
    <s v="M"/>
    <n v="48"/>
    <d v="2007-08-08T00:00:00"/>
    <n v="194723"/>
    <n v="0.25"/>
    <n v="48680.75"/>
    <x v="4"/>
  </r>
  <r>
    <s v="E02023"/>
    <s v="Maverick Mehta"/>
    <s v="Systems Analyst"/>
    <s v="IT"/>
    <s v="M"/>
    <n v="40"/>
    <d v="2007-07-30T00:00:00"/>
    <n v="41859"/>
    <n v="0"/>
    <n v="0"/>
    <x v="5"/>
  </r>
  <r>
    <s v="E03417"/>
    <s v="Benjamin Moua"/>
    <s v="Computer Systems Manager"/>
    <s v="IT"/>
    <s v="M"/>
    <n v="40"/>
    <d v="2007-07-02T00:00:00"/>
    <n v="93971"/>
    <n v="0.08"/>
    <n v="7517.68"/>
    <x v="5"/>
  </r>
  <r>
    <s v="E02562"/>
    <s v="Christian Medina"/>
    <s v="Analyst"/>
    <s v="Marketing"/>
    <s v="M"/>
    <n v="51"/>
    <d v="2007-06-19T00:00:00"/>
    <n v="45206"/>
    <n v="0"/>
    <n v="0"/>
    <x v="6"/>
  </r>
  <r>
    <s v="E00952"/>
    <s v="Leilani Thao"/>
    <s v="Director"/>
    <s v="HR"/>
    <s v="F"/>
    <n v="38"/>
    <d v="2007-05-30T00:00:00"/>
    <n v="198562"/>
    <n v="0.22"/>
    <n v="43683.64"/>
    <x v="7"/>
  </r>
  <r>
    <s v="E03580"/>
    <s v="Maverick Medina"/>
    <s v="Analyst II"/>
    <s v="Sales"/>
    <s v="M"/>
    <n v="39"/>
    <d v="2007-05-27T00:00:00"/>
    <n v="51234"/>
    <n v="0"/>
    <n v="0"/>
    <x v="7"/>
  </r>
  <r>
    <s v="E01268"/>
    <s v="Charlotte Wu"/>
    <s v="Sr. Business Partner"/>
    <s v="HR"/>
    <s v="F"/>
    <n v="63"/>
    <d v="2007-05-02T00:00:00"/>
    <n v="72805"/>
    <n v="0"/>
    <n v="0"/>
    <x v="7"/>
  </r>
  <r>
    <s v="E00005"/>
    <s v="Riley Washington"/>
    <s v="Director"/>
    <s v="Sales"/>
    <s v="F"/>
    <n v="39"/>
    <d v="2007-04-29T00:00:00"/>
    <n v="171487"/>
    <n v="0.23"/>
    <n v="39442.01"/>
    <x v="8"/>
  </r>
  <r>
    <s v="E04630"/>
    <s v="Maria Griffin"/>
    <s v="Manager"/>
    <s v="Marketing"/>
    <s v="F"/>
    <n v="59"/>
    <d v="2007-04-25T00:00:00"/>
    <n v="129708"/>
    <n v="0.05"/>
    <n v="6485.4000000000005"/>
    <x v="8"/>
  </r>
  <r>
    <s v="E00380"/>
    <s v="Alice Thompson"/>
    <s v="Vice President"/>
    <s v="Accounting"/>
    <s v="F"/>
    <n v="48"/>
    <d v="2007-04-25T00:00:00"/>
    <n v="217783"/>
    <n v="0.36"/>
    <n v="78401.87999999999"/>
    <x v="8"/>
  </r>
  <r>
    <s v="E02678"/>
    <s v="Nicholas Rivera"/>
    <s v="Director"/>
    <s v="Engineering"/>
    <s v="M"/>
    <n v="45"/>
    <d v="2007-04-13T00:00:00"/>
    <n v="189680"/>
    <n v="0.23"/>
    <n v="43626.400000000001"/>
    <x v="8"/>
  </r>
  <r>
    <s v="E01261"/>
    <s v="Connor Simmons"/>
    <s v="Analyst II"/>
    <s v="Accounting"/>
    <s v="M"/>
    <n v="55"/>
    <d v="2007-04-05T00:00:00"/>
    <n v="52310"/>
    <n v="0"/>
    <n v="0"/>
    <x v="8"/>
  </r>
  <r>
    <s v="E03834"/>
    <s v="Anthony Carter"/>
    <s v="Director"/>
    <s v="Engineering"/>
    <s v="M"/>
    <n v="41"/>
    <d v="2007-03-15T00:00:00"/>
    <n v="155926"/>
    <n v="0.24"/>
    <n v="37422.239999999998"/>
    <x v="9"/>
  </r>
  <r>
    <s v="E04114"/>
    <s v="Christopher Lim"/>
    <s v="Director"/>
    <s v="IT"/>
    <s v="M"/>
    <n v="55"/>
    <d v="2007-03-13T00:00:00"/>
    <n v="184648"/>
    <n v="0.24"/>
    <n v="44315.519999999997"/>
    <x v="9"/>
  </r>
  <r>
    <s v="E02781"/>
    <s v="Athena Vu"/>
    <s v="Director"/>
    <s v="Accounting"/>
    <s v="F"/>
    <n v="63"/>
    <d v="2007-03-06T00:00:00"/>
    <n v="193044"/>
    <n v="0.15"/>
    <n v="28956.6"/>
    <x v="9"/>
  </r>
  <r>
    <s v="E04379"/>
    <s v="Scarlett Rodriguez"/>
    <s v="Sr. Analyst"/>
    <s v="Finance"/>
    <s v="F"/>
    <n v="60"/>
    <d v="2007-02-24T00:00:00"/>
    <n v="71699"/>
    <n v="0"/>
    <n v="0"/>
    <x v="10"/>
  </r>
  <r>
    <s v="E01286"/>
    <s v="Liam Sanders"/>
    <s v="Sr. Business Partner"/>
    <s v="HR"/>
    <s v="M"/>
    <n v="46"/>
    <d v="2007-02-20T00:00:00"/>
    <n v="75579"/>
    <n v="0"/>
    <n v="0"/>
    <x v="10"/>
  </r>
  <r>
    <s v="E00161"/>
    <s v="Ryan Ha"/>
    <s v="Vice President"/>
    <s v="Marketing"/>
    <s v="M"/>
    <n v="60"/>
    <d v="2007-01-27T00:00:00"/>
    <n v="234311"/>
    <n v="0.37"/>
    <n v="86695.069999999992"/>
    <x v="11"/>
  </r>
  <r>
    <s v="E02628"/>
    <s v="Nora Nelson"/>
    <s v="Analyst II"/>
    <s v="Finance"/>
    <s v="F"/>
    <n v="41"/>
    <d v="2007-01-09T00:00:00"/>
    <n v="50685"/>
    <n v="0"/>
    <n v="0"/>
    <x v="11"/>
  </r>
  <r>
    <s v="E02875"/>
    <s v="Madeline Shin"/>
    <s v="Computer Systems Manager"/>
    <s v="IT"/>
    <s v="F"/>
    <n v="48"/>
    <d v="2007-01-09T00:00:00"/>
    <n v="74546"/>
    <n v="0.09"/>
    <n v="6709.1399999999994"/>
    <x v="11"/>
  </r>
  <r>
    <s v="E04150"/>
    <s v="Natalia Vu"/>
    <s v="Analyst"/>
    <s v="Accounting"/>
    <s v="F"/>
    <n v="54"/>
    <d v="2006-12-29T00:00:00"/>
    <n v="55518"/>
    <n v="0"/>
    <n v="0"/>
    <x v="0"/>
  </r>
  <r>
    <s v="E00555"/>
    <s v="Sofia Trinh"/>
    <s v="Network Architect"/>
    <s v="IT"/>
    <s v="F"/>
    <n v="45"/>
    <d v="2006-12-18T00:00:00"/>
    <n v="68337"/>
    <n v="0"/>
    <n v="0"/>
    <x v="0"/>
  </r>
  <r>
    <s v="E04735"/>
    <s v="Nova Coleman"/>
    <s v="System Administrator "/>
    <s v="IT"/>
    <s v="F"/>
    <n v="44"/>
    <d v="2006-12-13T00:00:00"/>
    <n v="74738"/>
    <n v="0"/>
    <n v="0"/>
    <x v="0"/>
  </r>
  <r>
    <s v="E00702"/>
    <s v="Nathan Pham"/>
    <s v="Sr. Manger"/>
    <s v="Accounting"/>
    <s v="M"/>
    <n v="45"/>
    <d v="2006-12-12T00:00:00"/>
    <n v="149537"/>
    <n v="0.14000000000000001"/>
    <n v="20935.18"/>
    <x v="0"/>
  </r>
  <r>
    <s v="E03167"/>
    <s v="Luke Zheng"/>
    <s v="Director"/>
    <s v="HR"/>
    <s v="M"/>
    <n v="39"/>
    <d v="2006-11-28T00:00:00"/>
    <n v="161690"/>
    <n v="0.28999999999999998"/>
    <n v="46890.1"/>
    <x v="1"/>
  </r>
  <r>
    <s v="E00535"/>
    <s v="Nathan Mendez"/>
    <s v="Manager"/>
    <s v="IT"/>
    <s v="M"/>
    <n v="53"/>
    <d v="2006-10-31T00:00:00"/>
    <n v="120128"/>
    <n v="0.1"/>
    <n v="12012.800000000001"/>
    <x v="2"/>
  </r>
  <r>
    <s v="E00023"/>
    <s v="Gabriel Joseph"/>
    <s v="Director"/>
    <s v="Engineering"/>
    <s v="M"/>
    <n v="52"/>
    <d v="2006-10-28T00:00:00"/>
    <n v="187992"/>
    <n v="0.28000000000000003"/>
    <n v="52637.760000000002"/>
    <x v="2"/>
  </r>
  <r>
    <s v="E02389"/>
    <s v="Luna Sanders"/>
    <s v="Director"/>
    <s v="Finance"/>
    <s v="F"/>
    <n v="50"/>
    <d v="2006-10-26T00:00:00"/>
    <n v="163099"/>
    <n v="0.2"/>
    <n v="32619.800000000003"/>
    <x v="2"/>
  </r>
  <r>
    <s v="E00711"/>
    <s v="Melody Chin"/>
    <s v="Sr. Manger"/>
    <s v="Finance"/>
    <s v="F"/>
    <n v="43"/>
    <d v="2006-10-15T00:00:00"/>
    <n v="153492"/>
    <n v="0.11"/>
    <n v="16884.12"/>
    <x v="2"/>
  </r>
  <r>
    <s v="E04265"/>
    <s v="Natalia Diaz"/>
    <s v="Operations Engineer"/>
    <s v="Engineering"/>
    <s v="F"/>
    <n v="62"/>
    <d v="2006-10-12T00:00:00"/>
    <n v="79785"/>
    <n v="0"/>
    <n v="0"/>
    <x v="2"/>
  </r>
  <r>
    <s v="E01943"/>
    <s v="Vivian Espinoza"/>
    <s v="Sr. Manger"/>
    <s v="Sales"/>
    <s v="F"/>
    <n v="52"/>
    <d v="2006-10-05T00:00:00"/>
    <n v="147966"/>
    <n v="0.11"/>
    <n v="16276.26"/>
    <x v="2"/>
  </r>
  <r>
    <s v="E01429"/>
    <s v="Dylan Wilson"/>
    <s v="Network Administrator"/>
    <s v="IT"/>
    <s v="M"/>
    <n v="48"/>
    <d v="2006-09-27T00:00:00"/>
    <n v="76505"/>
    <n v="0"/>
    <n v="0"/>
    <x v="3"/>
  </r>
  <r>
    <s v="E03166"/>
    <s v="Austin Edwards"/>
    <s v="IT Coordinator"/>
    <s v="IT"/>
    <s v="M"/>
    <n v="42"/>
    <d v="2006-09-24T00:00:00"/>
    <n v="52733"/>
    <n v="0"/>
    <n v="0"/>
    <x v="3"/>
  </r>
  <r>
    <s v="E00022"/>
    <s v="Elena Her"/>
    <s v="Account Representative"/>
    <s v="Sales"/>
    <s v="F"/>
    <n v="62"/>
    <d v="2006-09-17T00:00:00"/>
    <n v="64669"/>
    <n v="0"/>
    <n v="0"/>
    <x v="3"/>
  </r>
  <r>
    <s v="E01108"/>
    <s v="Hannah Martinez"/>
    <s v="Manager"/>
    <s v="Marketing"/>
    <s v="F"/>
    <n v="65"/>
    <d v="2006-09-07T00:00:00"/>
    <n v="127626"/>
    <n v="0.1"/>
    <n v="12762.6"/>
    <x v="3"/>
  </r>
  <r>
    <s v="E00699"/>
    <s v="Ava Ayala"/>
    <s v="Sr. Manger"/>
    <s v="IT"/>
    <s v="F"/>
    <n v="55"/>
    <d v="2006-08-16T00:00:00"/>
    <n v="159044"/>
    <n v="0.1"/>
    <n v="15904.400000000001"/>
    <x v="4"/>
  </r>
  <r>
    <s v="E02561"/>
    <s v="Samantha Vargas"/>
    <s v="Director"/>
    <s v="HR"/>
    <s v="F"/>
    <n v="53"/>
    <d v="2006-07-21T00:00:00"/>
    <n v="151246"/>
    <n v="0.21"/>
    <n v="31761.66"/>
    <x v="5"/>
  </r>
  <r>
    <s v="E02453"/>
    <s v="Dylan Kumar"/>
    <s v="Sr. Analyst"/>
    <s v="Marketing"/>
    <s v="M"/>
    <n v="55"/>
    <d v="2006-07-11T00:00:00"/>
    <n v="93343"/>
    <n v="0"/>
    <n v="0"/>
    <x v="5"/>
  </r>
  <r>
    <s v="E03327"/>
    <s v="Julia Luong"/>
    <s v="Sr. Manger"/>
    <s v="Accounting"/>
    <s v="F"/>
    <n v="55"/>
    <d v="2006-06-20T00:00:00"/>
    <n v="142628"/>
    <n v="0.12"/>
    <n v="17115.36"/>
    <x v="6"/>
  </r>
  <r>
    <s v="E04517"/>
    <s v="Amelia Choi"/>
    <s v="Manager"/>
    <s v="Marketing"/>
    <s v="F"/>
    <n v="43"/>
    <d v="2006-06-11T00:00:00"/>
    <n v="117278"/>
    <n v="0.09"/>
    <n v="10555.02"/>
    <x v="6"/>
  </r>
  <r>
    <s v="E03371"/>
    <s v="Jack Alexander"/>
    <s v="Vice President"/>
    <s v="IT"/>
    <s v="M"/>
    <n v="56"/>
    <d v="2006-05-29T00:00:00"/>
    <n v="228822"/>
    <n v="0.36"/>
    <n v="82375.92"/>
    <x v="7"/>
  </r>
  <r>
    <s v="E01832"/>
    <s v="Ezra Singh"/>
    <s v="Analyst"/>
    <s v="Finance"/>
    <s v="M"/>
    <n v="56"/>
    <d v="2006-05-10T00:00:00"/>
    <n v="41561"/>
    <n v="0"/>
    <n v="0"/>
    <x v="7"/>
  </r>
  <r>
    <s v="E02108"/>
    <s v="Madeline Coleman"/>
    <s v="Sr. Manger"/>
    <s v="Finance"/>
    <s v="F"/>
    <n v="51"/>
    <d v="2006-04-28T00:00:00"/>
    <n v="150758"/>
    <n v="0.13"/>
    <n v="19598.54"/>
    <x v="8"/>
  </r>
  <r>
    <s v="E01642"/>
    <s v="Mia Lam"/>
    <s v="Sr. Manger"/>
    <s v="IT"/>
    <s v="F"/>
    <n v="49"/>
    <d v="2006-04-18T00:00:00"/>
    <n v="134486"/>
    <n v="0.14000000000000001"/>
    <n v="18828.04"/>
    <x v="8"/>
  </r>
  <r>
    <s v="E00282"/>
    <s v="Jeremiah Castillo"/>
    <s v="Analyst II"/>
    <s v="Accounting"/>
    <s v="M"/>
    <n v="58"/>
    <d v="2006-04-12T00:00:00"/>
    <n v="64202"/>
    <n v="0"/>
    <n v="0"/>
    <x v="8"/>
  </r>
  <r>
    <s v="E00417"/>
    <s v="Athena Carrillo"/>
    <s v="Analyst II"/>
    <s v="Finance"/>
    <s v="F"/>
    <n v="39"/>
    <d v="2006-04-06T00:00:00"/>
    <n v="71531"/>
    <n v="0"/>
    <n v="0"/>
    <x v="8"/>
  </r>
  <r>
    <s v="E02838"/>
    <s v="Julia Pham"/>
    <s v="Engineering Manager"/>
    <s v="Engineering"/>
    <s v="F"/>
    <n v="65"/>
    <d v="2006-03-16T00:00:00"/>
    <n v="83756"/>
    <n v="0.14000000000000001"/>
    <n v="11725.840000000002"/>
    <x v="9"/>
  </r>
  <r>
    <s v="E01132"/>
    <s v="Gabriella Johnson"/>
    <s v="Computer Systems Manager"/>
    <s v="IT"/>
    <s v="F"/>
    <n v="42"/>
    <d v="2006-03-01T00:00:00"/>
    <n v="97433"/>
    <n v="0.05"/>
    <n v="4871.6500000000005"/>
    <x v="9"/>
  </r>
  <r>
    <s v="E00647"/>
    <s v="Emily Gupta"/>
    <s v="HRIS Analyst"/>
    <s v="HR"/>
    <s v="F"/>
    <n v="44"/>
    <d v="2006-02-23T00:00:00"/>
    <n v="63705"/>
    <n v="0"/>
    <n v="0"/>
    <x v="10"/>
  </r>
  <r>
    <s v="E00742"/>
    <s v="Cooper Mitchell"/>
    <s v="Manager"/>
    <s v="Sales"/>
    <s v="M"/>
    <n v="43"/>
    <d v="2006-01-31T00:00:00"/>
    <n v="117518"/>
    <n v="7.0000000000000007E-2"/>
    <n v="8226.26"/>
    <x v="11"/>
  </r>
  <r>
    <s v="E01839"/>
    <s v="Stella Alexander"/>
    <s v="Automation Engineer"/>
    <s v="Engineering"/>
    <s v="F"/>
    <n v="52"/>
    <d v="2005-12-10T00:00:00"/>
    <n v="102043"/>
    <n v="0"/>
    <n v="0"/>
    <x v="0"/>
  </r>
  <r>
    <s v="E02627"/>
    <s v="Parker Avila"/>
    <s v="Analyst II"/>
    <s v="Marketing"/>
    <s v="M"/>
    <n v="47"/>
    <d v="2005-11-28T00:00:00"/>
    <n v="62749"/>
    <n v="0"/>
    <n v="0"/>
    <x v="1"/>
  </r>
  <r>
    <s v="E02185"/>
    <s v="Aubrey Yoon"/>
    <s v="Sr. Business Partner"/>
    <s v="HR"/>
    <s v="F"/>
    <n v="60"/>
    <d v="2005-11-11T00:00:00"/>
    <n v="78388"/>
    <n v="0"/>
    <n v="0"/>
    <x v="1"/>
  </r>
  <r>
    <s v="E03574"/>
    <s v="John Moore"/>
    <s v="Vice President"/>
    <s v="IT"/>
    <s v="M"/>
    <n v="52"/>
    <d v="2005-11-08T00:00:00"/>
    <n v="199808"/>
    <n v="0.32"/>
    <n v="63938.560000000005"/>
    <x v="1"/>
  </r>
  <r>
    <s v="E00682"/>
    <s v="Sofia Fernandez"/>
    <s v="Manager"/>
    <s v="Accounting"/>
    <s v="F"/>
    <n v="44"/>
    <d v="2005-10-17T00:00:00"/>
    <n v="105223"/>
    <n v="0.1"/>
    <n v="10522.300000000001"/>
    <x v="2"/>
  </r>
  <r>
    <s v="E03807"/>
    <s v="Kennedy Do"/>
    <s v="Computer Systems Manager"/>
    <s v="IT"/>
    <s v="F"/>
    <n v="42"/>
    <d v="2005-10-15T00:00:00"/>
    <n v="67398"/>
    <n v="7.0000000000000007E-2"/>
    <n v="4717.8600000000006"/>
    <x v="2"/>
  </r>
  <r>
    <s v="E00717"/>
    <s v="Kennedy Vargas"/>
    <s v="Business Partner"/>
    <s v="HR"/>
    <s v="F"/>
    <n v="45"/>
    <d v="2005-10-14T00:00:00"/>
    <n v="51404"/>
    <n v="0"/>
    <n v="0"/>
    <x v="2"/>
  </r>
  <r>
    <s v="E00371"/>
    <s v="Melody Grant"/>
    <s v="Quality Engineer"/>
    <s v="Engineering"/>
    <s v="F"/>
    <n v="41"/>
    <d v="2005-10-07T00:00:00"/>
    <n v="79352"/>
    <n v="0"/>
    <n v="0"/>
    <x v="2"/>
  </r>
  <r>
    <s v="E03988"/>
    <s v="Dominic Thomas"/>
    <s v="Analyst II"/>
    <s v="Marketing"/>
    <s v="M"/>
    <n v="48"/>
    <d v="2005-09-28T00:00:00"/>
    <n v="74655"/>
    <n v="0"/>
    <n v="0"/>
    <x v="3"/>
  </r>
  <r>
    <s v="E02094"/>
    <s v="Matthew Gupta"/>
    <s v="Network Engineer"/>
    <s v="IT"/>
    <s v="M"/>
    <n v="45"/>
    <d v="2005-09-18T00:00:00"/>
    <n v="67686"/>
    <n v="0"/>
    <n v="0"/>
    <x v="3"/>
  </r>
  <r>
    <s v="E03262"/>
    <s v="Logan Mitchell"/>
    <s v="Analyst II"/>
    <s v="Marketing"/>
    <s v="M"/>
    <n v="65"/>
    <d v="2005-08-20T00:00:00"/>
    <n v="59833"/>
    <n v="0"/>
    <n v="0"/>
    <x v="4"/>
  </r>
  <r>
    <s v="E02331"/>
    <s v="Sophia Huynh"/>
    <s v="Enterprise Architect"/>
    <s v="IT"/>
    <s v="F"/>
    <n v="55"/>
    <d v="2005-08-09T00:00:00"/>
    <n v="92771"/>
    <n v="0"/>
    <n v="0"/>
    <x v="4"/>
  </r>
  <r>
    <s v="E01546"/>
    <s v="Maria Hong"/>
    <s v="Vice President"/>
    <s v="Finance"/>
    <s v="F"/>
    <n v="43"/>
    <d v="2005-07-31T00:00:00"/>
    <n v="249686"/>
    <n v="0.31"/>
    <n v="77402.66"/>
    <x v="5"/>
  </r>
  <r>
    <s v="E04732"/>
    <s v="Benjamin Ramirez"/>
    <s v="Network Engineer"/>
    <s v="IT"/>
    <s v="M"/>
    <n v="48"/>
    <d v="2005-07-27T00:00:00"/>
    <n v="68987"/>
    <n v="0"/>
    <n v="0"/>
    <x v="5"/>
  </r>
  <r>
    <s v="E01091"/>
    <s v="Carter Reed"/>
    <s v="Development Engineer"/>
    <s v="Engineering"/>
    <s v="M"/>
    <n v="40"/>
    <d v="2005-07-07T00:00:00"/>
    <n v="74412"/>
    <n v="0"/>
    <n v="0"/>
    <x v="5"/>
  </r>
  <r>
    <s v="E03941"/>
    <s v="Isla Han"/>
    <s v="Technical Architect"/>
    <s v="IT"/>
    <s v="F"/>
    <n v="58"/>
    <d v="2005-06-18T00:00:00"/>
    <n v="86089"/>
    <n v="0"/>
    <n v="0"/>
    <x v="6"/>
  </r>
  <r>
    <s v="E01281"/>
    <s v="Isaac Mitchell"/>
    <s v="Network Architect"/>
    <s v="IT"/>
    <s v="M"/>
    <n v="46"/>
    <d v="2005-06-10T00:00:00"/>
    <n v="67374"/>
    <n v="0"/>
    <n v="0"/>
    <x v="6"/>
  </r>
  <r>
    <s v="E02730"/>
    <s v="Axel Soto"/>
    <s v="Quality Engineer"/>
    <s v="Engineering"/>
    <s v="M"/>
    <n v="46"/>
    <d v="2005-04-22T00:00:00"/>
    <n v="96639"/>
    <n v="0"/>
    <n v="0"/>
    <x v="8"/>
  </r>
  <r>
    <s v="E04167"/>
    <s v="Henry Alvarez"/>
    <s v="Sr. Business Partner"/>
    <s v="HR"/>
    <s v="M"/>
    <n v="48"/>
    <d v="2005-04-12T00:00:00"/>
    <n v="87158"/>
    <n v="0"/>
    <n v="0"/>
    <x v="8"/>
  </r>
  <r>
    <s v="E02716"/>
    <s v="Dominic Dinh"/>
    <s v="Sr. Manger"/>
    <s v="Marketing"/>
    <s v="M"/>
    <n v="45"/>
    <d v="2005-04-11T00:00:00"/>
    <n v="128468"/>
    <n v="0.11"/>
    <n v="14131.48"/>
    <x v="8"/>
  </r>
  <r>
    <s v="E03455"/>
    <s v="Hadley Ford"/>
    <s v="Systems Analyst"/>
    <s v="IT"/>
    <s v="F"/>
    <n v="52"/>
    <d v="2005-02-23T00:00:00"/>
    <n v="45286"/>
    <n v="0"/>
    <n v="0"/>
    <x v="10"/>
  </r>
  <r>
    <s v="E03047"/>
    <s v="Gabriella Gupta"/>
    <s v="Sr. Account Representative"/>
    <s v="Sales"/>
    <s v="F"/>
    <n v="41"/>
    <d v="2005-02-15T00:00:00"/>
    <n v="95372"/>
    <n v="0"/>
    <n v="0"/>
    <x v="10"/>
  </r>
  <r>
    <s v="E04697"/>
    <s v="Eleanor Williams"/>
    <s v="Enterprise Architect"/>
    <s v="IT"/>
    <s v="F"/>
    <n v="61"/>
    <d v="2005-02-09T00:00:00"/>
    <n v="64462"/>
    <n v="0"/>
    <n v="0"/>
    <x v="10"/>
  </r>
  <r>
    <s v="E02576"/>
    <s v="Gianna Ha"/>
    <s v="Manager"/>
    <s v="IT"/>
    <s v="F"/>
    <n v="55"/>
    <d v="2005-02-08T00:00:00"/>
    <n v="115145"/>
    <n v="0.05"/>
    <n v="5757.25"/>
    <x v="10"/>
  </r>
  <r>
    <s v="E00386"/>
    <s v="Parker James"/>
    <s v="Quality Engineer"/>
    <s v="Engineering"/>
    <s v="M"/>
    <n v="45"/>
    <d v="2005-02-05T00:00:00"/>
    <n v="70505"/>
    <n v="0"/>
    <n v="0"/>
    <x v="10"/>
  </r>
  <r>
    <s v="E02413"/>
    <s v="Abigail Mejia"/>
    <s v="Quality Engineer"/>
    <s v="Engineering"/>
    <s v="F"/>
    <n v="56"/>
    <d v="2005-02-05T00:00:00"/>
    <n v="98581"/>
    <n v="0"/>
    <n v="0"/>
    <x v="10"/>
  </r>
  <r>
    <s v="E00116"/>
    <s v="Madelyn Mehta"/>
    <s v="Analyst"/>
    <s v="Sales"/>
    <s v="F"/>
    <n v="64"/>
    <d v="2005-01-28T00:00:00"/>
    <n v="55369"/>
    <n v="0"/>
    <n v="0"/>
    <x v="11"/>
  </r>
  <r>
    <s v="E04817"/>
    <s v="Zoe Sanchez"/>
    <s v="Sr. Analyst"/>
    <s v="Accounting"/>
    <s v="F"/>
    <n v="53"/>
    <d v="2004-12-23T00:00:00"/>
    <n v="90212"/>
    <n v="0"/>
    <n v="0"/>
    <x v="0"/>
  </r>
  <r>
    <s v="E03901"/>
    <s v="Luca Truong"/>
    <s v="Director"/>
    <s v="Marketing"/>
    <s v="M"/>
    <n v="45"/>
    <d v="2004-12-11T00:00:00"/>
    <n v="168846"/>
    <n v="0.24"/>
    <n v="40523.040000000001"/>
    <x v="0"/>
  </r>
  <r>
    <s v="E03719"/>
    <s v="Jack Brown"/>
    <s v="Analyst"/>
    <s v="Marketing"/>
    <s v="M"/>
    <n v="55"/>
    <d v="2004-12-07T00:00:00"/>
    <n v="40752"/>
    <n v="0"/>
    <n v="0"/>
    <x v="0"/>
  </r>
  <r>
    <s v="E01412"/>
    <s v="Eva Jenkins"/>
    <s v="Sr. Manger"/>
    <s v="HR"/>
    <s v="F"/>
    <n v="55"/>
    <d v="2004-11-10T00:00:00"/>
    <n v="142318"/>
    <n v="0.14000000000000001"/>
    <n v="19924.52"/>
    <x v="1"/>
  </r>
  <r>
    <s v="E03325"/>
    <s v="Robert Edwards"/>
    <s v="HRIS Analyst"/>
    <s v="HR"/>
    <s v="M"/>
    <n v="62"/>
    <d v="2004-10-11T00:00:00"/>
    <n v="50825"/>
    <n v="0"/>
    <n v="0"/>
    <x v="2"/>
  </r>
  <r>
    <s v="E00085"/>
    <s v="Mason Watson"/>
    <s v="Sr. Manger"/>
    <s v="IT"/>
    <s v="M"/>
    <n v="46"/>
    <d v="2004-09-14T00:00:00"/>
    <n v="130274"/>
    <n v="0.11"/>
    <n v="14330.14"/>
    <x v="3"/>
  </r>
  <r>
    <s v="E04386"/>
    <s v="Cameron Powell"/>
    <s v="Business Partner"/>
    <s v="HR"/>
    <s v="M"/>
    <n v="41"/>
    <d v="2004-08-20T00:00:00"/>
    <n v="49186"/>
    <n v="0"/>
    <n v="0"/>
    <x v="4"/>
  </r>
  <r>
    <s v="E00034"/>
    <s v="Caroline Herrera"/>
    <s v="Sr. Manger"/>
    <s v="Marketing"/>
    <s v="F"/>
    <n v="45"/>
    <d v="2004-08-19T00:00:00"/>
    <n v="121065"/>
    <n v="0.15"/>
    <n v="18159.75"/>
    <x v="4"/>
  </r>
  <r>
    <s v="E01432"/>
    <s v="Peyton Garza"/>
    <s v="Systems Analyst"/>
    <s v="IT"/>
    <s v="F"/>
    <n v="53"/>
    <d v="2004-08-15T00:00:00"/>
    <n v="44735"/>
    <n v="0"/>
    <n v="0"/>
    <x v="4"/>
  </r>
  <r>
    <s v="E01496"/>
    <s v="Ava Ortiz"/>
    <s v="Enterprise Architect"/>
    <s v="IT"/>
    <s v="F"/>
    <n v="53"/>
    <d v="2004-07-20T00:00:00"/>
    <n v="65702"/>
    <n v="0"/>
    <n v="0"/>
    <x v="5"/>
  </r>
  <r>
    <s v="E01834"/>
    <s v="Chloe Allen"/>
    <s v="Solutions Architect"/>
    <s v="IT"/>
    <s v="F"/>
    <n v="64"/>
    <d v="2004-07-08T00:00:00"/>
    <n v="77903"/>
    <n v="0"/>
    <n v="0"/>
    <x v="5"/>
  </r>
  <r>
    <s v="E02761"/>
    <s v="Luca Duong"/>
    <s v="Manager"/>
    <s v="HR"/>
    <s v="M"/>
    <n v="48"/>
    <d v="2004-06-30T00:00:00"/>
    <n v="120660"/>
    <n v="7.0000000000000007E-2"/>
    <n v="8446.2000000000007"/>
    <x v="6"/>
  </r>
  <r>
    <s v="E02414"/>
    <s v="Wyatt Chin"/>
    <s v="Vice President"/>
    <s v="Engineering"/>
    <s v="M"/>
    <n v="43"/>
    <d v="2004-06-07T00:00:00"/>
    <n v="246231"/>
    <n v="0.31"/>
    <n v="76331.61"/>
    <x v="6"/>
  </r>
  <r>
    <s v="E02534"/>
    <s v="Victoria Johnson"/>
    <s v="Sr. Manger"/>
    <s v="Accounting"/>
    <s v="F"/>
    <n v="55"/>
    <d v="2004-05-28T00:00:00"/>
    <n v="159885"/>
    <n v="0.12"/>
    <n v="19186.2"/>
    <x v="7"/>
  </r>
  <r>
    <s v="E00976"/>
    <s v="Zoe Rodriguez"/>
    <s v="Director"/>
    <s v="HR"/>
    <s v="F"/>
    <n v="65"/>
    <d v="2004-05-23T00:00:00"/>
    <n v="153938"/>
    <n v="0.2"/>
    <n v="30787.600000000002"/>
    <x v="7"/>
  </r>
  <r>
    <s v="E00402"/>
    <s v="Dominic Guzman"/>
    <s v="Analyst"/>
    <s v="Finance"/>
    <s v="M"/>
    <n v="65"/>
    <d v="2004-05-16T00:00:00"/>
    <n v="55499"/>
    <n v="0"/>
    <n v="0"/>
    <x v="7"/>
  </r>
  <r>
    <s v="E04415"/>
    <s v="Penelope Fong"/>
    <s v="Director"/>
    <s v="Accounting"/>
    <s v="F"/>
    <n v="60"/>
    <d v="2004-05-14T00:00:00"/>
    <n v="186378"/>
    <n v="0.26"/>
    <n v="48458.28"/>
    <x v="7"/>
  </r>
  <r>
    <s v="E04109"/>
    <s v="Leah Bryant"/>
    <s v="IT Coordinator"/>
    <s v="IT"/>
    <s v="F"/>
    <n v="55"/>
    <d v="2004-04-30T00:00:00"/>
    <n v="40124"/>
    <n v="0"/>
    <n v="0"/>
    <x v="8"/>
  </r>
  <r>
    <s v="E00342"/>
    <s v="Wesley Doan"/>
    <s v="Manager"/>
    <s v="Finance"/>
    <s v="M"/>
    <n v="63"/>
    <d v="2004-04-19T00:00:00"/>
    <n v="122487"/>
    <n v="0.08"/>
    <n v="9798.9600000000009"/>
    <x v="8"/>
  </r>
  <r>
    <s v="E00273"/>
    <s v="David Owens"/>
    <s v="Sr. Analyst"/>
    <s v="Sales"/>
    <s v="M"/>
    <n v="43"/>
    <d v="2004-04-16T00:00:00"/>
    <n v="94246"/>
    <n v="0"/>
    <n v="0"/>
    <x v="8"/>
  </r>
  <r>
    <s v="E03560"/>
    <s v="Ayla Ng"/>
    <s v="Account Representative"/>
    <s v="Sales"/>
    <s v="F"/>
    <n v="46"/>
    <d v="2004-03-20T00:00:00"/>
    <n v="73004"/>
    <n v="0"/>
    <n v="0"/>
    <x v="9"/>
  </r>
  <r>
    <s v="E04749"/>
    <s v="Caroline Phan"/>
    <s v="Sr. Manger"/>
    <s v="Finance"/>
    <s v="F"/>
    <n v="41"/>
    <d v="2004-03-14T00:00:00"/>
    <n v="155004"/>
    <n v="0.12"/>
    <n v="18600.48"/>
    <x v="9"/>
  </r>
  <r>
    <s v="E01706"/>
    <s v="Avery Sun"/>
    <s v="Operations Engineer"/>
    <s v="Engineering"/>
    <s v="F"/>
    <n v="45"/>
    <d v="2004-03-11T00:00:00"/>
    <n v="109422"/>
    <n v="0"/>
    <n v="0"/>
    <x v="9"/>
  </r>
  <r>
    <s v="E00530"/>
    <s v="Naomi Chu"/>
    <s v="Sr. Manger"/>
    <s v="Sales"/>
    <s v="F"/>
    <n v="46"/>
    <d v="2004-02-29T00:00:00"/>
    <n v="158897"/>
    <n v="0.1"/>
    <n v="15889.7"/>
    <x v="10"/>
  </r>
  <r>
    <s v="E04729"/>
    <s v="Ezekiel Fong"/>
    <s v="Vice President"/>
    <s v="Sales"/>
    <s v="M"/>
    <n v="56"/>
    <d v="2004-02-25T00:00:00"/>
    <n v="216949"/>
    <n v="0.32"/>
    <n v="69423.680000000008"/>
    <x v="10"/>
  </r>
  <r>
    <s v="E00784"/>
    <s v="Ella Nguyen"/>
    <s v="Service Desk Analyst"/>
    <s v="IT"/>
    <s v="F"/>
    <n v="60"/>
    <d v="2004-02-10T00:00:00"/>
    <n v="90258"/>
    <n v="0"/>
    <n v="0"/>
    <x v="10"/>
  </r>
  <r>
    <s v="E02217"/>
    <s v="William Phillips"/>
    <s v="Network Architect"/>
    <s v="IT"/>
    <s v="M"/>
    <n v="61"/>
    <d v="2004-01-27T00:00:00"/>
    <n v="88478"/>
    <n v="0"/>
    <n v="0"/>
    <x v="11"/>
  </r>
  <r>
    <s v="E00842"/>
    <s v="John Vega"/>
    <s v="Vice President"/>
    <s v="Finance"/>
    <s v="M"/>
    <n v="50"/>
    <d v="2004-01-18T00:00:00"/>
    <n v="247939"/>
    <n v="0.35"/>
    <n v="86778.65"/>
    <x v="11"/>
  </r>
  <r>
    <s v="E01241"/>
    <s v="Hadley Guerrero"/>
    <s v="Sr. Manger"/>
    <s v="IT"/>
    <s v="F"/>
    <n v="49"/>
    <d v="2004-01-14T00:00:00"/>
    <n v="125086"/>
    <n v="0.1"/>
    <n v="12508.6"/>
    <x v="11"/>
  </r>
  <r>
    <s v="E01516"/>
    <s v="Willow Mai"/>
    <s v="Business Partner"/>
    <s v="HR"/>
    <s v="F"/>
    <n v="45"/>
    <d v="2003-12-17T00:00:00"/>
    <n v="48345"/>
    <n v="0"/>
    <n v="0"/>
    <x v="0"/>
  </r>
  <r>
    <s v="E01902"/>
    <s v="Eleanor Li"/>
    <s v="Sr. Manger"/>
    <s v="HR"/>
    <s v="F"/>
    <n v="64"/>
    <d v="2003-12-07T00:00:00"/>
    <n v="125807"/>
    <n v="0.15"/>
    <n v="18871.05"/>
    <x v="0"/>
  </r>
  <r>
    <s v="E02404"/>
    <s v="Camila Silva"/>
    <s v="Sr. Manger"/>
    <s v="Marketing"/>
    <s v="F"/>
    <n v="64"/>
    <d v="2003-12-01T00:00:00"/>
    <n v="154828"/>
    <n v="0.13"/>
    <n v="20127.64"/>
    <x v="0"/>
  </r>
  <r>
    <s v="E03412"/>
    <s v="Joshua Martin"/>
    <s v="Sr. Manger"/>
    <s v="HR"/>
    <s v="M"/>
    <n v="42"/>
    <d v="2003-10-20T00:00:00"/>
    <n v="135558"/>
    <n v="0.14000000000000001"/>
    <n v="18978.120000000003"/>
    <x v="2"/>
  </r>
  <r>
    <s v="E01484"/>
    <s v="Anna Zhu"/>
    <s v="Service Desk Analyst"/>
    <s v="IT"/>
    <s v="F"/>
    <n v="48"/>
    <d v="2003-08-22T00:00:00"/>
    <n v="82017"/>
    <n v="0"/>
    <n v="0"/>
    <x v="4"/>
  </r>
  <r>
    <s v="E00401"/>
    <s v="Wesley Adams"/>
    <s v="System Administrator "/>
    <s v="IT"/>
    <s v="M"/>
    <n v="48"/>
    <d v="2003-08-11T00:00:00"/>
    <n v="93017"/>
    <n v="0"/>
    <n v="0"/>
    <x v="4"/>
  </r>
  <r>
    <s v="E00791"/>
    <s v="Thomas Padilla"/>
    <s v="Vice President"/>
    <s v="Marketing"/>
    <s v="M"/>
    <n v="57"/>
    <d v="2003-07-26T00:00:00"/>
    <n v="206624"/>
    <n v="0.4"/>
    <n v="82649.600000000006"/>
    <x v="5"/>
  </r>
  <r>
    <s v="E00981"/>
    <s v="Miles Thao"/>
    <s v="System Administrator "/>
    <s v="IT"/>
    <s v="M"/>
    <n v="57"/>
    <d v="2003-06-26T00:00:00"/>
    <n v="63318"/>
    <n v="0"/>
    <n v="0"/>
    <x v="6"/>
  </r>
  <r>
    <s v="E00091"/>
    <s v="Emilia Chu"/>
    <s v="Analyst II"/>
    <s v="Finance"/>
    <s v="F"/>
    <n v="48"/>
    <d v="2003-06-24T00:00:00"/>
    <n v="55760"/>
    <n v="0"/>
    <n v="0"/>
    <x v="6"/>
  </r>
  <r>
    <s v="E00717"/>
    <s v="Madelyn Chan"/>
    <s v="Manager"/>
    <s v="Sales"/>
    <s v="F"/>
    <n v="64"/>
    <d v="2003-05-21T00:00:00"/>
    <n v="106444"/>
    <n v="0.05"/>
    <n v="5322.2000000000007"/>
    <x v="7"/>
  </r>
  <r>
    <s v="E01309"/>
    <s v="Everleigh Jiang"/>
    <s v="Director"/>
    <s v="Accounting"/>
    <s v="F"/>
    <n v="58"/>
    <d v="2003-05-14T00:00:00"/>
    <n v="173071"/>
    <n v="0.28999999999999998"/>
    <n v="50190.59"/>
    <x v="7"/>
  </r>
  <r>
    <s v="E02012"/>
    <s v="Anna Han"/>
    <s v="System Administrator "/>
    <s v="IT"/>
    <s v="F"/>
    <n v="65"/>
    <d v="2003-05-08T00:00:00"/>
    <n v="96548"/>
    <n v="0"/>
    <n v="0"/>
    <x v="7"/>
  </r>
  <r>
    <s v="E03689"/>
    <s v="Wesley Gray"/>
    <s v="Sr. Analyst"/>
    <s v="Accounting"/>
    <s v="M"/>
    <n v="62"/>
    <d v="2003-04-22T00:00:00"/>
    <n v="76906"/>
    <n v="0"/>
    <n v="0"/>
    <x v="8"/>
  </r>
  <r>
    <s v="E01924"/>
    <s v="Anna Gutierrez"/>
    <s v="Director"/>
    <s v="Engineering"/>
    <s v="F"/>
    <n v="59"/>
    <d v="2003-04-15T00:00:00"/>
    <n v="150699"/>
    <n v="0.28999999999999998"/>
    <n v="43702.71"/>
    <x v="8"/>
  </r>
  <r>
    <s v="E03189"/>
    <s v="Asher Jackson"/>
    <s v="Sr. Manger"/>
    <s v="Sales"/>
    <s v="M"/>
    <n v="50"/>
    <d v="2003-03-25T00:00:00"/>
    <n v="123405"/>
    <n v="0.13"/>
    <n v="16042.650000000001"/>
    <x v="9"/>
  </r>
  <r>
    <s v="E03737"/>
    <s v="Kennedy Rahman"/>
    <s v="Vice President"/>
    <s v="HR"/>
    <s v="F"/>
    <n v="49"/>
    <d v="2003-02-28T00:00:00"/>
    <n v="211291"/>
    <n v="0.37"/>
    <n v="78177.67"/>
    <x v="10"/>
  </r>
  <r>
    <s v="E04938"/>
    <s v="Brooklyn Daniels"/>
    <s v="Analyst"/>
    <s v="Marketing"/>
    <s v="F"/>
    <n v="64"/>
    <d v="2003-02-10T00:00:00"/>
    <n v="57032"/>
    <n v="0"/>
    <n v="0"/>
    <x v="10"/>
  </r>
  <r>
    <s v="E04048"/>
    <s v="Julian Lee"/>
    <s v="IT Systems Architect"/>
    <s v="IT"/>
    <s v="M"/>
    <n v="51"/>
    <d v="2003-01-17T00:00:00"/>
    <n v="91399"/>
    <n v="0"/>
    <n v="0"/>
    <x v="11"/>
  </r>
  <r>
    <s v="E00691"/>
    <s v="Ezekiel Desai"/>
    <s v="Director"/>
    <s v="Finance"/>
    <s v="M"/>
    <n v="42"/>
    <d v="2003-01-15T00:00:00"/>
    <n v="166599"/>
    <n v="0.26"/>
    <n v="43315.74"/>
    <x v="11"/>
  </r>
  <r>
    <s v="E02939"/>
    <s v="Julian Fong"/>
    <s v="Quality Engineer"/>
    <s v="Engineering"/>
    <s v="M"/>
    <n v="61"/>
    <d v="2002-11-22T00:00:00"/>
    <n v="80950"/>
    <n v="0"/>
    <n v="0"/>
    <x v="1"/>
  </r>
  <r>
    <s v="E02802"/>
    <s v="Matthew Chau"/>
    <s v="Sr. Business Partner"/>
    <s v="HR"/>
    <s v="M"/>
    <n v="53"/>
    <d v="2002-11-16T00:00:00"/>
    <n v="95998"/>
    <n v="0"/>
    <n v="0"/>
    <x v="1"/>
  </r>
  <r>
    <s v="E01132"/>
    <s v="Aiden Bryant"/>
    <s v="Account Representative"/>
    <s v="Sales"/>
    <s v="M"/>
    <n v="47"/>
    <d v="2002-10-21T00:00:00"/>
    <n v="70122"/>
    <n v="0"/>
    <n v="0"/>
    <x v="2"/>
  </r>
  <r>
    <s v="E01638"/>
    <s v="Elizabeth Huang"/>
    <s v="Analyst"/>
    <s v="Finance"/>
    <s v="F"/>
    <n v="62"/>
    <d v="2002-09-20T00:00:00"/>
    <n v="49738"/>
    <n v="0"/>
    <n v="0"/>
    <x v="3"/>
  </r>
  <r>
    <s v="E00810"/>
    <s v="Hunter Nunez"/>
    <s v="Vice President"/>
    <s v="HR"/>
    <s v="M"/>
    <n v="62"/>
    <d v="2002-08-16T00:00:00"/>
    <n v="234594"/>
    <n v="0.33"/>
    <n v="77416.02"/>
    <x v="4"/>
  </r>
  <r>
    <s v="E04927"/>
    <s v="Ezekiel Bryant"/>
    <s v="Sr. Analyst"/>
    <s v="Finance"/>
    <s v="M"/>
    <n v="55"/>
    <d v="2002-07-19T00:00:00"/>
    <n v="77396"/>
    <n v="0"/>
    <n v="0"/>
    <x v="5"/>
  </r>
  <r>
    <s v="E03849"/>
    <s v="Harper Chin"/>
    <s v="Quality Engineer"/>
    <s v="Engineering"/>
    <s v="F"/>
    <n v="50"/>
    <d v="2002-07-09T00:00:00"/>
    <n v="92209"/>
    <n v="0"/>
    <n v="0"/>
    <x v="5"/>
  </r>
  <r>
    <s v="E02406"/>
    <s v="Adam Dang"/>
    <s v="Director"/>
    <s v="Sales"/>
    <s v="M"/>
    <n v="45"/>
    <d v="2002-07-09T00:00:00"/>
    <n v="166331"/>
    <n v="0.18"/>
    <n v="29939.579999999998"/>
    <x v="5"/>
  </r>
  <r>
    <s v="E00465"/>
    <s v="Brooklyn Cho"/>
    <s v="Technical Architect"/>
    <s v="IT"/>
    <s v="F"/>
    <n v="45"/>
    <d v="2002-07-08T00:00:00"/>
    <n v="92655"/>
    <n v="0"/>
    <n v="0"/>
    <x v="5"/>
  </r>
  <r>
    <s v="E01899"/>
    <s v="Xavier Jackson"/>
    <s v="Vice President"/>
    <s v="Marketing"/>
    <s v="M"/>
    <n v="52"/>
    <d v="2002-06-11T00:00:00"/>
    <n v="236314"/>
    <n v="0.34"/>
    <n v="80346.760000000009"/>
    <x v="6"/>
  </r>
  <r>
    <s v="E02409"/>
    <s v="Logan Rivera"/>
    <s v="Director"/>
    <s v="IT"/>
    <s v="M"/>
    <n v="59"/>
    <d v="2002-05-24T00:00:00"/>
    <n v="172787"/>
    <n v="0.28000000000000003"/>
    <n v="48380.360000000008"/>
    <x v="7"/>
  </r>
  <r>
    <s v="E02966"/>
    <s v="William Foster"/>
    <s v="Field Engineer"/>
    <s v="Engineering"/>
    <s v="M"/>
    <n v="58"/>
    <d v="2002-05-23T00:00:00"/>
    <n v="76354"/>
    <n v="0"/>
    <n v="0"/>
    <x v="7"/>
  </r>
  <r>
    <s v="E00941"/>
    <s v="Sophie Ali"/>
    <s v="Analyst"/>
    <s v="Finance"/>
    <s v="F"/>
    <n v="55"/>
    <d v="2002-03-28T00:00:00"/>
    <n v="50475"/>
    <n v="0"/>
    <n v="0"/>
    <x v="9"/>
  </r>
  <r>
    <s v="E02403"/>
    <s v="Bella Powell"/>
    <s v="Director"/>
    <s v="Finance"/>
    <s v="F"/>
    <n v="65"/>
    <d v="2002-03-04T00:00:00"/>
    <n v="175837"/>
    <n v="0.2"/>
    <n v="35167.4"/>
    <x v="9"/>
  </r>
  <r>
    <s v="E02285"/>
    <s v="Aria Xi"/>
    <s v="Director"/>
    <s v="Sales"/>
    <s v="F"/>
    <n v="45"/>
    <d v="2002-03-01T00:00:00"/>
    <n v="165181"/>
    <n v="0.16"/>
    <n v="26428.959999999999"/>
    <x v="9"/>
  </r>
  <r>
    <s v="E03717"/>
    <s v="Joseph Ruiz"/>
    <s v="Field Engineer"/>
    <s v="Engineering"/>
    <s v="M"/>
    <n v="45"/>
    <d v="2002-02-26T00:00:00"/>
    <n v="75819"/>
    <n v="0"/>
    <n v="0"/>
    <x v="10"/>
  </r>
  <r>
    <s v="E01668"/>
    <s v="Naomi Xi"/>
    <s v="Director"/>
    <s v="Finance"/>
    <s v="F"/>
    <n v="53"/>
    <d v="2002-02-17T00:00:00"/>
    <n v="179494"/>
    <n v="0.2"/>
    <n v="35898.800000000003"/>
    <x v="10"/>
  </r>
  <r>
    <s v="E02798"/>
    <s v="Charles Henderson"/>
    <s v="Systems Analyst"/>
    <s v="IT"/>
    <s v="M"/>
    <n v="48"/>
    <d v="2002-02-11T00:00:00"/>
    <n v="43080"/>
    <n v="0"/>
    <n v="0"/>
    <x v="10"/>
  </r>
  <r>
    <s v="E00834"/>
    <s v="Vivian Guzman"/>
    <s v="Analyst II"/>
    <s v="Finance"/>
    <s v="F"/>
    <n v="53"/>
    <d v="2002-02-09T00:00:00"/>
    <n v="58605"/>
    <n v="0"/>
    <n v="0"/>
    <x v="10"/>
  </r>
  <r>
    <s v="E02938"/>
    <s v="Jace Washington"/>
    <s v="Manager"/>
    <s v="Accounting"/>
    <s v="M"/>
    <n v="44"/>
    <d v="2002-02-09T00:00:00"/>
    <n v="117545"/>
    <n v="0.06"/>
    <n v="7052.7"/>
    <x v="10"/>
  </r>
  <r>
    <s v="E02375"/>
    <s v="Lincoln Huynh"/>
    <s v="Sr. Manger"/>
    <s v="Finance"/>
    <s v="M"/>
    <n v="63"/>
    <d v="2002-02-08T00:00:00"/>
    <n v="128703"/>
    <n v="0.13"/>
    <n v="16731.39"/>
    <x v="10"/>
  </r>
  <r>
    <s v="E00181"/>
    <s v="Genesis Hu"/>
    <s v="Sr. Analyst"/>
    <s v="Marketing"/>
    <s v="F"/>
    <n v="46"/>
    <d v="2002-01-15T00:00:00"/>
    <n v="86510"/>
    <n v="0"/>
    <n v="0"/>
    <x v="11"/>
  </r>
  <r>
    <s v="E00156"/>
    <s v="Madelyn Scott"/>
    <s v="Sr. Manger"/>
    <s v="IT"/>
    <s v="F"/>
    <n v="46"/>
    <d v="2002-01-09T00:00:00"/>
    <n v="148035"/>
    <n v="0.14000000000000001"/>
    <n v="20724.900000000001"/>
    <x v="11"/>
  </r>
  <r>
    <s v="E04917"/>
    <s v="Everleigh Washington"/>
    <s v="HRIS Analyst"/>
    <s v="HR"/>
    <s v="F"/>
    <n v="64"/>
    <d v="2001-10-20T00:00:00"/>
    <n v="64057"/>
    <n v="0"/>
    <n v="0"/>
    <x v="2"/>
  </r>
  <r>
    <s v="E00555"/>
    <s v="Christian Ali"/>
    <s v="Analyst II"/>
    <s v="Marketing"/>
    <s v="M"/>
    <n v="65"/>
    <d v="2001-10-17T00:00:00"/>
    <n v="74631"/>
    <n v="0"/>
    <n v="0"/>
    <x v="2"/>
  </r>
  <r>
    <s v="E01977"/>
    <s v="Raelynn Gupta"/>
    <s v="Sr. Manger"/>
    <s v="Finance"/>
    <s v="F"/>
    <n v="48"/>
    <d v="2001-09-10T00:00:00"/>
    <n v="125730"/>
    <n v="0.11"/>
    <n v="13830.3"/>
    <x v="3"/>
  </r>
  <r>
    <s v="E02833"/>
    <s v="Adrian Fernandez"/>
    <s v="Systems Analyst"/>
    <s v="IT"/>
    <s v="M"/>
    <n v="45"/>
    <d v="2001-08-23T00:00:00"/>
    <n v="54994"/>
    <n v="0"/>
    <n v="0"/>
    <x v="4"/>
  </r>
  <r>
    <s v="E01090"/>
    <s v="Ethan Mehta"/>
    <s v="Director"/>
    <s v="Sales"/>
    <s v="M"/>
    <n v="49"/>
    <d v="2001-07-20T00:00:00"/>
    <n v="199176"/>
    <n v="0.24"/>
    <n v="47802.239999999998"/>
    <x v="5"/>
  </r>
  <r>
    <s v="E01423"/>
    <s v="James Castillo"/>
    <s v="Vice President"/>
    <s v="IT"/>
    <s v="M"/>
    <n v="51"/>
    <d v="2001-07-19T00:00:00"/>
    <n v="247874"/>
    <n v="0.33"/>
    <n v="81798.42"/>
    <x v="5"/>
  </r>
  <r>
    <s v="E01633"/>
    <s v="Addison Do"/>
    <s v="Operations Engineer"/>
    <s v="Engineering"/>
    <s v="F"/>
    <n v="46"/>
    <d v="2001-05-30T00:00:00"/>
    <n v="90678"/>
    <n v="0"/>
    <n v="0"/>
    <x v="7"/>
  </r>
  <r>
    <s v="E01052"/>
    <s v="Jaxson Dinh"/>
    <s v="Sr. Manger"/>
    <s v="Marketing"/>
    <s v="M"/>
    <n v="45"/>
    <d v="2001-05-03T00:00:00"/>
    <n v="147752"/>
    <n v="0.12"/>
    <n v="17730.239999999998"/>
    <x v="7"/>
  </r>
  <r>
    <s v="E02861"/>
    <s v="Daniel Perry"/>
    <s v="Enterprise Architect"/>
    <s v="IT"/>
    <s v="M"/>
    <n v="62"/>
    <d v="2001-04-15T00:00:00"/>
    <n v="80921"/>
    <n v="0"/>
    <n v="0"/>
    <x v="8"/>
  </r>
  <r>
    <s v="E02813"/>
    <s v="Kai Chow"/>
    <s v="Engineering Manager"/>
    <s v="Engineering"/>
    <s v="M"/>
    <n v="45"/>
    <d v="2001-04-12T00:00:00"/>
    <n v="95743"/>
    <n v="0.15"/>
    <n v="14361.449999999999"/>
    <x v="8"/>
  </r>
  <r>
    <s v="E03457"/>
    <s v="Ivy Desai"/>
    <s v="Controls Engineer"/>
    <s v="Engineering"/>
    <s v="F"/>
    <n v="59"/>
    <d v="2001-04-09T00:00:00"/>
    <n v="119699"/>
    <n v="0"/>
    <n v="0"/>
    <x v="8"/>
  </r>
  <r>
    <s v="E04890"/>
    <s v="Eleanor Chan"/>
    <s v="Sr. Manger"/>
    <s v="Accounting"/>
    <s v="F"/>
    <n v="49"/>
    <d v="2001-04-02T00:00:00"/>
    <n v="129124"/>
    <n v="0.12"/>
    <n v="15494.88"/>
    <x v="8"/>
  </r>
  <r>
    <s v="E04590"/>
    <s v="Isaac Sanders"/>
    <s v="HRIS Analyst"/>
    <s v="HR"/>
    <s v="M"/>
    <n v="49"/>
    <d v="2001-03-29T00:00:00"/>
    <n v="57606"/>
    <n v="0"/>
    <n v="0"/>
    <x v="9"/>
  </r>
  <r>
    <s v="E02992"/>
    <s v="Paisley Sanders"/>
    <s v="Sr. Manger"/>
    <s v="Marketing"/>
    <s v="F"/>
    <n v="55"/>
    <d v="2001-03-27T00:00:00"/>
    <n v="157812"/>
    <n v="0.11"/>
    <n v="17359.32"/>
    <x v="9"/>
  </r>
  <r>
    <s v="E02313"/>
    <s v="Jeremiah Lu"/>
    <s v="Network Architect"/>
    <s v="IT"/>
    <s v="M"/>
    <n v="50"/>
    <d v="2001-03-06T00:00:00"/>
    <n v="73907"/>
    <n v="0"/>
    <n v="0"/>
    <x v="9"/>
  </r>
  <r>
    <s v="E03269"/>
    <s v="Charlotte Chu"/>
    <s v="Network Engineer"/>
    <s v="IT"/>
    <s v="F"/>
    <n v="50"/>
    <d v="2001-01-23T00:00:00"/>
    <n v="97537"/>
    <n v="0"/>
    <n v="0"/>
    <x v="11"/>
  </r>
  <r>
    <s v="E04226"/>
    <s v="Andrew Moore"/>
    <s v="Operations Engineer"/>
    <s v="Engineering"/>
    <s v="M"/>
    <n v="47"/>
    <d v="2001-01-02T00:00:00"/>
    <n v="120628"/>
    <n v="0"/>
    <n v="0"/>
    <x v="11"/>
  </r>
  <r>
    <s v="E03096"/>
    <s v="Kennedy Zhang"/>
    <s v="Director"/>
    <s v="Finance"/>
    <s v="F"/>
    <n v="63"/>
    <d v="2000-10-27T00:00:00"/>
    <n v="155320"/>
    <n v="0.17"/>
    <n v="26404.400000000001"/>
    <x v="2"/>
  </r>
  <r>
    <s v="E01300"/>
    <s v="Sadie Lee"/>
    <s v="Sr. Manger"/>
    <s v="Marketing"/>
    <s v="F"/>
    <n v="65"/>
    <d v="2000-10-24T00:00:00"/>
    <n v="149417"/>
    <n v="0.13"/>
    <n v="19424.21"/>
    <x v="2"/>
  </r>
  <r>
    <s v="E01985"/>
    <s v="Eliana Turner"/>
    <s v="Account Representative"/>
    <s v="Sales"/>
    <s v="F"/>
    <n v="65"/>
    <d v="2000-09-29T00:00:00"/>
    <n v="67837"/>
    <n v="0"/>
    <n v="0"/>
    <x v="3"/>
  </r>
  <r>
    <s v="E03928"/>
    <s v="Miles Dang"/>
    <s v="IT Coordinator"/>
    <s v="IT"/>
    <s v="M"/>
    <n v="61"/>
    <d v="2000-09-24T00:00:00"/>
    <n v="40063"/>
    <n v="0"/>
    <n v="0"/>
    <x v="3"/>
  </r>
  <r>
    <s v="E02801"/>
    <s v="Santiago f Brooks"/>
    <s v="Sr. Manger"/>
    <s v="Sales"/>
    <s v="M"/>
    <n v="51"/>
    <d v="2000-09-01T00:00:00"/>
    <n v="157487"/>
    <n v="0.12"/>
    <n v="18898.439999999999"/>
    <x v="3"/>
  </r>
  <r>
    <s v="E02633"/>
    <s v="Allison Roberts"/>
    <s v="Vice President"/>
    <s v="Sales"/>
    <s v="F"/>
    <n v="54"/>
    <d v="2000-08-19T00:00:00"/>
    <n v="222224"/>
    <n v="0.38"/>
    <n v="84445.119999999995"/>
    <x v="4"/>
  </r>
  <r>
    <s v="E00650"/>
    <s v="Emery Chang"/>
    <s v="Business Partner"/>
    <s v="HR"/>
    <s v="F"/>
    <n v="45"/>
    <d v="2000-08-17T00:00:00"/>
    <n v="55563"/>
    <n v="0"/>
    <n v="0"/>
    <x v="4"/>
  </r>
  <r>
    <s v="E03980"/>
    <s v="Lydia Huynh"/>
    <s v="Account Representative"/>
    <s v="Sales"/>
    <s v="F"/>
    <n v="45"/>
    <d v="2000-08-16T00:00:00"/>
    <n v="60113"/>
    <n v="0"/>
    <n v="0"/>
    <x v="4"/>
  </r>
  <r>
    <s v="E03894"/>
    <s v="Charlotte Chang"/>
    <s v="Manager"/>
    <s v="Sales"/>
    <s v="F"/>
    <n v="50"/>
    <d v="2000-05-07T00:00:00"/>
    <n v="106428"/>
    <n v="7.0000000000000007E-2"/>
    <n v="7449.9600000000009"/>
    <x v="7"/>
  </r>
  <r>
    <s v="E02166"/>
    <s v="Lucas Thomas"/>
    <s v="Manager"/>
    <s v="Accounting"/>
    <s v="M"/>
    <n v="55"/>
    <d v="2000-04-28T00:00:00"/>
    <n v="115798"/>
    <n v="0.05"/>
    <n v="5789.9000000000005"/>
    <x v="8"/>
  </r>
  <r>
    <s v="E04466"/>
    <s v="Connor Bell"/>
    <s v="Network Administrator"/>
    <s v="IT"/>
    <s v="M"/>
    <n v="54"/>
    <d v="2000-04-01T00:00:00"/>
    <n v="76352"/>
    <n v="0"/>
    <n v="0"/>
    <x v="8"/>
  </r>
  <r>
    <s v="E04491"/>
    <s v="Nathan Chan"/>
    <s v="Cloud Infrastructure Architect"/>
    <s v="IT"/>
    <s v="M"/>
    <n v="45"/>
    <d v="2000-03-02T00:00:00"/>
    <n v="91276"/>
    <n v="0"/>
    <n v="0"/>
    <x v="9"/>
  </r>
  <r>
    <s v="E02522"/>
    <s v="Silas Rivera"/>
    <s v="Vice President"/>
    <s v="Sales"/>
    <s v="M"/>
    <n v="48"/>
    <d v="2000-02-28T00:00:00"/>
    <n v="258081"/>
    <n v="0.3"/>
    <n v="77424.3"/>
    <x v="10"/>
  </r>
  <r>
    <s v="E04087"/>
    <s v="Adam Kaur"/>
    <s v="Manager"/>
    <s v="IT"/>
    <s v="M"/>
    <n v="60"/>
    <d v="2000-01-29T00:00:00"/>
    <n v="109059"/>
    <n v="7.0000000000000007E-2"/>
    <n v="7634.130000000001"/>
    <x v="11"/>
  </r>
  <r>
    <s v="E03799"/>
    <s v="Natalie Hwang"/>
    <s v="Sr. Analyst"/>
    <s v="Finance"/>
    <s v="F"/>
    <n v="63"/>
    <d v="1999-12-31T00:00:00"/>
    <n v="89523"/>
    <n v="0"/>
    <n v="0"/>
    <x v="0"/>
  </r>
  <r>
    <s v="E04415"/>
    <s v="Leonardo Luong"/>
    <s v="Manager"/>
    <s v="Finance"/>
    <s v="M"/>
    <n v="52"/>
    <d v="1999-12-29T00:00:00"/>
    <n v="116527"/>
    <n v="7.0000000000000007E-2"/>
    <n v="8156.89"/>
    <x v="0"/>
  </r>
  <r>
    <s v="E03615"/>
    <s v="Daniel Dixon"/>
    <s v="Operations Engineer"/>
    <s v="Engineering"/>
    <s v="M"/>
    <n v="51"/>
    <d v="1999-10-09T00:00:00"/>
    <n v="95639"/>
    <n v="0"/>
    <n v="0"/>
    <x v="2"/>
  </r>
  <r>
    <s v="E02235"/>
    <s v="Riley Ramirez"/>
    <s v="Sr. Business Partner"/>
    <s v="HR"/>
    <s v="F"/>
    <n v="52"/>
    <d v="1999-09-13T00:00:00"/>
    <n v="92994"/>
    <n v="0"/>
    <n v="0"/>
    <x v="3"/>
  </r>
  <r>
    <s v="E03956"/>
    <s v="Everly Walker"/>
    <s v="Sr. Manger"/>
    <s v="Sales"/>
    <s v="F"/>
    <n v="62"/>
    <d v="1999-08-02T00:00:00"/>
    <n v="137995"/>
    <n v="0.14000000000000001"/>
    <n v="19319.300000000003"/>
    <x v="4"/>
  </r>
  <r>
    <s v="E01713"/>
    <s v="Nolan Guzman"/>
    <s v="Field Engineer"/>
    <s v="Engineering"/>
    <s v="M"/>
    <n v="46"/>
    <d v="1999-06-20T00:00:00"/>
    <n v="96997"/>
    <n v="0"/>
    <n v="0"/>
    <x v="6"/>
  </r>
  <r>
    <s v="E02977"/>
    <s v="Nicholas Song"/>
    <s v="Analyst II"/>
    <s v="Marketing"/>
    <s v="M"/>
    <n v="52"/>
    <d v="1999-05-23T00:00:00"/>
    <n v="68807"/>
    <n v="0"/>
    <n v="0"/>
    <x v="7"/>
  </r>
  <r>
    <s v="E00769"/>
    <s v="Jose Kang"/>
    <s v="Engineering Manager"/>
    <s v="Engineering"/>
    <s v="M"/>
    <n v="57"/>
    <d v="1999-04-25T00:00:00"/>
    <n v="95061"/>
    <n v="0.1"/>
    <n v="9506.1"/>
    <x v="8"/>
  </r>
  <r>
    <s v="E03720"/>
    <s v="Genesis Hunter"/>
    <s v="Manager"/>
    <s v="Finance"/>
    <s v="F"/>
    <n v="48"/>
    <d v="1999-04-22T00:00:00"/>
    <n v="102847"/>
    <n v="0.05"/>
    <n v="5142.3500000000004"/>
    <x v="8"/>
  </r>
  <r>
    <s v="E04504"/>
    <s v="Jameson Alvarado"/>
    <s v="Enterprise Architect"/>
    <s v="IT"/>
    <s v="M"/>
    <n v="47"/>
    <d v="1999-03-14T00:00:00"/>
    <n v="92897"/>
    <n v="0"/>
    <n v="0"/>
    <x v="9"/>
  </r>
  <r>
    <s v="E02399"/>
    <s v="Eli Jones"/>
    <s v="Manager"/>
    <s v="HR"/>
    <s v="M"/>
    <n v="59"/>
    <d v="1999-03-14T00:00:00"/>
    <n v="105086"/>
    <n v="0.09"/>
    <n v="9457.74"/>
    <x v="9"/>
  </r>
  <r>
    <s v="E03774"/>
    <s v="Hannah Mejia"/>
    <s v="Vice President"/>
    <s v="Marketing"/>
    <s v="F"/>
    <n v="47"/>
    <d v="1999-03-13T00:00:00"/>
    <n v="239394"/>
    <n v="0.32"/>
    <n v="76606.080000000002"/>
    <x v="9"/>
  </r>
  <r>
    <s v="E00671"/>
    <s v="Miles Cho"/>
    <s v="Systems Analyst"/>
    <s v="IT"/>
    <s v="M"/>
    <n v="47"/>
    <d v="1999-03-10T00:00:00"/>
    <n v="49404"/>
    <n v="0"/>
    <n v="0"/>
    <x v="9"/>
  </r>
  <r>
    <s v="E01014"/>
    <s v="Lucas Phan"/>
    <s v="Director"/>
    <s v="Marketing"/>
    <s v="M"/>
    <n v="49"/>
    <d v="1999-02-19T00:00:00"/>
    <n v="191807"/>
    <n v="0.21"/>
    <n v="40279.47"/>
    <x v="10"/>
  </r>
  <r>
    <s v="E03007"/>
    <s v="Isaac Joseph"/>
    <s v="Analyst"/>
    <s v="Sales"/>
    <s v="M"/>
    <n v="54"/>
    <d v="1998-09-24T00:00:00"/>
    <n v="58006"/>
    <n v="0"/>
    <n v="0"/>
    <x v="3"/>
  </r>
  <r>
    <s v="E00665"/>
    <s v="David Chu"/>
    <s v="Controls Engineer"/>
    <s v="Engineering"/>
    <s v="M"/>
    <n v="55"/>
    <d v="1998-09-03T00:00:00"/>
    <n v="86299"/>
    <n v="0"/>
    <n v="0"/>
    <x v="3"/>
  </r>
  <r>
    <s v="E00436"/>
    <s v="Lincoln Reyes"/>
    <s v="Computer Systems Manager"/>
    <s v="IT"/>
    <s v="M"/>
    <n v="60"/>
    <d v="1998-08-03T00:00:00"/>
    <n v="85120"/>
    <n v="0.09"/>
    <n v="7660.7999999999993"/>
    <x v="4"/>
  </r>
  <r>
    <s v="E02017"/>
    <s v="Connor Joseph"/>
    <s v="Director"/>
    <s v="HR"/>
    <s v="M"/>
    <n v="50"/>
    <d v="1998-07-22T00:00:00"/>
    <n v="174895"/>
    <n v="0.15"/>
    <n v="26234.25"/>
    <x v="5"/>
  </r>
  <r>
    <s v="E03252"/>
    <s v="James Bui"/>
    <s v="Manager"/>
    <s v="Finance"/>
    <s v="M"/>
    <n v="64"/>
    <d v="1998-07-20T00:00:00"/>
    <n v="122753"/>
    <n v="0.09"/>
    <n v="11047.77"/>
    <x v="5"/>
  </r>
  <r>
    <s v="E00265"/>
    <s v="Mila Vasquez"/>
    <s v="Quality Engineer"/>
    <s v="Engineering"/>
    <s v="F"/>
    <n v="60"/>
    <d v="1998-07-16T00:00:00"/>
    <n v="92932"/>
    <n v="0"/>
    <n v="0"/>
    <x v="5"/>
  </r>
  <r>
    <s v="E01286"/>
    <s v="Mateo Mendez"/>
    <s v="Development Engineer"/>
    <s v="Engineering"/>
    <s v="M"/>
    <n v="47"/>
    <d v="1998-07-14T00:00:00"/>
    <n v="99091"/>
    <n v="0"/>
    <n v="0"/>
    <x v="5"/>
  </r>
  <r>
    <s v="E00639"/>
    <s v="Benjamin Mai"/>
    <s v="System Administrator "/>
    <s v="IT"/>
    <s v="M"/>
    <n v="54"/>
    <d v="1998-06-15T00:00:00"/>
    <n v="95239"/>
    <n v="0"/>
    <n v="0"/>
    <x v="6"/>
  </r>
  <r>
    <s v="E00521"/>
    <s v="Lily Carter"/>
    <s v="Network Architect"/>
    <s v="IT"/>
    <s v="F"/>
    <n v="54"/>
    <d v="1998-05-18T00:00:00"/>
    <n v="68268"/>
    <n v="0"/>
    <n v="0"/>
    <x v="7"/>
  </r>
  <r>
    <s v="E03685"/>
    <s v="Silas Hunter"/>
    <s v="Solutions Architect"/>
    <s v="IT"/>
    <s v="M"/>
    <n v="55"/>
    <d v="1998-05-04T00:00:00"/>
    <n v="62174"/>
    <n v="0"/>
    <n v="0"/>
    <x v="7"/>
  </r>
  <r>
    <s v="E01845"/>
    <s v="Leo Fernandez"/>
    <s v="Manager"/>
    <s v="Finance"/>
    <s v="M"/>
    <n v="54"/>
    <d v="1998-04-28T00:00:00"/>
    <n v="108268"/>
    <n v="0.09"/>
    <n v="9744.119999999999"/>
    <x v="8"/>
  </r>
  <r>
    <s v="E03430"/>
    <s v="Leo Herrera"/>
    <s v="Sr. Business Partner"/>
    <s v="HR"/>
    <s v="M"/>
    <n v="48"/>
    <d v="1998-04-22T00:00:00"/>
    <n v="85369"/>
    <n v="0"/>
    <n v="0"/>
    <x v="8"/>
  </r>
  <r>
    <s v="E02791"/>
    <s v="Aubrey Romero"/>
    <s v="Director"/>
    <s v="Sales"/>
    <s v="F"/>
    <n v="49"/>
    <d v="1998-04-02T00:00:00"/>
    <n v="160832"/>
    <n v="0.3"/>
    <n v="48249.599999999999"/>
    <x v="8"/>
  </r>
  <r>
    <s v="E02613"/>
    <s v="Everly Lai"/>
    <s v="Vice President"/>
    <s v="Marketing"/>
    <s v="F"/>
    <n v="52"/>
    <d v="1998-04-01T00:00:00"/>
    <n v="182035"/>
    <n v="0.3"/>
    <n v="54610.5"/>
    <x v="8"/>
  </r>
  <r>
    <s v="E02047"/>
    <s v="Xavier Perez"/>
    <s v="Sr. Analyst"/>
    <s v="Sales"/>
    <s v="M"/>
    <n v="51"/>
    <d v="1998-02-26T00:00:00"/>
    <n v="71111"/>
    <n v="0"/>
    <n v="0"/>
    <x v="10"/>
  </r>
  <r>
    <s v="E04224"/>
    <s v="Lucas Ramos"/>
    <s v="Sr. Business Partner"/>
    <s v="HR"/>
    <s v="M"/>
    <n v="56"/>
    <d v="1998-01-21T00:00:00"/>
    <n v="72303"/>
    <n v="0"/>
    <n v="0"/>
    <x v="11"/>
  </r>
  <r>
    <s v="E02388"/>
    <s v="Theodore Dinh"/>
    <s v="Technical Architect"/>
    <s v="IT"/>
    <s v="M"/>
    <n v="59"/>
    <d v="1997-11-29T00:00:00"/>
    <n v="99975"/>
    <n v="0"/>
    <n v="0"/>
    <x v="1"/>
  </r>
  <r>
    <s v="E01388"/>
    <s v="Ivy Soto"/>
    <s v="Field Engineer"/>
    <s v="Engineering"/>
    <s v="F"/>
    <n v="50"/>
    <d v="1997-10-23T00:00:00"/>
    <n v="91763"/>
    <n v="0"/>
    <n v="0"/>
    <x v="2"/>
  </r>
  <r>
    <s v="E00170"/>
    <s v="Claire Adams"/>
    <s v="Director"/>
    <s v="Sales"/>
    <s v="F"/>
    <n v="61"/>
    <d v="1997-08-19T00:00:00"/>
    <n v="159567"/>
    <n v="0.28000000000000003"/>
    <n v="44678.76"/>
    <x v="4"/>
  </r>
  <r>
    <s v="E01413"/>
    <s v="Caroline Nelson"/>
    <s v="Sr. Account Representative"/>
    <s v="Sales"/>
    <s v="F"/>
    <n v="60"/>
    <d v="1997-07-30T00:00:00"/>
    <n v="71677"/>
    <n v="0"/>
    <n v="0"/>
    <x v="5"/>
  </r>
  <r>
    <s v="E04363"/>
    <s v="Savannah Singh"/>
    <s v="Director"/>
    <s v="Marketing"/>
    <s v="F"/>
    <n v="53"/>
    <d v="1997-06-20T00:00:00"/>
    <n v="164399"/>
    <n v="0.25"/>
    <n v="41099.75"/>
    <x v="6"/>
  </r>
  <r>
    <s v="E04088"/>
    <s v="Ezra Liang"/>
    <s v="Vice President"/>
    <s v="Finance"/>
    <s v="M"/>
    <n v="52"/>
    <d v="1997-05-26T00:00:00"/>
    <n v="216999"/>
    <n v="0.37"/>
    <n v="80289.63"/>
    <x v="7"/>
  </r>
  <r>
    <s v="E03045"/>
    <s v="Andrew Huynh"/>
    <s v="Business Partner"/>
    <s v="HR"/>
    <s v="M"/>
    <n v="57"/>
    <d v="1997-04-28T00:00:00"/>
    <n v="54051"/>
    <n v="0"/>
    <n v="0"/>
    <x v="8"/>
  </r>
  <r>
    <s v="E01363"/>
    <s v="Ayla Daniels"/>
    <s v="Technical Architect"/>
    <s v="IT"/>
    <s v="F"/>
    <n v="53"/>
    <d v="1997-04-23T00:00:00"/>
    <n v="78153"/>
    <n v="0"/>
    <n v="0"/>
    <x v="8"/>
  </r>
  <r>
    <s v="E03168"/>
    <s v="Nora Le"/>
    <s v="Sr. Manger"/>
    <s v="IT"/>
    <s v="F"/>
    <n v="53"/>
    <d v="1997-04-12T00:00:00"/>
    <n v="154388"/>
    <n v="0.1"/>
    <n v="15438.800000000001"/>
    <x v="8"/>
  </r>
  <r>
    <s v="E02720"/>
    <s v="Jaxon Fong"/>
    <s v="Sr. Analyst"/>
    <s v="Sales"/>
    <s v="M"/>
    <n v="59"/>
    <d v="1997-03-13T00:00:00"/>
    <n v="83685"/>
    <n v="0"/>
    <n v="0"/>
    <x v="9"/>
  </r>
  <r>
    <s v="E02770"/>
    <s v="James Huang"/>
    <s v="Manager"/>
    <s v="HR"/>
    <s v="M"/>
    <n v="54"/>
    <d v="1997-03-11T00:00:00"/>
    <n v="128136"/>
    <n v="0.05"/>
    <n v="6406.8"/>
    <x v="9"/>
  </r>
  <r>
    <s v="E00638"/>
    <s v="David Simmons"/>
    <s v="Manager"/>
    <s v="Marketing"/>
    <s v="M"/>
    <n v="51"/>
    <d v="1997-01-26T00:00:00"/>
    <n v="104431"/>
    <n v="7.0000000000000007E-2"/>
    <n v="7310.170000000001"/>
    <x v="11"/>
  </r>
  <r>
    <s v="E02415"/>
    <s v="Carson Lu"/>
    <s v="Engineering Manager"/>
    <s v="Engineering"/>
    <s v="M"/>
    <n v="64"/>
    <d v="1996-12-04T00:00:00"/>
    <n v="99354"/>
    <n v="0.12"/>
    <n v="11922.48"/>
    <x v="0"/>
  </r>
  <r>
    <s v="E02062"/>
    <s v="Nora Santiago"/>
    <s v="Analyst"/>
    <s v="Accounting"/>
    <s v="F"/>
    <n v="55"/>
    <d v="1996-06-26T00:00:00"/>
    <n v="48687"/>
    <n v="0"/>
    <n v="0"/>
    <x v="6"/>
  </r>
  <r>
    <s v="E03830"/>
    <s v="Madison Her"/>
    <s v="Technical Architect"/>
    <s v="IT"/>
    <s v="F"/>
    <n v="56"/>
    <d v="1996-06-22T00:00:00"/>
    <n v="82806"/>
    <n v="0"/>
    <n v="0"/>
    <x v="6"/>
  </r>
  <r>
    <s v="E02914"/>
    <s v="Maria Wilson"/>
    <s v="Vice President"/>
    <s v="Engineering"/>
    <s v="F"/>
    <n v="51"/>
    <d v="1996-06-14T00:00:00"/>
    <n v="200246"/>
    <n v="0.34"/>
    <n v="68083.64"/>
    <x v="6"/>
  </r>
  <r>
    <s v="E01533"/>
    <s v="Avery Bailey"/>
    <s v="Sr. Analyst"/>
    <s v="Sales"/>
    <s v="F"/>
    <n v="49"/>
    <d v="1996-05-15T00:00:00"/>
    <n v="86658"/>
    <n v="0"/>
    <n v="0"/>
    <x v="7"/>
  </r>
  <r>
    <s v="E00187"/>
    <s v="Miles Mehta"/>
    <s v="Director"/>
    <s v="Finance"/>
    <s v="M"/>
    <n v="64"/>
    <d v="1996-05-02T00:00:00"/>
    <n v="189933"/>
    <n v="0.23"/>
    <n v="43684.590000000004"/>
    <x v="7"/>
  </r>
  <r>
    <s v="E02391"/>
    <s v="Piper Ramos"/>
    <s v="Sr. Manger"/>
    <s v="Sales"/>
    <s v="F"/>
    <n v="49"/>
    <d v="1996-04-02T00:00:00"/>
    <n v="157057"/>
    <n v="0.12"/>
    <n v="18846.84"/>
    <x v="8"/>
  </r>
  <r>
    <s v="E00952"/>
    <s v="Jaxon Powell"/>
    <s v="Field Engineer"/>
    <s v="Engineering"/>
    <s v="M"/>
    <n v="59"/>
    <d v="1996-03-29T00:00:00"/>
    <n v="62605"/>
    <n v="0"/>
    <n v="0"/>
    <x v="9"/>
  </r>
  <r>
    <s v="E00592"/>
    <s v="Josephine Richardson"/>
    <s v="System Administrator "/>
    <s v="IT"/>
    <s v="F"/>
    <n v="57"/>
    <d v="1996-02-18T00:00:00"/>
    <n v="75354"/>
    <n v="0"/>
    <n v="0"/>
    <x v="10"/>
  </r>
  <r>
    <s v="E00344"/>
    <s v="Savannah He"/>
    <s v="Director"/>
    <s v="IT"/>
    <s v="F"/>
    <n v="52"/>
    <d v="1996-02-14T00:00:00"/>
    <n v="159724"/>
    <n v="0.23"/>
    <n v="36736.520000000004"/>
    <x v="10"/>
  </r>
  <r>
    <s v="E03875"/>
    <s v="Aurora Simmons"/>
    <s v="Development Engineer"/>
    <s v="Engineering"/>
    <s v="F"/>
    <n v="51"/>
    <d v="1995-12-22T00:00:00"/>
    <n v="96475"/>
    <n v="0"/>
    <n v="0"/>
    <x v="0"/>
  </r>
  <r>
    <s v="E02391"/>
    <s v="Austin Vo"/>
    <s v="Sr. Analyst"/>
    <s v="Finance"/>
    <s v="M"/>
    <n v="55"/>
    <d v="1995-11-20T00:00:00"/>
    <n v="95409"/>
    <n v="0"/>
    <n v="0"/>
    <x v="1"/>
  </r>
  <r>
    <s v="E04682"/>
    <s v="Colton Thao"/>
    <s v="Manager"/>
    <s v="HR"/>
    <s v="M"/>
    <n v="55"/>
    <d v="1995-11-16T00:00:00"/>
    <n v="125936"/>
    <n v="0.08"/>
    <n v="10074.880000000001"/>
    <x v="1"/>
  </r>
  <r>
    <s v="E01238"/>
    <s v="Eloise Griffin"/>
    <s v="Director"/>
    <s v="Sales"/>
    <s v="F"/>
    <n v="55"/>
    <d v="1995-10-29T00:00:00"/>
    <n v="153271"/>
    <n v="0.15"/>
    <n v="22990.649999999998"/>
    <x v="2"/>
  </r>
  <r>
    <s v="E02378"/>
    <s v="Audrey Smith"/>
    <s v="Field Engineer"/>
    <s v="Engineering"/>
    <s v="F"/>
    <n v="58"/>
    <d v="1995-10-27T00:00:00"/>
    <n v="70189"/>
    <n v="0"/>
    <n v="0"/>
    <x v="2"/>
  </r>
  <r>
    <s v="E03750"/>
    <s v="Elias Dang"/>
    <s v="Director"/>
    <s v="Engineering"/>
    <s v="M"/>
    <n v="64"/>
    <d v="1995-08-29T00:00:00"/>
    <n v="158787"/>
    <n v="0.18"/>
    <n v="28581.66"/>
    <x v="4"/>
  </r>
  <r>
    <s v="E00467"/>
    <s v="Sofia Dinh"/>
    <s v="Operations Engineer"/>
    <s v="Engineering"/>
    <s v="F"/>
    <n v="55"/>
    <d v="1995-08-04T00:00:00"/>
    <n v="80701"/>
    <n v="0"/>
    <n v="0"/>
    <x v="4"/>
  </r>
  <r>
    <s v="E02632"/>
    <s v="Alice Soto"/>
    <s v="Analyst"/>
    <s v="Accounting"/>
    <s v="F"/>
    <n v="56"/>
    <d v="1995-04-13T00:00:00"/>
    <n v="50857"/>
    <n v="0"/>
    <n v="0"/>
    <x v="8"/>
  </r>
  <r>
    <s v="E01070"/>
    <s v="Leonardo Martin"/>
    <s v="Manager"/>
    <s v="Finance"/>
    <s v="M"/>
    <n v="51"/>
    <d v="1995-02-16T00:00:00"/>
    <n v="125375"/>
    <n v="0.09"/>
    <n v="11283.75"/>
    <x v="10"/>
  </r>
  <r>
    <s v="E04756"/>
    <s v="Aiden Le"/>
    <s v="Cloud Infrastructure Architect"/>
    <s v="IT"/>
    <s v="M"/>
    <n v="55"/>
    <d v="1994-12-24T00:00:00"/>
    <n v="99774"/>
    <n v="0"/>
    <n v="0"/>
    <x v="0"/>
  </r>
  <r>
    <s v="E03908"/>
    <s v="Miles Evans"/>
    <s v="Network Architect"/>
    <s v="IT"/>
    <s v="M"/>
    <n v="54"/>
    <d v="1994-10-24T00:00:00"/>
    <n v="87216"/>
    <n v="0"/>
    <n v="0"/>
    <x v="2"/>
  </r>
  <r>
    <s v="E02415"/>
    <s v="Penelope Gonzalez"/>
    <s v="Sr. Analyst"/>
    <s v="Sales"/>
    <s v="F"/>
    <n v="52"/>
    <d v="1994-10-16T00:00:00"/>
    <n v="93103"/>
    <n v="0"/>
    <n v="0"/>
    <x v="2"/>
  </r>
  <r>
    <s v="E03114"/>
    <s v="Jameson Juarez"/>
    <s v="Development Engineer"/>
    <s v="Engineering"/>
    <s v="M"/>
    <n v="62"/>
    <d v="1994-10-09T00:00:00"/>
    <n v="98230"/>
    <n v="0"/>
    <n v="0"/>
    <x v="2"/>
  </r>
  <r>
    <s v="E00758"/>
    <s v="Alice Roberts"/>
    <s v="Director"/>
    <s v="HR"/>
    <s v="F"/>
    <n v="54"/>
    <d v="1994-09-26T00:00:00"/>
    <n v="162978"/>
    <n v="0.17"/>
    <n v="27706.260000000002"/>
    <x v="3"/>
  </r>
  <r>
    <s v="E00874"/>
    <s v="Alexander Choi"/>
    <s v="Manager"/>
    <s v="Marketing"/>
    <s v="M"/>
    <n v="55"/>
    <d v="1994-09-18T00:00:00"/>
    <n v="102270"/>
    <n v="0.1"/>
    <n v="10227"/>
    <x v="3"/>
  </r>
  <r>
    <s v="E03972"/>
    <s v="Jordan Gomez"/>
    <s v="Sr. Analyst"/>
    <s v="Accounting"/>
    <s v="M"/>
    <n v="58"/>
    <d v="1994-09-15T00:00:00"/>
    <n v="98769"/>
    <n v="0"/>
    <n v="0"/>
    <x v="3"/>
  </r>
  <r>
    <s v="E01103"/>
    <s v="Lyla Alvarez"/>
    <s v="IT Systems Architect"/>
    <s v="IT"/>
    <s v="F"/>
    <n v="55"/>
    <d v="1994-08-30T00:00:00"/>
    <n v="73955"/>
    <n v="0"/>
    <n v="0"/>
    <x v="4"/>
  </r>
  <r>
    <s v="E00431"/>
    <s v="Skylar Doan"/>
    <s v="Sr. Business Partner"/>
    <s v="HR"/>
    <s v="F"/>
    <n v="58"/>
    <d v="1994-08-21T00:00:00"/>
    <n v="93102"/>
    <n v="0"/>
    <n v="0"/>
    <x v="4"/>
  </r>
  <r>
    <s v="E04345"/>
    <s v="Eliana Grant"/>
    <s v="Engineering Manager"/>
    <s v="Engineering"/>
    <s v="F"/>
    <n v="64"/>
    <d v="1994-06-20T00:00:00"/>
    <n v="109456"/>
    <n v="0.1"/>
    <n v="10945.6"/>
    <x v="6"/>
  </r>
  <r>
    <s v="E01986"/>
    <s v="Wesley Sharma"/>
    <s v="Manager"/>
    <s v="IT"/>
    <s v="M"/>
    <n v="51"/>
    <d v="1994-02-23T00:00:00"/>
    <n v="122802"/>
    <n v="0.05"/>
    <n v="6140.1"/>
    <x v="10"/>
  </r>
  <r>
    <s v="E01807"/>
    <s v="Matthew Lim"/>
    <s v="Sr. Analyst"/>
    <s v="Sales"/>
    <s v="M"/>
    <n v="52"/>
    <d v="1994-02-18T00:00:00"/>
    <n v="99624"/>
    <n v="0"/>
    <n v="0"/>
    <x v="10"/>
  </r>
  <r>
    <s v="E01417"/>
    <s v="Leah Pena"/>
    <s v="Enterprise Architect"/>
    <s v="IT"/>
    <s v="F"/>
    <n v="57"/>
    <d v="1994-01-03T00:00:00"/>
    <n v="82872"/>
    <n v="0"/>
    <n v="0"/>
    <x v="11"/>
  </r>
  <r>
    <s v="E03691"/>
    <s v="Colton Garcia"/>
    <s v="Solutions Architect"/>
    <s v="IT"/>
    <s v="M"/>
    <n v="55"/>
    <d v="1993-11-17T00:00:00"/>
    <n v="80170"/>
    <n v="0"/>
    <n v="0"/>
    <x v="1"/>
  </r>
  <r>
    <s v="E04562"/>
    <s v="Kinsley Martinez"/>
    <s v="Director"/>
    <s v="HR"/>
    <s v="F"/>
    <n v="52"/>
    <d v="1993-08-28T00:00:00"/>
    <n v="177443"/>
    <n v="0.25"/>
    <n v="44360.75"/>
    <x v="4"/>
  </r>
  <r>
    <s v="E00523"/>
    <s v="Daniel Jordan"/>
    <s v="Network Administrator"/>
    <s v="IT"/>
    <s v="M"/>
    <n v="58"/>
    <d v="1993-07-26T00:00:00"/>
    <n v="69260"/>
    <n v="0"/>
    <n v="0"/>
    <x v="5"/>
  </r>
  <r>
    <s v="E01209"/>
    <s v="Jayden Williams"/>
    <s v="Manager"/>
    <s v="HR"/>
    <s v="M"/>
    <n v="64"/>
    <d v="1992-12-26T00:00:00"/>
    <n v="104668"/>
    <n v="0.08"/>
    <n v="8373.44"/>
    <x v="0"/>
  </r>
  <r>
    <s v="E04247"/>
    <s v="Camila Evans"/>
    <s v="Manager"/>
    <s v="Marketing"/>
    <s v="F"/>
    <n v="55"/>
    <d v="1992-12-20T00:00:00"/>
    <n v="113950"/>
    <n v="0.09"/>
    <n v="10255.5"/>
    <x v="0"/>
  </r>
  <r>
    <s v="E03402"/>
    <s v="Isaac Liu"/>
    <s v="Field Engineer"/>
    <s v="Engineering"/>
    <s v="M"/>
    <n v="60"/>
    <d v="1992-10-13T00:00:00"/>
    <n v="88213"/>
    <n v="0"/>
    <n v="0"/>
    <x v="2"/>
  </r>
  <r>
    <s v="E00245"/>
    <s v="Benjamin Delgado"/>
    <s v="Test Engineer"/>
    <s v="Engineering"/>
    <s v="M"/>
    <n v="64"/>
    <d v="1992-09-28T00:00:00"/>
    <n v="70778"/>
    <n v="0"/>
    <n v="0"/>
    <x v="3"/>
  </r>
  <r>
    <s v="E02440"/>
    <s v="Grayson Turner"/>
    <s v="Solutions Architect"/>
    <s v="IT"/>
    <s v="M"/>
    <n v="54"/>
    <d v="1992-06-30T00:00:00"/>
    <n v="63196"/>
    <n v="0"/>
    <n v="0"/>
    <x v="6"/>
  </r>
  <r>
    <s v="E00788"/>
    <s v="Emily Contreras"/>
    <s v="Analyst II"/>
    <s v="Sales"/>
    <s v="F"/>
    <n v="56"/>
    <d v="1992-06-15T00:00:00"/>
    <n v="59591"/>
    <n v="0"/>
    <n v="0"/>
    <x v="6"/>
  </r>
  <r>
    <s v="E01591"/>
    <s v="Paisley Trinh"/>
    <s v="Technical Architect"/>
    <s v="IT"/>
    <s v="F"/>
    <n v="57"/>
    <d v="1992-05-04T00:00:00"/>
    <n v="76202"/>
    <n v="0"/>
    <n v="0"/>
    <x v="7"/>
  </r>
  <r>
    <s v="E01525"/>
    <s v="Jose Ross"/>
    <s v="Engineering Manager"/>
    <s v="Engineering"/>
    <s v="M"/>
    <n v="53"/>
    <d v="1992-04-08T00:00:00"/>
    <n v="116878"/>
    <n v="0.11"/>
    <n v="12856.58"/>
    <x v="8"/>
  </r>
  <r>
    <s v="E03042"/>
    <s v="Ava Nelson"/>
    <s v="Systems Analyst"/>
    <s v="IT"/>
    <s v="F"/>
    <n v="63"/>
    <d v="1992-04-01T00:00:00"/>
    <n v="53809"/>
    <n v="0"/>
    <n v="0"/>
    <x v="8"/>
  </r>
  <r>
    <s v="E01967"/>
    <s v="John Dang"/>
    <s v="Director"/>
    <s v="Sales"/>
    <s v="M"/>
    <n v="58"/>
    <d v="1992-03-19T00:00:00"/>
    <n v="199848"/>
    <n v="0.16"/>
    <n v="31975.68"/>
    <x v="9"/>
  </r>
  <r>
    <s v="E02710"/>
    <s v="Silas Huang"/>
    <s v="Engineering Manager"/>
    <s v="Engineering"/>
    <s v="M"/>
    <n v="57"/>
    <d v="1992-01-09T00:00:00"/>
    <n v="111299"/>
    <n v="0.12"/>
    <n v="13355.8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343E2-7F21-4433-A7A2-8D03D0DCF58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4:B26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nnual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2B269-A3FF-407E-B618-F93E6A9811CE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8:B112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Bonus amount" fld="9" subtotal="average" baseField="2" baseItem="4" numFmtId="166"/>
  </dataFields>
  <formats count="12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01985-E48E-456C-842C-5169D6EC502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B21" firstHeaderRow="1" firstDataRow="1" firstDataCol="1"/>
  <pivotFields count="10">
    <pivotField dataField="1" showAll="0"/>
    <pivotField showAll="0"/>
    <pivotField showAll="0"/>
    <pivotField axis="axisRow" showAll="0">
      <items count="8">
        <item x="1"/>
        <item h="1" x="3"/>
        <item h="1" x="2"/>
        <item h="1" x="5"/>
        <item h="1" x="4"/>
        <item h="1" x="6"/>
        <item h="1"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2">
    <field x="3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EEID" fld="0" subtotal="count" baseField="0" baseItem="0"/>
  </dataFields>
  <formats count="21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3" count="0" selected="0"/>
          <reference field="4" count="0"/>
        </references>
      </pivotArea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3" type="button" dataOnly="0" labelOnly="1" outline="0" axis="axisRow" fieldPosition="0"/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2">
          <reference field="3" count="0" selected="0"/>
          <reference field="4" count="0"/>
        </references>
      </pivotArea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3" count="0" selected="0"/>
          <reference field="4" count="0"/>
        </references>
      </pivotArea>
    </format>
    <format dxfId="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AE69F-17A4-44F3-91BE-31C42F696609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:B33" firstHeaderRow="1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42">
        <item x="3"/>
        <item x="6"/>
        <item x="5"/>
        <item x="4"/>
        <item x="9"/>
        <item x="13"/>
        <item x="19"/>
        <item x="12"/>
        <item x="24"/>
        <item x="28"/>
        <item x="29"/>
        <item x="0"/>
        <item x="33"/>
        <item x="8"/>
        <item x="25"/>
        <item x="14"/>
        <item x="36"/>
        <item x="22"/>
        <item x="20"/>
        <item x="18"/>
        <item x="2"/>
        <item x="10"/>
        <item x="1"/>
        <item x="26"/>
        <item x="35"/>
        <item x="11"/>
        <item x="17"/>
        <item x="7"/>
        <item x="39"/>
        <item x="21"/>
        <item x="15"/>
        <item x="34"/>
        <item x="32"/>
        <item x="40"/>
        <item x="37"/>
        <item x="16"/>
        <item x="23"/>
        <item x="31"/>
        <item x="27"/>
        <item x="30"/>
        <item x="38"/>
        <item t="default"/>
      </items>
    </pivotField>
    <pivotField numFmtId="164" showAll="0"/>
    <pivotField numFmtId="165" showAll="0"/>
    <pivotField numFmtId="10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3" baseItem="0" numFmtId="166"/>
  </dataFields>
  <formats count="6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9771F-22D3-4533-9FBF-6E7FF029929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Gender">
  <location ref="A2:B5" firstHeaderRow="1" firstDataRow="1" firstDataCol="1"/>
  <pivotFields count="10">
    <pivotField dataField="1" showAll="0">
      <items count="914">
        <item x="691"/>
        <item x="207"/>
        <item x="717"/>
        <item x="710"/>
        <item x="763"/>
        <item x="647"/>
        <item x="554"/>
        <item x="53"/>
        <item x="460"/>
        <item x="584"/>
        <item x="792"/>
        <item x="366"/>
        <item x="578"/>
        <item x="78"/>
        <item x="307"/>
        <item x="9"/>
        <item x="756"/>
        <item x="101"/>
        <item x="377"/>
        <item x="272"/>
        <item x="322"/>
        <item x="256"/>
        <item x="192"/>
        <item x="202"/>
        <item x="818"/>
        <item x="701"/>
        <item x="174"/>
        <item x="168"/>
        <item x="817"/>
        <item x="618"/>
        <item x="884"/>
        <item x="295"/>
        <item x="632"/>
        <item x="526"/>
        <item x="346"/>
        <item x="299"/>
        <item x="153"/>
        <item x="569"/>
        <item x="411"/>
        <item x="862"/>
        <item x="156"/>
        <item x="774"/>
        <item x="214"/>
        <item x="728"/>
        <item x="606"/>
        <item x="187"/>
        <item x="351"/>
        <item x="483"/>
        <item x="360"/>
        <item x="157"/>
        <item x="636"/>
        <item x="773"/>
        <item x="886"/>
        <item x="431"/>
        <item x="518"/>
        <item x="14"/>
        <item x="145"/>
        <item x="489"/>
        <item x="737"/>
        <item x="693"/>
        <item x="754"/>
        <item x="200"/>
        <item x="789"/>
        <item x="770"/>
        <item x="597"/>
        <item x="616"/>
        <item x="22"/>
        <item x="369"/>
        <item x="729"/>
        <item x="403"/>
        <item x="185"/>
        <item x="531"/>
        <item x="629"/>
        <item x="229"/>
        <item x="123"/>
        <item x="161"/>
        <item x="470"/>
        <item x="96"/>
        <item x="559"/>
        <item x="891"/>
        <item x="263"/>
        <item x="383"/>
        <item x="37"/>
        <item x="352"/>
        <item x="607"/>
        <item x="675"/>
        <item x="213"/>
        <item x="528"/>
        <item x="630"/>
        <item x="211"/>
        <item x="497"/>
        <item x="864"/>
        <item x="903"/>
        <item x="133"/>
        <item x="778"/>
        <item x="709"/>
        <item x="552"/>
        <item x="502"/>
        <item x="705"/>
        <item x="324"/>
        <item x="348"/>
        <item x="66"/>
        <item x="524"/>
        <item x="193"/>
        <item x="885"/>
        <item x="367"/>
        <item x="259"/>
        <item x="614"/>
        <item x="345"/>
        <item x="159"/>
        <item x="498"/>
        <item x="100"/>
        <item x="305"/>
        <item x="336"/>
        <item x="879"/>
        <item x="863"/>
        <item x="376"/>
        <item x="550"/>
        <item x="52"/>
        <item x="839"/>
        <item x="859"/>
        <item x="536"/>
        <item x="856"/>
        <item x="408"/>
        <item x="208"/>
        <item x="736"/>
        <item x="368"/>
        <item x="315"/>
        <item x="719"/>
        <item x="195"/>
        <item x="707"/>
        <item x="257"/>
        <item x="712"/>
        <item x="558"/>
        <item x="65"/>
        <item x="581"/>
        <item x="455"/>
        <item x="732"/>
        <item x="620"/>
        <item x="395"/>
        <item x="466"/>
        <item x="487"/>
        <item x="852"/>
        <item x="780"/>
        <item x="5"/>
        <item x="908"/>
        <item x="790"/>
        <item x="803"/>
        <item x="252"/>
        <item x="17"/>
        <item x="137"/>
        <item x="365"/>
        <item x="549"/>
        <item x="815"/>
        <item x="212"/>
        <item x="782"/>
        <item x="119"/>
        <item x="659"/>
        <item x="615"/>
        <item x="284"/>
        <item x="495"/>
        <item x="896"/>
        <item x="60"/>
        <item x="456"/>
        <item x="267"/>
        <item x="132"/>
        <item x="357"/>
        <item x="809"/>
        <item x="226"/>
        <item x="62"/>
        <item x="688"/>
        <item x="516"/>
        <item x="139"/>
        <item x="493"/>
        <item x="673"/>
        <item x="48"/>
        <item x="769"/>
        <item x="791"/>
        <item x="347"/>
        <item x="59"/>
        <item x="11"/>
        <item x="857"/>
        <item x="577"/>
        <item x="99"/>
        <item x="342"/>
        <item x="320"/>
        <item x="364"/>
        <item x="417"/>
        <item x="296"/>
        <item x="285"/>
        <item x="627"/>
        <item x="744"/>
        <item x="551"/>
        <item x="898"/>
        <item x="718"/>
        <item x="612"/>
        <item x="682"/>
        <item x="628"/>
        <item x="35"/>
        <item x="223"/>
        <item x="731"/>
        <item x="74"/>
        <item x="653"/>
        <item x="125"/>
        <item x="222"/>
        <item x="503"/>
        <item x="124"/>
        <item x="152"/>
        <item x="904"/>
        <item x="454"/>
        <item x="522"/>
        <item x="181"/>
        <item x="472"/>
        <item x="889"/>
        <item x="783"/>
        <item x="41"/>
        <item x="490"/>
        <item x="219"/>
        <item x="695"/>
        <item x="251"/>
        <item x="644"/>
        <item x="458"/>
        <item x="690"/>
        <item x="297"/>
        <item x="746"/>
        <item x="700"/>
        <item x="70"/>
        <item x="834"/>
        <item x="793"/>
        <item x="194"/>
        <item x="134"/>
        <item x="197"/>
        <item x="57"/>
        <item x="514"/>
        <item x="130"/>
        <item x="625"/>
        <item x="340"/>
        <item x="876"/>
        <item x="206"/>
        <item x="438"/>
        <item x="574"/>
        <item x="543"/>
        <item x="275"/>
        <item x="452"/>
        <item x="469"/>
        <item x="89"/>
        <item x="113"/>
        <item x="672"/>
        <item x="760"/>
        <item x="872"/>
        <item x="144"/>
        <item x="91"/>
        <item x="901"/>
        <item x="127"/>
        <item x="822"/>
        <item x="412"/>
        <item x="419"/>
        <item x="715"/>
        <item x="764"/>
        <item x="650"/>
        <item x="30"/>
        <item x="553"/>
        <item x="788"/>
        <item x="572"/>
        <item x="46"/>
        <item x="765"/>
        <item x="105"/>
        <item x="282"/>
        <item x="382"/>
        <item x="784"/>
        <item x="637"/>
        <item x="353"/>
        <item x="288"/>
        <item x="883"/>
        <item x="588"/>
        <item x="742"/>
        <item x="592"/>
        <item x="436"/>
        <item x="27"/>
        <item x="909"/>
        <item x="432"/>
        <item x="165"/>
        <item x="304"/>
        <item x="823"/>
        <item x="349"/>
        <item x="600"/>
        <item x="51"/>
        <item x="727"/>
        <item x="317"/>
        <item x="173"/>
        <item x="813"/>
        <item x="204"/>
        <item x="678"/>
        <item x="777"/>
        <item x="47"/>
        <item x="670"/>
        <item x="850"/>
        <item x="651"/>
        <item x="429"/>
        <item x="85"/>
        <item x="557"/>
        <item x="362"/>
        <item x="269"/>
        <item x="311"/>
        <item x="576"/>
        <item x="71"/>
        <item x="519"/>
        <item x="220"/>
        <item x="42"/>
        <item x="215"/>
        <item x="218"/>
        <item x="191"/>
        <item x="725"/>
        <item x="766"/>
        <item x="733"/>
        <item x="575"/>
        <item x="866"/>
        <item x="661"/>
        <item x="667"/>
        <item x="500"/>
        <item x="247"/>
        <item x="184"/>
        <item x="80"/>
        <item x="148"/>
        <item x="39"/>
        <item x="806"/>
        <item x="785"/>
        <item x="609"/>
        <item x="585"/>
        <item x="796"/>
        <item x="385"/>
        <item x="611"/>
        <item x="714"/>
        <item x="426"/>
        <item x="623"/>
        <item x="86"/>
        <item x="392"/>
        <item x="911"/>
        <item x="56"/>
        <item x="820"/>
        <item x="539"/>
        <item x="835"/>
        <item x="900"/>
        <item x="662"/>
        <item x="567"/>
        <item x="433"/>
        <item x="794"/>
        <item x="860"/>
        <item x="685"/>
        <item x="94"/>
        <item x="635"/>
        <item x="50"/>
        <item x="621"/>
        <item x="660"/>
        <item x="98"/>
        <item x="869"/>
        <item x="556"/>
        <item x="881"/>
        <item x="54"/>
        <item x="407"/>
        <item x="63"/>
        <item x="468"/>
        <item x="330"/>
        <item x="739"/>
        <item x="291"/>
        <item x="726"/>
        <item x="492"/>
        <item x="0"/>
        <item x="328"/>
        <item x="398"/>
        <item x="21"/>
        <item x="613"/>
        <item x="677"/>
        <item x="210"/>
        <item x="400"/>
        <item x="440"/>
        <item x="416"/>
        <item x="507"/>
        <item x="250"/>
        <item x="240"/>
        <item x="3"/>
        <item x="617"/>
        <item x="97"/>
        <item x="523"/>
        <item x="166"/>
        <item x="781"/>
        <item x="370"/>
        <item x="453"/>
        <item x="848"/>
        <item x="135"/>
        <item x="67"/>
        <item x="316"/>
        <item x="375"/>
        <item x="201"/>
        <item x="601"/>
        <item x="396"/>
        <item x="108"/>
        <item x="381"/>
        <item x="811"/>
        <item x="509"/>
        <item x="430"/>
        <item x="640"/>
        <item x="589"/>
        <item x="830"/>
        <item x="741"/>
        <item x="587"/>
        <item x="177"/>
        <item x="622"/>
        <item x="816"/>
        <item x="890"/>
        <item x="379"/>
        <item x="871"/>
        <item x="711"/>
        <item x="169"/>
        <item x="205"/>
        <item x="333"/>
        <item x="118"/>
        <item x="126"/>
        <item x="209"/>
        <item x="242"/>
        <item x="649"/>
        <item x="13"/>
        <item x="854"/>
        <item x="43"/>
        <item x="283"/>
        <item x="508"/>
        <item x="810"/>
        <item x="786"/>
        <item x="482"/>
        <item x="805"/>
        <item x="548"/>
        <item x="55"/>
        <item x="807"/>
        <item x="175"/>
        <item x="464"/>
        <item x="421"/>
        <item x="755"/>
        <item x="768"/>
        <item x="880"/>
        <item x="533"/>
        <item x="309"/>
        <item x="323"/>
        <item x="443"/>
        <item x="231"/>
        <item x="373"/>
        <item x="907"/>
        <item x="721"/>
        <item x="306"/>
        <item x="384"/>
        <item x="10"/>
        <item x="90"/>
        <item x="496"/>
        <item x="301"/>
        <item x="415"/>
        <item x="546"/>
        <item x="844"/>
        <item x="34"/>
        <item x="598"/>
        <item x="274"/>
        <item x="681"/>
        <item x="663"/>
        <item x="167"/>
        <item x="720"/>
        <item x="687"/>
        <item x="149"/>
        <item x="753"/>
        <item x="402"/>
        <item x="225"/>
        <item x="264"/>
        <item x="734"/>
        <item x="702"/>
        <item x="892"/>
        <item x="838"/>
        <item x="355"/>
        <item x="158"/>
        <item x="228"/>
        <item x="406"/>
        <item x="511"/>
        <item x="164"/>
        <item x="694"/>
        <item x="32"/>
        <item x="658"/>
        <item x="473"/>
        <item x="669"/>
        <item x="36"/>
        <item x="248"/>
        <item x="82"/>
        <item x="912"/>
        <item x="749"/>
        <item x="878"/>
        <item x="563"/>
        <item x="747"/>
        <item x="446"/>
        <item x="391"/>
        <item x="110"/>
        <item x="111"/>
        <item x="767"/>
        <item x="7"/>
        <item x="199"/>
        <item x="698"/>
        <item x="562"/>
        <item x="868"/>
        <item x="814"/>
        <item x="239"/>
        <item x="837"/>
        <item x="802"/>
        <item x="374"/>
        <item x="510"/>
        <item x="825"/>
        <item x="477"/>
        <item x="499"/>
        <item x="821"/>
        <item x="730"/>
        <item x="624"/>
        <item x="479"/>
        <item x="541"/>
        <item x="341"/>
        <item x="237"/>
        <item x="646"/>
        <item x="394"/>
        <item x="180"/>
        <item x="824"/>
        <item x="38"/>
        <item x="626"/>
        <item x="703"/>
        <item x="397"/>
        <item x="471"/>
        <item x="422"/>
        <item x="513"/>
        <item x="437"/>
        <item x="657"/>
        <item x="684"/>
        <item x="439"/>
        <item x="20"/>
        <item x="619"/>
        <item x="882"/>
        <item x="448"/>
        <item x="33"/>
        <item x="372"/>
        <item x="450"/>
        <item x="801"/>
        <item x="249"/>
        <item x="481"/>
        <item x="529"/>
        <item x="266"/>
        <item x="49"/>
        <item x="808"/>
        <item x="114"/>
        <item x="488"/>
        <item x="851"/>
        <item x="350"/>
        <item x="680"/>
        <item x="300"/>
        <item x="829"/>
        <item x="76"/>
        <item x="858"/>
        <item x="293"/>
        <item x="435"/>
        <item x="321"/>
        <item x="910"/>
        <item x="875"/>
        <item x="751"/>
        <item x="221"/>
        <item x="413"/>
        <item x="171"/>
        <item x="561"/>
        <item x="140"/>
        <item x="547"/>
        <item x="504"/>
        <item x="599"/>
        <item x="356"/>
        <item x="833"/>
        <item x="390"/>
        <item x="537"/>
        <item x="652"/>
        <item x="521"/>
        <item x="895"/>
        <item x="310"/>
        <item x="465"/>
        <item x="64"/>
        <item x="564"/>
        <item x="535"/>
        <item x="716"/>
        <item x="708"/>
        <item x="877"/>
        <item x="290"/>
        <item x="642"/>
        <item x="797"/>
        <item x="243"/>
        <item x="246"/>
        <item x="186"/>
        <item x="420"/>
        <item x="594"/>
        <item x="254"/>
        <item x="424"/>
        <item x="216"/>
        <item x="861"/>
        <item x="380"/>
        <item x="740"/>
        <item x="279"/>
        <item x="831"/>
        <item x="608"/>
        <item x="179"/>
        <item x="160"/>
        <item x="506"/>
        <item x="260"/>
        <item x="131"/>
        <item x="484"/>
        <item x="182"/>
        <item x="593"/>
        <item x="761"/>
        <item x="722"/>
        <item x="129"/>
        <item x="25"/>
        <item x="329"/>
        <item x="150"/>
        <item x="363"/>
        <item x="277"/>
        <item x="571"/>
        <item x="327"/>
        <item x="664"/>
        <item x="724"/>
        <item x="540"/>
        <item x="106"/>
        <item x="604"/>
        <item x="648"/>
        <item x="906"/>
        <item x="73"/>
        <item x="787"/>
        <item x="686"/>
        <item x="409"/>
        <item x="525"/>
        <item x="538"/>
        <item x="867"/>
        <item x="115"/>
        <item x="643"/>
        <item x="117"/>
        <item x="750"/>
        <item x="826"/>
        <item x="579"/>
        <item x="343"/>
        <item x="281"/>
        <item x="590"/>
        <item x="633"/>
        <item x="462"/>
        <item x="457"/>
        <item x="241"/>
        <item x="95"/>
        <item x="280"/>
        <item x="230"/>
        <item x="595"/>
        <item x="271"/>
        <item x="107"/>
        <item x="314"/>
        <item x="354"/>
        <item x="467"/>
        <item x="775"/>
        <item x="122"/>
        <item x="666"/>
        <item x="40"/>
        <item x="735"/>
        <item x="265"/>
        <item x="399"/>
        <item x="689"/>
        <item x="170"/>
        <item x="582"/>
        <item x="176"/>
        <item x="198"/>
        <item x="494"/>
        <item x="847"/>
        <item x="28"/>
        <item x="289"/>
        <item x="359"/>
        <item x="77"/>
        <item x="404"/>
        <item x="178"/>
        <item x="147"/>
        <item x="461"/>
        <item x="196"/>
        <item x="155"/>
        <item x="865"/>
        <item x="795"/>
        <item x="902"/>
        <item x="224"/>
        <item x="83"/>
        <item x="812"/>
        <item x="631"/>
        <item x="759"/>
        <item x="520"/>
        <item x="798"/>
        <item x="478"/>
        <item x="234"/>
        <item x="23"/>
        <item x="855"/>
        <item x="244"/>
        <item x="298"/>
        <item x="846"/>
        <item x="447"/>
        <item x="530"/>
        <item x="427"/>
        <item x="68"/>
        <item x="26"/>
        <item x="634"/>
        <item x="696"/>
        <item x="69"/>
        <item x="603"/>
        <item x="162"/>
        <item x="641"/>
        <item x="334"/>
        <item x="331"/>
        <item x="143"/>
        <item x="887"/>
        <item x="151"/>
        <item x="188"/>
        <item x="491"/>
        <item x="102"/>
        <item x="233"/>
        <item x="841"/>
        <item x="758"/>
        <item x="545"/>
        <item x="512"/>
        <item x="674"/>
        <item x="276"/>
        <item x="894"/>
        <item x="339"/>
        <item x="393"/>
        <item x="555"/>
        <item x="836"/>
        <item x="665"/>
        <item x="745"/>
        <item x="235"/>
        <item x="849"/>
        <item x="31"/>
        <item x="136"/>
        <item x="897"/>
        <item x="840"/>
        <item x="253"/>
        <item x="58"/>
        <item x="738"/>
        <item x="268"/>
        <item x="654"/>
        <item x="217"/>
        <item x="190"/>
        <item x="318"/>
        <item x="560"/>
        <item x="542"/>
        <item x="527"/>
        <item x="401"/>
        <item x="88"/>
        <item x="800"/>
        <item x="245"/>
        <item x="287"/>
        <item x="845"/>
        <item x="874"/>
        <item x="278"/>
        <item x="109"/>
        <item x="121"/>
        <item x="6"/>
        <item x="532"/>
        <item x="772"/>
        <item x="255"/>
        <item x="697"/>
        <item x="586"/>
        <item x="92"/>
        <item x="485"/>
        <item x="29"/>
        <item x="2"/>
        <item x="84"/>
        <item x="671"/>
        <item x="294"/>
        <item x="704"/>
        <item x="154"/>
        <item x="423"/>
        <item x="326"/>
        <item x="16"/>
        <item x="24"/>
        <item x="748"/>
        <item x="292"/>
        <item x="128"/>
        <item x="183"/>
        <item x="449"/>
        <item x="596"/>
        <item x="573"/>
        <item x="8"/>
        <item x="434"/>
        <item x="683"/>
        <item x="486"/>
        <item x="870"/>
        <item x="832"/>
        <item x="639"/>
        <item x="905"/>
        <item x="1"/>
        <item x="713"/>
        <item x="203"/>
        <item x="475"/>
        <item x="501"/>
        <item x="146"/>
        <item x="44"/>
        <item x="610"/>
        <item x="312"/>
        <item x="75"/>
        <item x="605"/>
        <item x="236"/>
        <item x="337"/>
        <item x="899"/>
        <item x="79"/>
        <item x="361"/>
        <item x="405"/>
        <item x="72"/>
        <item x="873"/>
        <item x="232"/>
        <item x="371"/>
        <item x="699"/>
        <item x="138"/>
        <item x="762"/>
        <item x="286"/>
        <item x="189"/>
        <item x="544"/>
        <item x="344"/>
        <item x="771"/>
        <item x="570"/>
        <item x="414"/>
        <item x="444"/>
        <item x="442"/>
        <item x="459"/>
        <item x="19"/>
        <item x="270"/>
        <item x="842"/>
        <item x="116"/>
        <item x="313"/>
        <item x="15"/>
        <item x="418"/>
        <item x="120"/>
        <item x="843"/>
        <item x="853"/>
        <item x="723"/>
        <item x="451"/>
        <item x="474"/>
        <item x="602"/>
        <item x="565"/>
        <item x="45"/>
        <item x="142"/>
        <item x="463"/>
        <item x="303"/>
        <item x="389"/>
        <item x="163"/>
        <item x="566"/>
        <item x="338"/>
        <item x="517"/>
        <item x="828"/>
        <item x="335"/>
        <item x="480"/>
        <item x="638"/>
        <item x="93"/>
        <item x="12"/>
        <item x="692"/>
        <item x="61"/>
        <item x="410"/>
        <item x="238"/>
        <item x="258"/>
        <item x="302"/>
        <item x="655"/>
        <item x="172"/>
        <item x="888"/>
        <item x="141"/>
        <item x="752"/>
        <item x="534"/>
        <item x="4"/>
        <item x="779"/>
        <item x="743"/>
        <item x="706"/>
        <item x="568"/>
        <item x="87"/>
        <item x="776"/>
        <item x="591"/>
        <item x="893"/>
        <item x="227"/>
        <item x="515"/>
        <item x="676"/>
        <item x="387"/>
        <item x="386"/>
        <item x="273"/>
        <item x="378"/>
        <item x="332"/>
        <item x="388"/>
        <item x="583"/>
        <item x="441"/>
        <item x="325"/>
        <item x="757"/>
        <item x="81"/>
        <item x="425"/>
        <item x="103"/>
        <item x="505"/>
        <item x="262"/>
        <item x="476"/>
        <item x="827"/>
        <item x="104"/>
        <item x="819"/>
        <item x="319"/>
        <item x="580"/>
        <item x="668"/>
        <item x="804"/>
        <item x="18"/>
        <item x="445"/>
        <item x="799"/>
        <item x="261"/>
        <item x="679"/>
        <item x="428"/>
        <item x="656"/>
        <item x="358"/>
        <item x="112"/>
        <item x="645"/>
        <item x="308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EEID" fld="0" subtotal="count" baseField="0" baseItem="0"/>
  </dataFields>
  <formats count="6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4" type="button" dataOnly="0" labelOnly="1" outline="0" axis="axisRow" fieldPosition="0"/>
    </format>
    <format dxfId="89">
      <pivotArea dataOnly="0" labelOnly="1" fieldPosition="0">
        <references count="1">
          <reference field="4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8FA01-355D-4D4B-9A73-44F5DA8B4711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6:B160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Annual Salary" fld="7" subtotal="average" baseField="2" baseItem="5" numFmtId="166"/>
  </dataFields>
  <formats count="6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397B3-BBBD-42E6-AA18-2E4FEE74FDDE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1:B75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Bonus amount" fld="9" baseField="2" baseItem="9" numFmtId="166"/>
  </dataFields>
  <formats count="6"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2" type="button" dataOnly="0" labelOnly="1" outline="0" axis="axisRow" fieldPosition="0"/>
    </format>
    <format dxfId="101">
      <pivotArea dataOnly="0" labelOnly="1" fieldPosition="0">
        <references count="1">
          <reference field="2" count="0"/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6ADA1-30AC-4841-919C-8ADCCA1B7D42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5:B123" firstHeaderRow="1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/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Bonus amount" fld="9" subtotal="average" baseField="3" baseItem="2" numFmtId="166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70BCD-F389-4662-B06F-0E7AD8C67E7C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0:B203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numFmtId="164" showAll="0"/>
    <pivotField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n. of Age" fld="5" subtotal="min" baseField="4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DB450-21F0-464C-AC6C-8B3FF96D15B2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7:C215" firstHeaderRow="0" firstDataRow="1" firstDataCol="1"/>
  <pivotFields count="10">
    <pivotField showAll="0"/>
    <pivotField showAll="0"/>
    <pivotField showAll="0"/>
    <pivotField axis="axisRow" showAll="0">
      <items count="8">
        <item x="1"/>
        <item x="3"/>
        <item x="2"/>
        <item x="5"/>
        <item x="4"/>
        <item x="6"/>
        <item x="0"/>
        <item t="default"/>
      </items>
    </pivotField>
    <pivotField showAll="0"/>
    <pivotField dataField="1" showAll="0"/>
    <pivotField numFmtId="164" showAll="0"/>
    <pivotField numFmtId="165" showAll="0"/>
    <pivotField numFmtId="10" showAll="0"/>
    <pivotField numFmtId="165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of Age" fld="5" subtotal="max" baseField="3" baseItem="0"/>
    <dataField name="Min. of Age" fld="5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A76CD-D68F-424D-B584-4D185894CC9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B39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Bonus amount" fld="9" baseField="4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522DD-40E2-41BD-9D85-FEF0A4EABBD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ales (gender)">
  <location ref="A9:B13" firstHeaderRow="1" firstDataRow="1" firstDataCol="1"/>
  <pivotFields count="10">
    <pivotField dataField="1" showAll="0">
      <items count="914">
        <item x="691"/>
        <item x="207"/>
        <item x="717"/>
        <item x="710"/>
        <item x="763"/>
        <item x="647"/>
        <item x="554"/>
        <item x="53"/>
        <item x="460"/>
        <item x="584"/>
        <item x="792"/>
        <item x="366"/>
        <item x="578"/>
        <item x="78"/>
        <item x="307"/>
        <item x="9"/>
        <item x="756"/>
        <item x="101"/>
        <item x="377"/>
        <item x="272"/>
        <item x="322"/>
        <item x="256"/>
        <item x="192"/>
        <item x="202"/>
        <item x="818"/>
        <item x="701"/>
        <item x="174"/>
        <item x="168"/>
        <item x="817"/>
        <item x="618"/>
        <item x="884"/>
        <item x="295"/>
        <item x="632"/>
        <item x="526"/>
        <item x="346"/>
        <item x="299"/>
        <item x="153"/>
        <item x="569"/>
        <item x="411"/>
        <item x="862"/>
        <item x="156"/>
        <item x="774"/>
        <item x="214"/>
        <item x="728"/>
        <item x="606"/>
        <item x="187"/>
        <item x="351"/>
        <item x="483"/>
        <item x="360"/>
        <item x="157"/>
        <item x="636"/>
        <item x="773"/>
        <item x="886"/>
        <item x="431"/>
        <item x="518"/>
        <item x="14"/>
        <item x="145"/>
        <item x="489"/>
        <item x="737"/>
        <item x="693"/>
        <item x="754"/>
        <item x="200"/>
        <item x="789"/>
        <item x="770"/>
        <item x="597"/>
        <item x="616"/>
        <item x="22"/>
        <item x="369"/>
        <item x="729"/>
        <item x="403"/>
        <item x="185"/>
        <item x="531"/>
        <item x="629"/>
        <item x="229"/>
        <item x="123"/>
        <item x="161"/>
        <item x="470"/>
        <item x="96"/>
        <item x="559"/>
        <item x="891"/>
        <item x="263"/>
        <item x="383"/>
        <item x="37"/>
        <item x="352"/>
        <item x="607"/>
        <item x="675"/>
        <item x="213"/>
        <item x="528"/>
        <item x="630"/>
        <item x="211"/>
        <item x="497"/>
        <item x="864"/>
        <item x="903"/>
        <item x="133"/>
        <item x="778"/>
        <item x="709"/>
        <item x="552"/>
        <item x="502"/>
        <item x="705"/>
        <item x="324"/>
        <item x="348"/>
        <item x="66"/>
        <item x="524"/>
        <item x="193"/>
        <item x="885"/>
        <item x="367"/>
        <item x="259"/>
        <item x="614"/>
        <item x="345"/>
        <item x="159"/>
        <item x="498"/>
        <item x="100"/>
        <item x="305"/>
        <item x="336"/>
        <item x="879"/>
        <item x="863"/>
        <item x="376"/>
        <item x="550"/>
        <item x="52"/>
        <item x="839"/>
        <item x="859"/>
        <item x="536"/>
        <item x="856"/>
        <item x="408"/>
        <item x="208"/>
        <item x="736"/>
        <item x="368"/>
        <item x="315"/>
        <item x="719"/>
        <item x="195"/>
        <item x="707"/>
        <item x="257"/>
        <item x="712"/>
        <item x="558"/>
        <item x="65"/>
        <item x="581"/>
        <item x="455"/>
        <item x="732"/>
        <item x="620"/>
        <item x="395"/>
        <item x="466"/>
        <item x="487"/>
        <item x="852"/>
        <item x="780"/>
        <item x="5"/>
        <item x="908"/>
        <item x="790"/>
        <item x="803"/>
        <item x="252"/>
        <item x="17"/>
        <item x="137"/>
        <item x="365"/>
        <item x="549"/>
        <item x="815"/>
        <item x="212"/>
        <item x="782"/>
        <item x="119"/>
        <item x="659"/>
        <item x="615"/>
        <item x="284"/>
        <item x="495"/>
        <item x="896"/>
        <item x="60"/>
        <item x="456"/>
        <item x="267"/>
        <item x="132"/>
        <item x="357"/>
        <item x="809"/>
        <item x="226"/>
        <item x="62"/>
        <item x="688"/>
        <item x="516"/>
        <item x="139"/>
        <item x="493"/>
        <item x="673"/>
        <item x="48"/>
        <item x="769"/>
        <item x="791"/>
        <item x="347"/>
        <item x="59"/>
        <item x="11"/>
        <item x="857"/>
        <item x="577"/>
        <item x="99"/>
        <item x="342"/>
        <item x="320"/>
        <item x="364"/>
        <item x="417"/>
        <item x="296"/>
        <item x="285"/>
        <item x="627"/>
        <item x="744"/>
        <item x="551"/>
        <item x="898"/>
        <item x="718"/>
        <item x="612"/>
        <item x="682"/>
        <item x="628"/>
        <item x="35"/>
        <item x="223"/>
        <item x="731"/>
        <item x="74"/>
        <item x="653"/>
        <item x="125"/>
        <item x="222"/>
        <item x="503"/>
        <item x="124"/>
        <item x="152"/>
        <item x="904"/>
        <item x="454"/>
        <item x="522"/>
        <item x="181"/>
        <item x="472"/>
        <item x="889"/>
        <item x="783"/>
        <item x="41"/>
        <item x="490"/>
        <item x="219"/>
        <item x="695"/>
        <item x="251"/>
        <item x="644"/>
        <item x="458"/>
        <item x="690"/>
        <item x="297"/>
        <item x="746"/>
        <item x="700"/>
        <item x="70"/>
        <item x="834"/>
        <item x="793"/>
        <item x="194"/>
        <item x="134"/>
        <item x="197"/>
        <item x="57"/>
        <item x="514"/>
        <item x="130"/>
        <item x="625"/>
        <item x="340"/>
        <item x="876"/>
        <item x="206"/>
        <item x="438"/>
        <item x="574"/>
        <item x="543"/>
        <item x="275"/>
        <item x="452"/>
        <item x="469"/>
        <item x="89"/>
        <item x="113"/>
        <item x="672"/>
        <item x="760"/>
        <item x="872"/>
        <item x="144"/>
        <item x="91"/>
        <item x="901"/>
        <item x="127"/>
        <item x="822"/>
        <item x="412"/>
        <item x="419"/>
        <item x="715"/>
        <item x="764"/>
        <item x="650"/>
        <item x="30"/>
        <item x="553"/>
        <item x="788"/>
        <item x="572"/>
        <item x="46"/>
        <item x="765"/>
        <item x="105"/>
        <item x="282"/>
        <item x="382"/>
        <item x="784"/>
        <item x="637"/>
        <item x="353"/>
        <item x="288"/>
        <item x="883"/>
        <item x="588"/>
        <item x="742"/>
        <item x="592"/>
        <item x="436"/>
        <item x="27"/>
        <item x="909"/>
        <item x="432"/>
        <item x="165"/>
        <item x="304"/>
        <item x="823"/>
        <item x="349"/>
        <item x="600"/>
        <item x="51"/>
        <item x="727"/>
        <item x="317"/>
        <item x="173"/>
        <item x="813"/>
        <item x="204"/>
        <item x="678"/>
        <item x="777"/>
        <item x="47"/>
        <item x="670"/>
        <item x="850"/>
        <item x="651"/>
        <item x="429"/>
        <item x="85"/>
        <item x="557"/>
        <item x="362"/>
        <item x="269"/>
        <item x="311"/>
        <item x="576"/>
        <item x="71"/>
        <item x="519"/>
        <item x="220"/>
        <item x="42"/>
        <item x="215"/>
        <item x="218"/>
        <item x="191"/>
        <item x="725"/>
        <item x="766"/>
        <item x="733"/>
        <item x="575"/>
        <item x="866"/>
        <item x="661"/>
        <item x="667"/>
        <item x="500"/>
        <item x="247"/>
        <item x="184"/>
        <item x="80"/>
        <item x="148"/>
        <item x="39"/>
        <item x="806"/>
        <item x="785"/>
        <item x="609"/>
        <item x="585"/>
        <item x="796"/>
        <item x="385"/>
        <item x="611"/>
        <item x="714"/>
        <item x="426"/>
        <item x="623"/>
        <item x="86"/>
        <item x="392"/>
        <item x="911"/>
        <item x="56"/>
        <item x="820"/>
        <item x="539"/>
        <item x="835"/>
        <item x="900"/>
        <item x="662"/>
        <item x="567"/>
        <item x="433"/>
        <item x="794"/>
        <item x="860"/>
        <item x="685"/>
        <item x="94"/>
        <item x="635"/>
        <item x="50"/>
        <item x="621"/>
        <item x="660"/>
        <item x="98"/>
        <item x="869"/>
        <item x="556"/>
        <item x="881"/>
        <item x="54"/>
        <item x="407"/>
        <item x="63"/>
        <item x="468"/>
        <item x="330"/>
        <item x="739"/>
        <item x="291"/>
        <item x="726"/>
        <item x="492"/>
        <item x="0"/>
        <item x="328"/>
        <item x="398"/>
        <item x="21"/>
        <item x="613"/>
        <item x="677"/>
        <item x="210"/>
        <item x="400"/>
        <item x="440"/>
        <item x="416"/>
        <item x="507"/>
        <item x="250"/>
        <item x="240"/>
        <item x="3"/>
        <item x="617"/>
        <item x="97"/>
        <item x="523"/>
        <item x="166"/>
        <item x="781"/>
        <item x="370"/>
        <item x="453"/>
        <item x="848"/>
        <item x="135"/>
        <item x="67"/>
        <item x="316"/>
        <item x="375"/>
        <item x="201"/>
        <item x="601"/>
        <item x="396"/>
        <item x="108"/>
        <item x="381"/>
        <item x="811"/>
        <item x="509"/>
        <item x="430"/>
        <item x="640"/>
        <item x="589"/>
        <item x="830"/>
        <item x="741"/>
        <item x="587"/>
        <item x="177"/>
        <item x="622"/>
        <item x="816"/>
        <item x="890"/>
        <item x="379"/>
        <item x="871"/>
        <item x="711"/>
        <item x="169"/>
        <item x="205"/>
        <item x="333"/>
        <item x="118"/>
        <item x="126"/>
        <item x="209"/>
        <item x="242"/>
        <item x="649"/>
        <item x="13"/>
        <item x="854"/>
        <item x="43"/>
        <item x="283"/>
        <item x="508"/>
        <item x="810"/>
        <item x="786"/>
        <item x="482"/>
        <item x="805"/>
        <item x="548"/>
        <item x="55"/>
        <item x="807"/>
        <item x="175"/>
        <item x="464"/>
        <item x="421"/>
        <item x="755"/>
        <item x="768"/>
        <item x="880"/>
        <item x="533"/>
        <item x="309"/>
        <item x="323"/>
        <item x="443"/>
        <item x="231"/>
        <item x="373"/>
        <item x="907"/>
        <item x="721"/>
        <item x="306"/>
        <item x="384"/>
        <item x="10"/>
        <item x="90"/>
        <item x="496"/>
        <item x="301"/>
        <item x="415"/>
        <item x="546"/>
        <item x="844"/>
        <item x="34"/>
        <item x="598"/>
        <item x="274"/>
        <item x="681"/>
        <item x="663"/>
        <item x="167"/>
        <item x="720"/>
        <item x="687"/>
        <item x="149"/>
        <item x="753"/>
        <item x="402"/>
        <item x="225"/>
        <item x="264"/>
        <item x="734"/>
        <item x="702"/>
        <item x="892"/>
        <item x="838"/>
        <item x="355"/>
        <item x="158"/>
        <item x="228"/>
        <item x="406"/>
        <item x="511"/>
        <item x="164"/>
        <item x="694"/>
        <item x="32"/>
        <item x="658"/>
        <item x="473"/>
        <item x="669"/>
        <item x="36"/>
        <item x="248"/>
        <item x="82"/>
        <item x="912"/>
        <item x="749"/>
        <item x="878"/>
        <item x="563"/>
        <item x="747"/>
        <item x="446"/>
        <item x="391"/>
        <item x="110"/>
        <item x="111"/>
        <item x="767"/>
        <item x="7"/>
        <item x="199"/>
        <item x="698"/>
        <item x="562"/>
        <item x="868"/>
        <item x="814"/>
        <item x="239"/>
        <item x="837"/>
        <item x="802"/>
        <item x="374"/>
        <item x="510"/>
        <item x="825"/>
        <item x="477"/>
        <item x="499"/>
        <item x="821"/>
        <item x="730"/>
        <item x="624"/>
        <item x="479"/>
        <item x="541"/>
        <item x="341"/>
        <item x="237"/>
        <item x="646"/>
        <item x="394"/>
        <item x="180"/>
        <item x="824"/>
        <item x="38"/>
        <item x="626"/>
        <item x="703"/>
        <item x="397"/>
        <item x="471"/>
        <item x="422"/>
        <item x="513"/>
        <item x="437"/>
        <item x="657"/>
        <item x="684"/>
        <item x="439"/>
        <item x="20"/>
        <item x="619"/>
        <item x="882"/>
        <item x="448"/>
        <item x="33"/>
        <item x="372"/>
        <item x="450"/>
        <item x="801"/>
        <item x="249"/>
        <item x="481"/>
        <item x="529"/>
        <item x="266"/>
        <item x="49"/>
        <item x="808"/>
        <item x="114"/>
        <item x="488"/>
        <item x="851"/>
        <item x="350"/>
        <item x="680"/>
        <item x="300"/>
        <item x="829"/>
        <item x="76"/>
        <item x="858"/>
        <item x="293"/>
        <item x="435"/>
        <item x="321"/>
        <item x="910"/>
        <item x="875"/>
        <item x="751"/>
        <item x="221"/>
        <item x="413"/>
        <item x="171"/>
        <item x="561"/>
        <item x="140"/>
        <item x="547"/>
        <item x="504"/>
        <item x="599"/>
        <item x="356"/>
        <item x="833"/>
        <item x="390"/>
        <item x="537"/>
        <item x="652"/>
        <item x="521"/>
        <item x="895"/>
        <item x="310"/>
        <item x="465"/>
        <item x="64"/>
        <item x="564"/>
        <item x="535"/>
        <item x="716"/>
        <item x="708"/>
        <item x="877"/>
        <item x="290"/>
        <item x="642"/>
        <item x="797"/>
        <item x="243"/>
        <item x="246"/>
        <item x="186"/>
        <item x="420"/>
        <item x="594"/>
        <item x="254"/>
        <item x="424"/>
        <item x="216"/>
        <item x="861"/>
        <item x="380"/>
        <item x="740"/>
        <item x="279"/>
        <item x="831"/>
        <item x="608"/>
        <item x="179"/>
        <item x="160"/>
        <item x="506"/>
        <item x="260"/>
        <item x="131"/>
        <item x="484"/>
        <item x="182"/>
        <item x="593"/>
        <item x="761"/>
        <item x="722"/>
        <item x="129"/>
        <item x="25"/>
        <item x="329"/>
        <item x="150"/>
        <item x="363"/>
        <item x="277"/>
        <item x="571"/>
        <item x="327"/>
        <item x="664"/>
        <item x="724"/>
        <item x="540"/>
        <item x="106"/>
        <item x="604"/>
        <item x="648"/>
        <item x="906"/>
        <item x="73"/>
        <item x="787"/>
        <item x="686"/>
        <item x="409"/>
        <item x="525"/>
        <item x="538"/>
        <item x="867"/>
        <item x="115"/>
        <item x="643"/>
        <item x="117"/>
        <item x="750"/>
        <item x="826"/>
        <item x="579"/>
        <item x="343"/>
        <item x="281"/>
        <item x="590"/>
        <item x="633"/>
        <item x="462"/>
        <item x="457"/>
        <item x="241"/>
        <item x="95"/>
        <item x="280"/>
        <item x="230"/>
        <item x="595"/>
        <item x="271"/>
        <item x="107"/>
        <item x="314"/>
        <item x="354"/>
        <item x="467"/>
        <item x="775"/>
        <item x="122"/>
        <item x="666"/>
        <item x="40"/>
        <item x="735"/>
        <item x="265"/>
        <item x="399"/>
        <item x="689"/>
        <item x="170"/>
        <item x="582"/>
        <item x="176"/>
        <item x="198"/>
        <item x="494"/>
        <item x="847"/>
        <item x="28"/>
        <item x="289"/>
        <item x="359"/>
        <item x="77"/>
        <item x="404"/>
        <item x="178"/>
        <item x="147"/>
        <item x="461"/>
        <item x="196"/>
        <item x="155"/>
        <item x="865"/>
        <item x="795"/>
        <item x="902"/>
        <item x="224"/>
        <item x="83"/>
        <item x="812"/>
        <item x="631"/>
        <item x="759"/>
        <item x="520"/>
        <item x="798"/>
        <item x="478"/>
        <item x="234"/>
        <item x="23"/>
        <item x="855"/>
        <item x="244"/>
        <item x="298"/>
        <item x="846"/>
        <item x="447"/>
        <item x="530"/>
        <item x="427"/>
        <item x="68"/>
        <item x="26"/>
        <item x="634"/>
        <item x="696"/>
        <item x="69"/>
        <item x="603"/>
        <item x="162"/>
        <item x="641"/>
        <item x="334"/>
        <item x="331"/>
        <item x="143"/>
        <item x="887"/>
        <item x="151"/>
        <item x="188"/>
        <item x="491"/>
        <item x="102"/>
        <item x="233"/>
        <item x="841"/>
        <item x="758"/>
        <item x="545"/>
        <item x="512"/>
        <item x="674"/>
        <item x="276"/>
        <item x="894"/>
        <item x="339"/>
        <item x="393"/>
        <item x="555"/>
        <item x="836"/>
        <item x="665"/>
        <item x="745"/>
        <item x="235"/>
        <item x="849"/>
        <item x="31"/>
        <item x="136"/>
        <item x="897"/>
        <item x="840"/>
        <item x="253"/>
        <item x="58"/>
        <item x="738"/>
        <item x="268"/>
        <item x="654"/>
        <item x="217"/>
        <item x="190"/>
        <item x="318"/>
        <item x="560"/>
        <item x="542"/>
        <item x="527"/>
        <item x="401"/>
        <item x="88"/>
        <item x="800"/>
        <item x="245"/>
        <item x="287"/>
        <item x="845"/>
        <item x="874"/>
        <item x="278"/>
        <item x="109"/>
        <item x="121"/>
        <item x="6"/>
        <item x="532"/>
        <item x="772"/>
        <item x="255"/>
        <item x="697"/>
        <item x="586"/>
        <item x="92"/>
        <item x="485"/>
        <item x="29"/>
        <item x="2"/>
        <item x="84"/>
        <item x="671"/>
        <item x="294"/>
        <item x="704"/>
        <item x="154"/>
        <item x="423"/>
        <item x="326"/>
        <item x="16"/>
        <item x="24"/>
        <item x="748"/>
        <item x="292"/>
        <item x="128"/>
        <item x="183"/>
        <item x="449"/>
        <item x="596"/>
        <item x="573"/>
        <item x="8"/>
        <item x="434"/>
        <item x="683"/>
        <item x="486"/>
        <item x="870"/>
        <item x="832"/>
        <item x="639"/>
        <item x="905"/>
        <item x="1"/>
        <item x="713"/>
        <item x="203"/>
        <item x="475"/>
        <item x="501"/>
        <item x="146"/>
        <item x="44"/>
        <item x="610"/>
        <item x="312"/>
        <item x="75"/>
        <item x="605"/>
        <item x="236"/>
        <item x="337"/>
        <item x="899"/>
        <item x="79"/>
        <item x="361"/>
        <item x="405"/>
        <item x="72"/>
        <item x="873"/>
        <item x="232"/>
        <item x="371"/>
        <item x="699"/>
        <item x="138"/>
        <item x="762"/>
        <item x="286"/>
        <item x="189"/>
        <item x="544"/>
        <item x="344"/>
        <item x="771"/>
        <item x="570"/>
        <item x="414"/>
        <item x="444"/>
        <item x="442"/>
        <item x="459"/>
        <item x="19"/>
        <item x="270"/>
        <item x="842"/>
        <item x="116"/>
        <item x="313"/>
        <item x="15"/>
        <item x="418"/>
        <item x="120"/>
        <item x="843"/>
        <item x="853"/>
        <item x="723"/>
        <item x="451"/>
        <item x="474"/>
        <item x="602"/>
        <item x="565"/>
        <item x="45"/>
        <item x="142"/>
        <item x="463"/>
        <item x="303"/>
        <item x="389"/>
        <item x="163"/>
        <item x="566"/>
        <item x="338"/>
        <item x="517"/>
        <item x="828"/>
        <item x="335"/>
        <item x="480"/>
        <item x="638"/>
        <item x="93"/>
        <item x="12"/>
        <item x="692"/>
        <item x="61"/>
        <item x="410"/>
        <item x="238"/>
        <item x="258"/>
        <item x="302"/>
        <item x="655"/>
        <item x="172"/>
        <item x="888"/>
        <item x="141"/>
        <item x="752"/>
        <item x="534"/>
        <item x="4"/>
        <item x="779"/>
        <item x="743"/>
        <item x="706"/>
        <item x="568"/>
        <item x="87"/>
        <item x="776"/>
        <item x="591"/>
        <item x="893"/>
        <item x="227"/>
        <item x="515"/>
        <item x="676"/>
        <item x="387"/>
        <item x="386"/>
        <item x="273"/>
        <item x="378"/>
        <item x="332"/>
        <item x="388"/>
        <item x="583"/>
        <item x="441"/>
        <item x="325"/>
        <item x="757"/>
        <item x="81"/>
        <item x="425"/>
        <item x="103"/>
        <item x="505"/>
        <item x="262"/>
        <item x="476"/>
        <item x="827"/>
        <item x="104"/>
        <item x="819"/>
        <item x="319"/>
        <item x="580"/>
        <item x="668"/>
        <item x="804"/>
        <item x="18"/>
        <item x="445"/>
        <item x="799"/>
        <item x="261"/>
        <item x="679"/>
        <item x="428"/>
        <item x="656"/>
        <item x="358"/>
        <item x="112"/>
        <item x="645"/>
        <item x="308"/>
        <item t="default"/>
      </items>
    </pivotField>
    <pivotField showAll="0"/>
    <pivotField showAll="0"/>
    <pivotField axis="axisRow" showAll="0">
      <items count="8">
        <item h="1" x="1"/>
        <item h="1" x="3"/>
        <item h="1" x="2"/>
        <item h="1" x="5"/>
        <item h="1" x="4"/>
        <item h="1" x="6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numFmtId="165" showAll="0"/>
  </pivotFields>
  <rowFields count="2">
    <field x="3"/>
    <field x="4"/>
  </rowFields>
  <rowItems count="4">
    <i>
      <x v="6"/>
    </i>
    <i r="1">
      <x/>
    </i>
    <i r="1">
      <x v="1"/>
    </i>
    <i t="grand">
      <x/>
    </i>
  </rowItems>
  <colItems count="1">
    <i/>
  </colItems>
  <dataFields count="1">
    <dataField name="Count of EEID" fld="0" subtotal="count" baseField="0" baseItem="0"/>
  </dataFields>
  <formats count="7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3" count="0" selected="0"/>
          <reference field="4" count="0"/>
        </references>
      </pivotArea>
    </format>
    <format dxfId="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D72CE-9EB3-4261-8C9F-67B3C1DDAB8F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9:B242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Annual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F264A-DDD3-48ED-ACE6-06F27C9D5793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24:B227" firstHeaderRow="1" firstDataRow="1" firstDataCol="1"/>
  <pivotFields count="10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numFmtId="10" showAll="0"/>
    <pivotField dataField="1"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Bonus amount" fld="9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4D519-1DAC-4492-8949-134C933671FC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63:B197" firstHeaderRow="1" firstDataRow="1" firstDataCol="1"/>
  <pivotFields count="10">
    <pivotField showAll="0"/>
    <pivotField showAll="0"/>
    <pivotField axis="axisRow" showAll="0">
      <items count="34">
        <item x="6"/>
        <item x="15"/>
        <item x="13"/>
        <item x="23"/>
        <item x="18"/>
        <item x="14"/>
        <item x="24"/>
        <item x="4"/>
        <item x="16"/>
        <item x="3"/>
        <item x="9"/>
        <item x="30"/>
        <item x="11"/>
        <item x="19"/>
        <item x="22"/>
        <item x="17"/>
        <item x="5"/>
        <item x="25"/>
        <item x="10"/>
        <item x="31"/>
        <item x="26"/>
        <item x="7"/>
        <item x="29"/>
        <item x="28"/>
        <item x="21"/>
        <item x="0"/>
        <item x="20"/>
        <item x="2"/>
        <item x="12"/>
        <item x="27"/>
        <item x="8"/>
        <item x="32"/>
        <item x="1"/>
        <item t="default"/>
      </items>
    </pivotField>
    <pivotField showAll="0"/>
    <pivotField showAll="0"/>
    <pivotField showAll="0"/>
    <pivotField numFmtId="164" showAll="0"/>
    <pivotField dataField="1" numFmtId="165" showAll="0"/>
    <pivotField numFmtId="10" showAll="0"/>
    <pivotField numFmtId="165"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Max. of Annual Salary" fld="7" subtotal="max" baseField="2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2C41-8A79-4C84-9DD9-E7D0FB490397}">
  <sheetPr>
    <tabColor theme="1" tint="0.14999847407452621"/>
  </sheetPr>
  <dimension ref="A1:K1001"/>
  <sheetViews>
    <sheetView tabSelected="1" zoomScaleNormal="100" workbookViewId="0">
      <selection activeCell="C2" sqref="C2"/>
    </sheetView>
    <sheetView workbookViewId="1">
      <selection activeCell="C8" sqref="C8"/>
    </sheetView>
  </sheetViews>
  <sheetFormatPr defaultColWidth="15.7109375" defaultRowHeight="15" x14ac:dyDescent="0.25"/>
  <cols>
    <col min="1" max="2" width="15.7109375" customWidth="1"/>
    <col min="3" max="3" width="25.85546875" customWidth="1"/>
    <col min="4" max="10" width="15.7109375" customWidth="1"/>
  </cols>
  <sheetData>
    <row r="1" spans="1:11" ht="20.100000000000001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1920</v>
      </c>
      <c r="F1" s="10" t="s">
        <v>1921</v>
      </c>
      <c r="G1" s="10" t="s">
        <v>1922</v>
      </c>
      <c r="H1" s="10" t="s">
        <v>1923</v>
      </c>
      <c r="I1" s="10" t="s">
        <v>1924</v>
      </c>
      <c r="J1" s="11" t="s">
        <v>1975</v>
      </c>
      <c r="K1" s="83" t="s">
        <v>2055</v>
      </c>
    </row>
    <row r="2" spans="1:11" ht="20.100000000000001" customHeight="1" x14ac:dyDescent="0.25">
      <c r="A2" s="12" t="s">
        <v>428</v>
      </c>
      <c r="B2" s="1" t="s">
        <v>429</v>
      </c>
      <c r="C2" s="1" t="s">
        <v>17</v>
      </c>
      <c r="D2" s="1" t="s">
        <v>20</v>
      </c>
      <c r="E2" s="1" t="s">
        <v>1999</v>
      </c>
      <c r="F2" s="1">
        <v>36</v>
      </c>
      <c r="G2" s="2">
        <v>44556</v>
      </c>
      <c r="H2" s="3">
        <v>75119</v>
      </c>
      <c r="I2" s="4">
        <v>0</v>
      </c>
      <c r="J2" s="13">
        <f t="shared" ref="J2:J65" si="0">H2*I2</f>
        <v>0</v>
      </c>
      <c r="K2">
        <f>MONTH(G2)</f>
        <v>12</v>
      </c>
    </row>
    <row r="3" spans="1:11" ht="20.100000000000001" customHeight="1" x14ac:dyDescent="0.25">
      <c r="A3" s="12" t="s">
        <v>1568</v>
      </c>
      <c r="B3" s="1" t="s">
        <v>1569</v>
      </c>
      <c r="C3" s="1" t="s">
        <v>38</v>
      </c>
      <c r="D3" s="1" t="s">
        <v>27</v>
      </c>
      <c r="E3" s="1" t="s">
        <v>2000</v>
      </c>
      <c r="F3" s="1">
        <v>47</v>
      </c>
      <c r="G3" s="2">
        <v>44556</v>
      </c>
      <c r="H3" s="3">
        <v>243568</v>
      </c>
      <c r="I3" s="4">
        <v>0.33</v>
      </c>
      <c r="J3" s="13">
        <f t="shared" si="0"/>
        <v>80377.440000000002</v>
      </c>
      <c r="K3">
        <f t="shared" ref="K3:K66" si="1">MONTH(G3)</f>
        <v>12</v>
      </c>
    </row>
    <row r="4" spans="1:11" ht="20.100000000000001" customHeight="1" x14ac:dyDescent="0.25">
      <c r="A4" s="12" t="s">
        <v>343</v>
      </c>
      <c r="B4" s="1" t="s">
        <v>344</v>
      </c>
      <c r="C4" s="1" t="s">
        <v>6</v>
      </c>
      <c r="D4" s="1" t="s">
        <v>12</v>
      </c>
      <c r="E4" s="1" t="s">
        <v>1999</v>
      </c>
      <c r="F4" s="1">
        <v>45</v>
      </c>
      <c r="G4" s="2">
        <v>44554</v>
      </c>
      <c r="H4" s="3">
        <v>144754</v>
      </c>
      <c r="I4" s="4">
        <v>0.15</v>
      </c>
      <c r="J4" s="13">
        <f t="shared" si="0"/>
        <v>21713.1</v>
      </c>
      <c r="K4">
        <f t="shared" si="1"/>
        <v>12</v>
      </c>
    </row>
    <row r="5" spans="1:11" ht="20.100000000000001" customHeight="1" x14ac:dyDescent="0.25">
      <c r="A5" s="12" t="s">
        <v>1890</v>
      </c>
      <c r="B5" s="1" t="s">
        <v>1891</v>
      </c>
      <c r="C5" s="1" t="s">
        <v>11</v>
      </c>
      <c r="D5" s="1" t="s">
        <v>20</v>
      </c>
      <c r="E5" s="1" t="s">
        <v>2000</v>
      </c>
      <c r="F5" s="1">
        <v>25</v>
      </c>
      <c r="G5" s="2">
        <v>44549</v>
      </c>
      <c r="H5" s="3">
        <v>150666</v>
      </c>
      <c r="I5" s="4">
        <v>0.23</v>
      </c>
      <c r="J5" s="13">
        <f t="shared" si="0"/>
        <v>34653.18</v>
      </c>
      <c r="K5">
        <f t="shared" si="1"/>
        <v>12</v>
      </c>
    </row>
    <row r="6" spans="1:11" ht="20.100000000000001" customHeight="1" x14ac:dyDescent="0.25">
      <c r="A6" s="12" t="s">
        <v>1306</v>
      </c>
      <c r="B6" s="1" t="s">
        <v>1307</v>
      </c>
      <c r="C6" s="1" t="s">
        <v>31</v>
      </c>
      <c r="D6" s="1" t="s">
        <v>32</v>
      </c>
      <c r="E6" s="1" t="s">
        <v>1999</v>
      </c>
      <c r="F6" s="1">
        <v>28</v>
      </c>
      <c r="G6" s="2">
        <v>44548</v>
      </c>
      <c r="H6" s="3">
        <v>95670</v>
      </c>
      <c r="I6" s="4">
        <v>0</v>
      </c>
      <c r="J6" s="13">
        <f t="shared" si="0"/>
        <v>0</v>
      </c>
      <c r="K6">
        <f t="shared" si="1"/>
        <v>12</v>
      </c>
    </row>
    <row r="7" spans="1:11" ht="20.100000000000001" customHeight="1" x14ac:dyDescent="0.25">
      <c r="A7" s="12" t="s">
        <v>1883</v>
      </c>
      <c r="B7" s="1" t="s">
        <v>1884</v>
      </c>
      <c r="C7" s="1" t="s">
        <v>22</v>
      </c>
      <c r="D7" s="1" t="s">
        <v>27</v>
      </c>
      <c r="E7" s="1" t="s">
        <v>2000</v>
      </c>
      <c r="F7" s="1">
        <v>25</v>
      </c>
      <c r="G7" s="2">
        <v>44545</v>
      </c>
      <c r="H7" s="3">
        <v>114893</v>
      </c>
      <c r="I7" s="4">
        <v>0.06</v>
      </c>
      <c r="J7" s="13">
        <f t="shared" si="0"/>
        <v>6893.58</v>
      </c>
      <c r="K7">
        <f t="shared" si="1"/>
        <v>12</v>
      </c>
    </row>
    <row r="8" spans="1:11" ht="20.100000000000001" customHeight="1" x14ac:dyDescent="0.25">
      <c r="A8" s="12" t="s">
        <v>532</v>
      </c>
      <c r="B8" s="1" t="s">
        <v>533</v>
      </c>
      <c r="C8" s="1" t="s">
        <v>38</v>
      </c>
      <c r="D8" s="1" t="s">
        <v>12</v>
      </c>
      <c r="E8" s="1" t="s">
        <v>2000</v>
      </c>
      <c r="F8" s="1">
        <v>27</v>
      </c>
      <c r="G8" s="2">
        <v>44545</v>
      </c>
      <c r="H8" s="3">
        <v>255369</v>
      </c>
      <c r="I8" s="4">
        <v>0.33</v>
      </c>
      <c r="J8" s="13">
        <f t="shared" si="0"/>
        <v>84271.77</v>
      </c>
      <c r="K8">
        <f t="shared" si="1"/>
        <v>12</v>
      </c>
    </row>
    <row r="9" spans="1:11" ht="20.100000000000001" customHeight="1" x14ac:dyDescent="0.25">
      <c r="A9" s="12" t="s">
        <v>826</v>
      </c>
      <c r="B9" s="1" t="s">
        <v>827</v>
      </c>
      <c r="C9" s="1" t="s">
        <v>19</v>
      </c>
      <c r="D9" s="1" t="s">
        <v>20</v>
      </c>
      <c r="E9" s="1" t="s">
        <v>2000</v>
      </c>
      <c r="F9" s="1">
        <v>26</v>
      </c>
      <c r="G9" s="2">
        <v>44521</v>
      </c>
      <c r="H9" s="3">
        <v>63137</v>
      </c>
      <c r="I9" s="4">
        <v>0</v>
      </c>
      <c r="J9" s="13">
        <f t="shared" si="0"/>
        <v>0</v>
      </c>
      <c r="K9">
        <f t="shared" si="1"/>
        <v>11</v>
      </c>
    </row>
    <row r="10" spans="1:11" ht="20.100000000000001" customHeight="1" x14ac:dyDescent="0.25">
      <c r="A10" s="12" t="s">
        <v>1062</v>
      </c>
      <c r="B10" s="1" t="s">
        <v>1063</v>
      </c>
      <c r="C10" s="1" t="s">
        <v>22</v>
      </c>
      <c r="D10" s="1" t="s">
        <v>27</v>
      </c>
      <c r="E10" s="1" t="s">
        <v>2000</v>
      </c>
      <c r="F10" s="1">
        <v>52</v>
      </c>
      <c r="G10" s="2">
        <v>44519</v>
      </c>
      <c r="H10" s="3">
        <v>111006</v>
      </c>
      <c r="I10" s="4">
        <v>0.08</v>
      </c>
      <c r="J10" s="13">
        <f t="shared" si="0"/>
        <v>8880.48</v>
      </c>
      <c r="K10">
        <f t="shared" si="1"/>
        <v>11</v>
      </c>
    </row>
    <row r="11" spans="1:11" ht="20.100000000000001" customHeight="1" x14ac:dyDescent="0.25">
      <c r="A11" s="12" t="s">
        <v>151</v>
      </c>
      <c r="B11" s="1" t="s">
        <v>152</v>
      </c>
      <c r="C11" s="1" t="s">
        <v>22</v>
      </c>
      <c r="D11" s="1" t="s">
        <v>27</v>
      </c>
      <c r="E11" s="1" t="s">
        <v>2000</v>
      </c>
      <c r="F11" s="1">
        <v>38</v>
      </c>
      <c r="G11" s="2">
        <v>44516</v>
      </c>
      <c r="H11" s="3">
        <v>109812</v>
      </c>
      <c r="I11" s="4">
        <v>0.09</v>
      </c>
      <c r="J11" s="13">
        <f t="shared" si="0"/>
        <v>9883.08</v>
      </c>
      <c r="K11">
        <f t="shared" si="1"/>
        <v>11</v>
      </c>
    </row>
    <row r="12" spans="1:11" ht="20.100000000000001" customHeight="1" x14ac:dyDescent="0.25">
      <c r="A12" s="12" t="s">
        <v>1032</v>
      </c>
      <c r="B12" s="1" t="s">
        <v>1033</v>
      </c>
      <c r="C12" s="1" t="s">
        <v>53</v>
      </c>
      <c r="D12" s="1" t="s">
        <v>32</v>
      </c>
      <c r="E12" s="1" t="s">
        <v>1999</v>
      </c>
      <c r="F12" s="1">
        <v>29</v>
      </c>
      <c r="G12" s="2">
        <v>44515</v>
      </c>
      <c r="H12" s="3">
        <v>91782</v>
      </c>
      <c r="I12" s="4">
        <v>0</v>
      </c>
      <c r="J12" s="13">
        <f t="shared" si="0"/>
        <v>0</v>
      </c>
      <c r="K12">
        <f t="shared" si="1"/>
        <v>11</v>
      </c>
    </row>
    <row r="13" spans="1:11" ht="20.100000000000001" customHeight="1" x14ac:dyDescent="0.25">
      <c r="A13" s="12" t="s">
        <v>1296</v>
      </c>
      <c r="B13" s="1" t="s">
        <v>1297</v>
      </c>
      <c r="C13" s="1" t="s">
        <v>38</v>
      </c>
      <c r="D13" s="1" t="s">
        <v>12</v>
      </c>
      <c r="E13" s="1" t="s">
        <v>2000</v>
      </c>
      <c r="F13" s="1">
        <v>25</v>
      </c>
      <c r="G13" s="2">
        <v>44515</v>
      </c>
      <c r="H13" s="3">
        <v>210708</v>
      </c>
      <c r="I13" s="4">
        <v>0.33</v>
      </c>
      <c r="J13" s="13">
        <f t="shared" si="0"/>
        <v>69533.64</v>
      </c>
      <c r="K13">
        <f t="shared" si="1"/>
        <v>11</v>
      </c>
    </row>
    <row r="14" spans="1:11" ht="20.100000000000001" customHeight="1" x14ac:dyDescent="0.25">
      <c r="A14" s="12" t="s">
        <v>352</v>
      </c>
      <c r="B14" s="1" t="s">
        <v>353</v>
      </c>
      <c r="C14" s="1" t="s">
        <v>9</v>
      </c>
      <c r="D14" s="1" t="s">
        <v>7</v>
      </c>
      <c r="E14" s="1" t="s">
        <v>1999</v>
      </c>
      <c r="F14" s="1">
        <v>46</v>
      </c>
      <c r="G14" s="2">
        <v>44495</v>
      </c>
      <c r="H14" s="3">
        <v>94790</v>
      </c>
      <c r="I14" s="4">
        <v>0</v>
      </c>
      <c r="J14" s="13">
        <f t="shared" si="0"/>
        <v>0</v>
      </c>
      <c r="K14">
        <f t="shared" si="1"/>
        <v>10</v>
      </c>
    </row>
    <row r="15" spans="1:11" ht="20.100000000000001" customHeight="1" x14ac:dyDescent="0.25">
      <c r="A15" s="12" t="s">
        <v>1934</v>
      </c>
      <c r="B15" s="1" t="s">
        <v>30</v>
      </c>
      <c r="C15" s="1" t="s">
        <v>31</v>
      </c>
      <c r="D15" s="1" t="s">
        <v>32</v>
      </c>
      <c r="E15" s="1" t="s">
        <v>2000</v>
      </c>
      <c r="F15" s="1">
        <v>27</v>
      </c>
      <c r="G15" s="2">
        <v>44490</v>
      </c>
      <c r="H15" s="3">
        <v>109851</v>
      </c>
      <c r="I15" s="4">
        <v>0</v>
      </c>
      <c r="J15" s="13">
        <f t="shared" si="0"/>
        <v>0</v>
      </c>
      <c r="K15">
        <f t="shared" si="1"/>
        <v>10</v>
      </c>
    </row>
    <row r="16" spans="1:11" ht="20.100000000000001" customHeight="1" x14ac:dyDescent="0.25">
      <c r="A16" s="12" t="s">
        <v>1017</v>
      </c>
      <c r="B16" s="1" t="s">
        <v>1018</v>
      </c>
      <c r="C16" s="1" t="s">
        <v>11</v>
      </c>
      <c r="D16" s="1" t="s">
        <v>2007</v>
      </c>
      <c r="E16" s="1" t="s">
        <v>1999</v>
      </c>
      <c r="F16" s="1">
        <v>50</v>
      </c>
      <c r="G16" s="2">
        <v>44486</v>
      </c>
      <c r="H16" s="3">
        <v>172180</v>
      </c>
      <c r="I16" s="4">
        <v>0.3</v>
      </c>
      <c r="J16" s="13">
        <f t="shared" si="0"/>
        <v>51654</v>
      </c>
      <c r="K16">
        <f t="shared" si="1"/>
        <v>10</v>
      </c>
    </row>
    <row r="17" spans="1:11" ht="20.100000000000001" customHeight="1" x14ac:dyDescent="0.25">
      <c r="A17" s="12" t="s">
        <v>601</v>
      </c>
      <c r="B17" s="1" t="s">
        <v>602</v>
      </c>
      <c r="C17" s="1" t="s">
        <v>17</v>
      </c>
      <c r="D17" s="1" t="s">
        <v>27</v>
      </c>
      <c r="E17" s="1" t="s">
        <v>1999</v>
      </c>
      <c r="F17" s="1">
        <v>27</v>
      </c>
      <c r="G17" s="2">
        <v>44482</v>
      </c>
      <c r="H17" s="3">
        <v>74077</v>
      </c>
      <c r="I17" s="4">
        <v>0</v>
      </c>
      <c r="J17" s="13">
        <f t="shared" si="0"/>
        <v>0</v>
      </c>
      <c r="K17">
        <f t="shared" si="1"/>
        <v>10</v>
      </c>
    </row>
    <row r="18" spans="1:11" ht="20.100000000000001" customHeight="1" x14ac:dyDescent="0.25">
      <c r="A18" s="12" t="s">
        <v>1781</v>
      </c>
      <c r="B18" s="1" t="s">
        <v>1782</v>
      </c>
      <c r="C18" s="1" t="s">
        <v>56</v>
      </c>
      <c r="D18" s="1" t="s">
        <v>32</v>
      </c>
      <c r="E18" s="1" t="s">
        <v>1999</v>
      </c>
      <c r="F18" s="1">
        <v>32</v>
      </c>
      <c r="G18" s="2">
        <v>44478</v>
      </c>
      <c r="H18" s="3">
        <v>102298</v>
      </c>
      <c r="I18" s="4">
        <v>0.13</v>
      </c>
      <c r="J18" s="13">
        <f t="shared" si="0"/>
        <v>13298.74</v>
      </c>
      <c r="K18">
        <f t="shared" si="1"/>
        <v>10</v>
      </c>
    </row>
    <row r="19" spans="1:11" ht="20.100000000000001" customHeight="1" x14ac:dyDescent="0.25">
      <c r="A19" s="12" t="s">
        <v>321</v>
      </c>
      <c r="B19" s="1" t="s">
        <v>322</v>
      </c>
      <c r="C19" s="1" t="s">
        <v>186</v>
      </c>
      <c r="D19" s="1" t="s">
        <v>7</v>
      </c>
      <c r="E19" s="1" t="s">
        <v>2000</v>
      </c>
      <c r="F19" s="1">
        <v>28</v>
      </c>
      <c r="G19" s="2">
        <v>44477</v>
      </c>
      <c r="H19" s="3">
        <v>64475</v>
      </c>
      <c r="I19" s="4">
        <v>0</v>
      </c>
      <c r="J19" s="13">
        <f t="shared" si="0"/>
        <v>0</v>
      </c>
      <c r="K19">
        <f t="shared" si="1"/>
        <v>10</v>
      </c>
    </row>
    <row r="20" spans="1:11" ht="20.100000000000001" customHeight="1" x14ac:dyDescent="0.25">
      <c r="A20" s="12" t="s">
        <v>203</v>
      </c>
      <c r="B20" s="1" t="s">
        <v>204</v>
      </c>
      <c r="C20" s="1" t="s">
        <v>186</v>
      </c>
      <c r="D20" s="1" t="s">
        <v>7</v>
      </c>
      <c r="E20" s="1" t="s">
        <v>2000</v>
      </c>
      <c r="F20" s="1">
        <v>32</v>
      </c>
      <c r="G20" s="2">
        <v>44474</v>
      </c>
      <c r="H20" s="3">
        <v>88072</v>
      </c>
      <c r="I20" s="4">
        <v>0</v>
      </c>
      <c r="J20" s="13">
        <f t="shared" si="0"/>
        <v>0</v>
      </c>
      <c r="K20">
        <f t="shared" si="1"/>
        <v>10</v>
      </c>
    </row>
    <row r="21" spans="1:11" ht="20.100000000000001" customHeight="1" x14ac:dyDescent="0.25">
      <c r="A21" s="12" t="s">
        <v>307</v>
      </c>
      <c r="B21" s="1" t="s">
        <v>308</v>
      </c>
      <c r="C21" s="1" t="s">
        <v>114</v>
      </c>
      <c r="D21" s="1" t="s">
        <v>32</v>
      </c>
      <c r="E21" s="1" t="s">
        <v>1999</v>
      </c>
      <c r="F21" s="1">
        <v>30</v>
      </c>
      <c r="G21" s="2">
        <v>44471</v>
      </c>
      <c r="H21" s="3">
        <v>88758</v>
      </c>
      <c r="I21" s="4">
        <v>0</v>
      </c>
      <c r="J21" s="13">
        <f t="shared" si="0"/>
        <v>0</v>
      </c>
      <c r="K21">
        <f t="shared" si="1"/>
        <v>10</v>
      </c>
    </row>
    <row r="22" spans="1:11" ht="20.100000000000001" customHeight="1" x14ac:dyDescent="0.25">
      <c r="A22" s="12" t="s">
        <v>1298</v>
      </c>
      <c r="B22" s="1" t="s">
        <v>1299</v>
      </c>
      <c r="C22" s="1" t="s">
        <v>237</v>
      </c>
      <c r="D22" s="1" t="s">
        <v>7</v>
      </c>
      <c r="E22" s="1" t="s">
        <v>1999</v>
      </c>
      <c r="F22" s="1">
        <v>40</v>
      </c>
      <c r="G22" s="2">
        <v>44465</v>
      </c>
      <c r="H22" s="3">
        <v>87770</v>
      </c>
      <c r="I22" s="4">
        <v>0</v>
      </c>
      <c r="J22" s="13">
        <f t="shared" si="0"/>
        <v>0</v>
      </c>
      <c r="K22">
        <f t="shared" si="1"/>
        <v>9</v>
      </c>
    </row>
    <row r="23" spans="1:11" ht="20.100000000000001" customHeight="1" x14ac:dyDescent="0.25">
      <c r="A23" s="12" t="s">
        <v>998</v>
      </c>
      <c r="B23" s="1" t="s">
        <v>999</v>
      </c>
      <c r="C23" s="1" t="s">
        <v>38</v>
      </c>
      <c r="D23" s="1" t="s">
        <v>2007</v>
      </c>
      <c r="E23" s="1" t="s">
        <v>2000</v>
      </c>
      <c r="F23" s="1">
        <v>45</v>
      </c>
      <c r="G23" s="2">
        <v>44461</v>
      </c>
      <c r="H23" s="3">
        <v>201396</v>
      </c>
      <c r="I23" s="4">
        <v>0.32</v>
      </c>
      <c r="J23" s="13">
        <f t="shared" si="0"/>
        <v>64446.720000000001</v>
      </c>
      <c r="K23">
        <f t="shared" si="1"/>
        <v>9</v>
      </c>
    </row>
    <row r="24" spans="1:11" ht="20.100000000000001" customHeight="1" x14ac:dyDescent="0.25">
      <c r="A24" s="12" t="s">
        <v>104</v>
      </c>
      <c r="B24" s="1" t="s">
        <v>105</v>
      </c>
      <c r="C24" s="1" t="s">
        <v>64</v>
      </c>
      <c r="D24" s="1" t="s">
        <v>39</v>
      </c>
      <c r="E24" s="1" t="s">
        <v>2000</v>
      </c>
      <c r="F24" s="1">
        <v>27</v>
      </c>
      <c r="G24" s="2">
        <v>44460</v>
      </c>
      <c r="H24" s="3">
        <v>68728</v>
      </c>
      <c r="I24" s="4">
        <v>0</v>
      </c>
      <c r="J24" s="13">
        <f t="shared" si="0"/>
        <v>0</v>
      </c>
      <c r="K24">
        <f t="shared" si="1"/>
        <v>9</v>
      </c>
    </row>
    <row r="25" spans="1:11" ht="20.100000000000001" customHeight="1" x14ac:dyDescent="0.25">
      <c r="A25" s="12" t="s">
        <v>1183</v>
      </c>
      <c r="B25" s="1" t="s">
        <v>1184</v>
      </c>
      <c r="C25" s="1" t="s">
        <v>11</v>
      </c>
      <c r="D25" s="1" t="s">
        <v>39</v>
      </c>
      <c r="E25" s="1" t="s">
        <v>1999</v>
      </c>
      <c r="F25" s="1">
        <v>29</v>
      </c>
      <c r="G25" s="2">
        <v>44454</v>
      </c>
      <c r="H25" s="3">
        <v>199783</v>
      </c>
      <c r="I25" s="4">
        <v>0.21</v>
      </c>
      <c r="J25" s="13">
        <f t="shared" si="0"/>
        <v>41954.43</v>
      </c>
      <c r="K25">
        <f t="shared" si="1"/>
        <v>9</v>
      </c>
    </row>
    <row r="26" spans="1:11" ht="20.100000000000001" customHeight="1" x14ac:dyDescent="0.25">
      <c r="A26" s="12" t="s">
        <v>862</v>
      </c>
      <c r="B26" s="1" t="s">
        <v>863</v>
      </c>
      <c r="C26" s="1" t="s">
        <v>6</v>
      </c>
      <c r="D26" s="1" t="s">
        <v>39</v>
      </c>
      <c r="E26" s="1" t="s">
        <v>2000</v>
      </c>
      <c r="F26" s="1">
        <v>25</v>
      </c>
      <c r="G26" s="2">
        <v>44453</v>
      </c>
      <c r="H26" s="3">
        <v>136810</v>
      </c>
      <c r="I26" s="4">
        <v>0.14000000000000001</v>
      </c>
      <c r="J26" s="13">
        <f t="shared" si="0"/>
        <v>19153.400000000001</v>
      </c>
      <c r="K26">
        <f t="shared" si="1"/>
        <v>9</v>
      </c>
    </row>
    <row r="27" spans="1:11" ht="20.100000000000001" customHeight="1" x14ac:dyDescent="0.25">
      <c r="A27" s="12" t="s">
        <v>1634</v>
      </c>
      <c r="B27" s="1" t="s">
        <v>1635</v>
      </c>
      <c r="C27" s="1" t="s">
        <v>146</v>
      </c>
      <c r="D27" s="1" t="s">
        <v>7</v>
      </c>
      <c r="E27" s="1" t="s">
        <v>2000</v>
      </c>
      <c r="F27" s="1">
        <v>50</v>
      </c>
      <c r="G27" s="2">
        <v>44445</v>
      </c>
      <c r="H27" s="3">
        <v>83418</v>
      </c>
      <c r="I27" s="4">
        <v>0</v>
      </c>
      <c r="J27" s="13">
        <f t="shared" si="0"/>
        <v>0</v>
      </c>
      <c r="K27">
        <f t="shared" si="1"/>
        <v>9</v>
      </c>
    </row>
    <row r="28" spans="1:11" ht="20.100000000000001" customHeight="1" x14ac:dyDescent="0.25">
      <c r="A28" s="12" t="s">
        <v>134</v>
      </c>
      <c r="B28" s="1" t="s">
        <v>135</v>
      </c>
      <c r="C28" s="1" t="s">
        <v>25</v>
      </c>
      <c r="D28" s="1" t="s">
        <v>12</v>
      </c>
      <c r="E28" s="1" t="s">
        <v>2000</v>
      </c>
      <c r="F28" s="1">
        <v>36</v>
      </c>
      <c r="G28" s="2">
        <v>44435</v>
      </c>
      <c r="H28" s="3">
        <v>48906</v>
      </c>
      <c r="I28" s="4">
        <v>0</v>
      </c>
      <c r="J28" s="13">
        <f t="shared" si="0"/>
        <v>0</v>
      </c>
      <c r="K28">
        <f t="shared" si="1"/>
        <v>8</v>
      </c>
    </row>
    <row r="29" spans="1:11" ht="20.100000000000001" customHeight="1" x14ac:dyDescent="0.25">
      <c r="A29" s="12" t="s">
        <v>386</v>
      </c>
      <c r="B29" s="1" t="s">
        <v>723</v>
      </c>
      <c r="C29" s="1" t="s">
        <v>38</v>
      </c>
      <c r="D29" s="1" t="s">
        <v>39</v>
      </c>
      <c r="E29" s="1" t="s">
        <v>1999</v>
      </c>
      <c r="F29" s="1">
        <v>38</v>
      </c>
      <c r="G29" s="2">
        <v>44433</v>
      </c>
      <c r="H29" s="3">
        <v>255230</v>
      </c>
      <c r="I29" s="4">
        <v>0.36</v>
      </c>
      <c r="J29" s="13">
        <f t="shared" si="0"/>
        <v>91882.8</v>
      </c>
      <c r="K29">
        <f t="shared" si="1"/>
        <v>8</v>
      </c>
    </row>
    <row r="30" spans="1:11" ht="20.100000000000001" customHeight="1" x14ac:dyDescent="0.25">
      <c r="A30" s="12" t="s">
        <v>988</v>
      </c>
      <c r="B30" s="1" t="s">
        <v>989</v>
      </c>
      <c r="C30" s="1" t="s">
        <v>22</v>
      </c>
      <c r="D30" s="1" t="s">
        <v>7</v>
      </c>
      <c r="E30" s="1" t="s">
        <v>1999</v>
      </c>
      <c r="F30" s="1">
        <v>46</v>
      </c>
      <c r="G30" s="2">
        <v>44419</v>
      </c>
      <c r="H30" s="3">
        <v>127559</v>
      </c>
      <c r="I30" s="4">
        <v>0.1</v>
      </c>
      <c r="J30" s="13">
        <f t="shared" si="0"/>
        <v>12755.900000000001</v>
      </c>
      <c r="K30">
        <f t="shared" si="1"/>
        <v>8</v>
      </c>
    </row>
    <row r="31" spans="1:11" ht="20.100000000000001" customHeight="1" x14ac:dyDescent="0.25">
      <c r="A31" s="12" t="s">
        <v>1120</v>
      </c>
      <c r="B31" s="1" t="s">
        <v>1121</v>
      </c>
      <c r="C31" s="1" t="s">
        <v>64</v>
      </c>
      <c r="D31" s="1" t="s">
        <v>20</v>
      </c>
      <c r="E31" s="1" t="s">
        <v>1999</v>
      </c>
      <c r="F31" s="1">
        <v>55</v>
      </c>
      <c r="G31" s="2">
        <v>44410</v>
      </c>
      <c r="H31" s="3">
        <v>67130</v>
      </c>
      <c r="I31" s="4">
        <v>0</v>
      </c>
      <c r="J31" s="13">
        <f t="shared" si="0"/>
        <v>0</v>
      </c>
      <c r="K31">
        <f t="shared" si="1"/>
        <v>8</v>
      </c>
    </row>
    <row r="32" spans="1:11" ht="20.100000000000001" customHeight="1" x14ac:dyDescent="0.25">
      <c r="A32" s="12" t="s">
        <v>623</v>
      </c>
      <c r="B32" s="1" t="s">
        <v>624</v>
      </c>
      <c r="C32" s="1" t="s">
        <v>25</v>
      </c>
      <c r="D32" s="1" t="s">
        <v>20</v>
      </c>
      <c r="E32" s="1" t="s">
        <v>1999</v>
      </c>
      <c r="F32" s="1">
        <v>25</v>
      </c>
      <c r="G32" s="2">
        <v>44405</v>
      </c>
      <c r="H32" s="3">
        <v>46845</v>
      </c>
      <c r="I32" s="4">
        <v>0</v>
      </c>
      <c r="J32" s="13">
        <f t="shared" si="0"/>
        <v>0</v>
      </c>
      <c r="K32">
        <f t="shared" si="1"/>
        <v>7</v>
      </c>
    </row>
    <row r="33" spans="1:11" ht="20.100000000000001" customHeight="1" x14ac:dyDescent="0.25">
      <c r="A33" s="12" t="s">
        <v>1349</v>
      </c>
      <c r="B33" s="1" t="s">
        <v>1350</v>
      </c>
      <c r="C33" s="1" t="s">
        <v>6</v>
      </c>
      <c r="D33" s="1" t="s">
        <v>39</v>
      </c>
      <c r="E33" s="1" t="s">
        <v>1999</v>
      </c>
      <c r="F33" s="1">
        <v>60</v>
      </c>
      <c r="G33" s="2">
        <v>44403</v>
      </c>
      <c r="H33" s="3">
        <v>121480</v>
      </c>
      <c r="I33" s="4">
        <v>0.14000000000000001</v>
      </c>
      <c r="J33" s="13">
        <f t="shared" si="0"/>
        <v>17007.2</v>
      </c>
      <c r="K33">
        <f t="shared" si="1"/>
        <v>7</v>
      </c>
    </row>
    <row r="34" spans="1:11" ht="20.100000000000001" customHeight="1" x14ac:dyDescent="0.25">
      <c r="A34" s="12" t="s">
        <v>678</v>
      </c>
      <c r="B34" s="1" t="s">
        <v>679</v>
      </c>
      <c r="C34" s="1" t="s">
        <v>11</v>
      </c>
      <c r="D34" s="1" t="s">
        <v>7</v>
      </c>
      <c r="E34" s="1" t="s">
        <v>2000</v>
      </c>
      <c r="F34" s="1">
        <v>26</v>
      </c>
      <c r="G34" s="2">
        <v>44403</v>
      </c>
      <c r="H34" s="3">
        <v>151108</v>
      </c>
      <c r="I34" s="4">
        <v>0.22</v>
      </c>
      <c r="J34" s="13">
        <f t="shared" si="0"/>
        <v>33243.760000000002</v>
      </c>
      <c r="K34">
        <f t="shared" si="1"/>
        <v>7</v>
      </c>
    </row>
    <row r="35" spans="1:11" ht="20.100000000000001" customHeight="1" x14ac:dyDescent="0.25">
      <c r="A35" s="12" t="s">
        <v>1343</v>
      </c>
      <c r="B35" s="1" t="s">
        <v>1344</v>
      </c>
      <c r="C35" s="1" t="s">
        <v>38</v>
      </c>
      <c r="D35" s="1" t="s">
        <v>2007</v>
      </c>
      <c r="E35" s="1" t="s">
        <v>2000</v>
      </c>
      <c r="F35" s="1">
        <v>28</v>
      </c>
      <c r="G35" s="2">
        <v>44402</v>
      </c>
      <c r="H35" s="3">
        <v>231850</v>
      </c>
      <c r="I35" s="4">
        <v>0.39</v>
      </c>
      <c r="J35" s="13">
        <f t="shared" si="0"/>
        <v>90421.5</v>
      </c>
      <c r="K35">
        <f t="shared" si="1"/>
        <v>7</v>
      </c>
    </row>
    <row r="36" spans="1:11" ht="20.100000000000001" customHeight="1" x14ac:dyDescent="0.25">
      <c r="A36" s="12" t="s">
        <v>1030</v>
      </c>
      <c r="B36" s="1" t="s">
        <v>1031</v>
      </c>
      <c r="C36" s="1" t="s">
        <v>25</v>
      </c>
      <c r="D36" s="1" t="s">
        <v>39</v>
      </c>
      <c r="E36" s="1" t="s">
        <v>1999</v>
      </c>
      <c r="F36" s="1">
        <v>28</v>
      </c>
      <c r="G36" s="2">
        <v>44395</v>
      </c>
      <c r="H36" s="3">
        <v>43391</v>
      </c>
      <c r="I36" s="4">
        <v>0</v>
      </c>
      <c r="J36" s="13">
        <f t="shared" si="0"/>
        <v>0</v>
      </c>
      <c r="K36">
        <f t="shared" si="1"/>
        <v>7</v>
      </c>
    </row>
    <row r="37" spans="1:11" ht="20.100000000000001" customHeight="1" x14ac:dyDescent="0.25">
      <c r="A37" s="12" t="s">
        <v>1261</v>
      </c>
      <c r="B37" s="1" t="s">
        <v>1262</v>
      </c>
      <c r="C37" s="1" t="s">
        <v>11</v>
      </c>
      <c r="D37" s="1" t="s">
        <v>27</v>
      </c>
      <c r="E37" s="1" t="s">
        <v>2000</v>
      </c>
      <c r="F37" s="1">
        <v>27</v>
      </c>
      <c r="G37" s="2">
        <v>44393</v>
      </c>
      <c r="H37" s="3">
        <v>161759</v>
      </c>
      <c r="I37" s="4">
        <v>0.16</v>
      </c>
      <c r="J37" s="13">
        <f t="shared" si="0"/>
        <v>25881.440000000002</v>
      </c>
      <c r="K37">
        <f t="shared" si="1"/>
        <v>7</v>
      </c>
    </row>
    <row r="38" spans="1:11" ht="20.100000000000001" customHeight="1" x14ac:dyDescent="0.25">
      <c r="A38" s="12" t="s">
        <v>1807</v>
      </c>
      <c r="B38" s="1" t="s">
        <v>1808</v>
      </c>
      <c r="C38" s="1" t="s">
        <v>215</v>
      </c>
      <c r="D38" s="1" t="s">
        <v>32</v>
      </c>
      <c r="E38" s="1" t="s">
        <v>1999</v>
      </c>
      <c r="F38" s="1">
        <v>25</v>
      </c>
      <c r="G38" s="2">
        <v>44385</v>
      </c>
      <c r="H38" s="3">
        <v>67275</v>
      </c>
      <c r="I38" s="4">
        <v>0</v>
      </c>
      <c r="J38" s="13">
        <f t="shared" si="0"/>
        <v>0</v>
      </c>
      <c r="K38">
        <f t="shared" si="1"/>
        <v>7</v>
      </c>
    </row>
    <row r="39" spans="1:11" ht="20.100000000000001" customHeight="1" x14ac:dyDescent="0.25">
      <c r="A39" s="12" t="s">
        <v>458</v>
      </c>
      <c r="B39" s="1" t="s">
        <v>459</v>
      </c>
      <c r="C39" s="1" t="s">
        <v>17</v>
      </c>
      <c r="D39" s="1" t="s">
        <v>20</v>
      </c>
      <c r="E39" s="1" t="s">
        <v>2000</v>
      </c>
      <c r="F39" s="1">
        <v>28</v>
      </c>
      <c r="G39" s="2">
        <v>44380</v>
      </c>
      <c r="H39" s="3">
        <v>82739</v>
      </c>
      <c r="I39" s="4">
        <v>0</v>
      </c>
      <c r="J39" s="13">
        <f t="shared" si="0"/>
        <v>0</v>
      </c>
      <c r="K39">
        <f t="shared" si="1"/>
        <v>7</v>
      </c>
    </row>
    <row r="40" spans="1:11" ht="20.100000000000001" customHeight="1" x14ac:dyDescent="0.25">
      <c r="A40" s="12" t="s">
        <v>106</v>
      </c>
      <c r="B40" s="1" t="s">
        <v>107</v>
      </c>
      <c r="C40" s="1" t="s">
        <v>6</v>
      </c>
      <c r="D40" s="1" t="s">
        <v>7</v>
      </c>
      <c r="E40" s="1" t="s">
        <v>2000</v>
      </c>
      <c r="F40" s="1">
        <v>25</v>
      </c>
      <c r="G40" s="2">
        <v>44379</v>
      </c>
      <c r="H40" s="3">
        <v>125633</v>
      </c>
      <c r="I40" s="4">
        <v>0.11</v>
      </c>
      <c r="J40" s="13">
        <f t="shared" si="0"/>
        <v>13819.63</v>
      </c>
      <c r="K40">
        <f t="shared" si="1"/>
        <v>7</v>
      </c>
    </row>
    <row r="41" spans="1:11" ht="20.100000000000001" customHeight="1" x14ac:dyDescent="0.25">
      <c r="A41" s="12" t="s">
        <v>1593</v>
      </c>
      <c r="B41" s="1" t="s">
        <v>1594</v>
      </c>
      <c r="C41" s="1" t="s">
        <v>380</v>
      </c>
      <c r="D41" s="1" t="s">
        <v>7</v>
      </c>
      <c r="E41" s="1" t="s">
        <v>1999</v>
      </c>
      <c r="F41" s="1">
        <v>29</v>
      </c>
      <c r="G41" s="2">
        <v>44375</v>
      </c>
      <c r="H41" s="3">
        <v>71234</v>
      </c>
      <c r="I41" s="4">
        <v>0</v>
      </c>
      <c r="J41" s="13">
        <f t="shared" si="0"/>
        <v>0</v>
      </c>
      <c r="K41">
        <f t="shared" si="1"/>
        <v>6</v>
      </c>
    </row>
    <row r="42" spans="1:11" ht="20.100000000000001" customHeight="1" x14ac:dyDescent="0.25">
      <c r="A42" s="12" t="s">
        <v>1189</v>
      </c>
      <c r="B42" s="1" t="s">
        <v>1190</v>
      </c>
      <c r="C42" s="1" t="s">
        <v>123</v>
      </c>
      <c r="D42" s="1" t="s">
        <v>2007</v>
      </c>
      <c r="E42" s="1" t="s">
        <v>1999</v>
      </c>
      <c r="F42" s="1">
        <v>28</v>
      </c>
      <c r="G42" s="2">
        <v>44374</v>
      </c>
      <c r="H42" s="3">
        <v>48510</v>
      </c>
      <c r="I42" s="4">
        <v>0</v>
      </c>
      <c r="J42" s="13">
        <f t="shared" si="0"/>
        <v>0</v>
      </c>
      <c r="K42">
        <f t="shared" si="1"/>
        <v>6</v>
      </c>
    </row>
    <row r="43" spans="1:11" ht="20.100000000000001" customHeight="1" x14ac:dyDescent="0.25">
      <c r="A43" s="12" t="s">
        <v>1628</v>
      </c>
      <c r="B43" s="1" t="s">
        <v>1629</v>
      </c>
      <c r="C43" s="1" t="s">
        <v>31</v>
      </c>
      <c r="D43" s="1" t="s">
        <v>32</v>
      </c>
      <c r="E43" s="1" t="s">
        <v>2000</v>
      </c>
      <c r="F43" s="1">
        <v>25</v>
      </c>
      <c r="G43" s="2">
        <v>44370</v>
      </c>
      <c r="H43" s="3">
        <v>86464</v>
      </c>
      <c r="I43" s="4">
        <v>0</v>
      </c>
      <c r="J43" s="13">
        <f t="shared" si="0"/>
        <v>0</v>
      </c>
      <c r="K43">
        <f t="shared" si="1"/>
        <v>6</v>
      </c>
    </row>
    <row r="44" spans="1:11" ht="20.100000000000001" customHeight="1" x14ac:dyDescent="0.25">
      <c r="A44" s="12" t="s">
        <v>1362</v>
      </c>
      <c r="B44" s="1" t="s">
        <v>1363</v>
      </c>
      <c r="C44" s="1" t="s">
        <v>6</v>
      </c>
      <c r="D44" s="1" t="s">
        <v>20</v>
      </c>
      <c r="E44" s="1" t="s">
        <v>1999</v>
      </c>
      <c r="F44" s="1">
        <v>25</v>
      </c>
      <c r="G44" s="2">
        <v>44362</v>
      </c>
      <c r="H44" s="3">
        <v>142731</v>
      </c>
      <c r="I44" s="4">
        <v>0.11</v>
      </c>
      <c r="J44" s="13">
        <f t="shared" si="0"/>
        <v>15700.41</v>
      </c>
      <c r="K44">
        <f t="shared" si="1"/>
        <v>6</v>
      </c>
    </row>
    <row r="45" spans="1:11" ht="20.100000000000001" customHeight="1" x14ac:dyDescent="0.25">
      <c r="A45" s="12" t="s">
        <v>1936</v>
      </c>
      <c r="B45" s="1" t="s">
        <v>35</v>
      </c>
      <c r="C45" s="1" t="s">
        <v>6</v>
      </c>
      <c r="D45" s="1" t="s">
        <v>12</v>
      </c>
      <c r="E45" s="1" t="s">
        <v>2000</v>
      </c>
      <c r="F45" s="1">
        <v>51</v>
      </c>
      <c r="G45" s="2">
        <v>44357</v>
      </c>
      <c r="H45" s="3">
        <v>146742</v>
      </c>
      <c r="I45" s="4">
        <v>0.1</v>
      </c>
      <c r="J45" s="13">
        <f t="shared" si="0"/>
        <v>14674.2</v>
      </c>
      <c r="K45">
        <f t="shared" si="1"/>
        <v>6</v>
      </c>
    </row>
    <row r="46" spans="1:11" ht="20.100000000000001" customHeight="1" x14ac:dyDescent="0.25">
      <c r="A46" s="12" t="s">
        <v>699</v>
      </c>
      <c r="B46" s="1" t="s">
        <v>700</v>
      </c>
      <c r="C46" s="1" t="s">
        <v>9</v>
      </c>
      <c r="D46" s="1" t="s">
        <v>7</v>
      </c>
      <c r="E46" s="1" t="s">
        <v>2000</v>
      </c>
      <c r="F46" s="1">
        <v>25</v>
      </c>
      <c r="G46" s="2">
        <v>44327</v>
      </c>
      <c r="H46" s="3">
        <v>83934</v>
      </c>
      <c r="I46" s="4">
        <v>0</v>
      </c>
      <c r="J46" s="13">
        <f t="shared" si="0"/>
        <v>0</v>
      </c>
      <c r="K46">
        <f t="shared" si="1"/>
        <v>5</v>
      </c>
    </row>
    <row r="47" spans="1:11" ht="20.100000000000001" customHeight="1" x14ac:dyDescent="0.25">
      <c r="A47" s="12" t="s">
        <v>1439</v>
      </c>
      <c r="B47" s="1" t="s">
        <v>1440</v>
      </c>
      <c r="C47" s="1" t="s">
        <v>22</v>
      </c>
      <c r="D47" s="1" t="s">
        <v>39</v>
      </c>
      <c r="E47" s="1" t="s">
        <v>2000</v>
      </c>
      <c r="F47" s="1">
        <v>29</v>
      </c>
      <c r="G47" s="2">
        <v>44325</v>
      </c>
      <c r="H47" s="3">
        <v>129541</v>
      </c>
      <c r="I47" s="4">
        <v>0.08</v>
      </c>
      <c r="J47" s="13">
        <f t="shared" si="0"/>
        <v>10363.280000000001</v>
      </c>
      <c r="K47">
        <f t="shared" si="1"/>
        <v>5</v>
      </c>
    </row>
    <row r="48" spans="1:11" ht="20.100000000000001" customHeight="1" x14ac:dyDescent="0.25">
      <c r="A48" s="12" t="s">
        <v>1109</v>
      </c>
      <c r="B48" s="1" t="s">
        <v>1847</v>
      </c>
      <c r="C48" s="1" t="s">
        <v>17</v>
      </c>
      <c r="D48" s="1" t="s">
        <v>27</v>
      </c>
      <c r="E48" s="1" t="s">
        <v>2000</v>
      </c>
      <c r="F48" s="1">
        <v>44</v>
      </c>
      <c r="G48" s="2">
        <v>44314</v>
      </c>
      <c r="H48" s="3">
        <v>98520</v>
      </c>
      <c r="I48" s="4">
        <v>0</v>
      </c>
      <c r="J48" s="13">
        <f t="shared" si="0"/>
        <v>0</v>
      </c>
      <c r="K48">
        <f t="shared" si="1"/>
        <v>4</v>
      </c>
    </row>
    <row r="49" spans="1:11" ht="20.100000000000001" customHeight="1" x14ac:dyDescent="0.25">
      <c r="A49" s="12" t="s">
        <v>780</v>
      </c>
      <c r="B49" s="1" t="s">
        <v>781</v>
      </c>
      <c r="C49" s="1" t="s">
        <v>64</v>
      </c>
      <c r="D49" s="1" t="s">
        <v>12</v>
      </c>
      <c r="E49" s="1" t="s">
        <v>1999</v>
      </c>
      <c r="F49" s="1">
        <v>31</v>
      </c>
      <c r="G49" s="2">
        <v>44308</v>
      </c>
      <c r="H49" s="3">
        <v>74215</v>
      </c>
      <c r="I49" s="4">
        <v>0</v>
      </c>
      <c r="J49" s="13">
        <f t="shared" si="0"/>
        <v>0</v>
      </c>
      <c r="K49">
        <f t="shared" si="1"/>
        <v>4</v>
      </c>
    </row>
    <row r="50" spans="1:11" ht="20.100000000000001" customHeight="1" x14ac:dyDescent="0.25">
      <c r="A50" s="12" t="s">
        <v>194</v>
      </c>
      <c r="B50" s="1" t="s">
        <v>1103</v>
      </c>
      <c r="C50" s="1" t="s">
        <v>103</v>
      </c>
      <c r="D50" s="1" t="s">
        <v>2007</v>
      </c>
      <c r="E50" s="1" t="s">
        <v>2000</v>
      </c>
      <c r="F50" s="1">
        <v>52</v>
      </c>
      <c r="G50" s="2">
        <v>44304</v>
      </c>
      <c r="H50" s="3">
        <v>50548</v>
      </c>
      <c r="I50" s="4">
        <v>0</v>
      </c>
      <c r="J50" s="13">
        <f t="shared" si="0"/>
        <v>0</v>
      </c>
      <c r="K50">
        <f t="shared" si="1"/>
        <v>4</v>
      </c>
    </row>
    <row r="51" spans="1:11" ht="20.100000000000001" customHeight="1" x14ac:dyDescent="0.25">
      <c r="A51" s="12" t="s">
        <v>900</v>
      </c>
      <c r="B51" s="1" t="s">
        <v>901</v>
      </c>
      <c r="C51" s="1" t="s">
        <v>6</v>
      </c>
      <c r="D51" s="1" t="s">
        <v>12</v>
      </c>
      <c r="E51" s="1" t="s">
        <v>1999</v>
      </c>
      <c r="F51" s="1">
        <v>43</v>
      </c>
      <c r="G51" s="2">
        <v>44303</v>
      </c>
      <c r="H51" s="3">
        <v>146140</v>
      </c>
      <c r="I51" s="4">
        <v>0.15</v>
      </c>
      <c r="J51" s="13">
        <f t="shared" si="0"/>
        <v>21921</v>
      </c>
      <c r="K51">
        <f t="shared" si="1"/>
        <v>4</v>
      </c>
    </row>
    <row r="52" spans="1:11" ht="20.100000000000001" customHeight="1" x14ac:dyDescent="0.25">
      <c r="A52" s="12" t="s">
        <v>1543</v>
      </c>
      <c r="B52" s="1" t="s">
        <v>1544</v>
      </c>
      <c r="C52" s="1" t="s">
        <v>11</v>
      </c>
      <c r="D52" s="1" t="s">
        <v>12</v>
      </c>
      <c r="E52" s="1" t="s">
        <v>2000</v>
      </c>
      <c r="F52" s="1">
        <v>25</v>
      </c>
      <c r="G52" s="2">
        <v>44303</v>
      </c>
      <c r="H52" s="3">
        <v>186870</v>
      </c>
      <c r="I52" s="4">
        <v>0.2</v>
      </c>
      <c r="J52" s="13">
        <f t="shared" si="0"/>
        <v>37374</v>
      </c>
      <c r="K52">
        <f t="shared" si="1"/>
        <v>4</v>
      </c>
    </row>
    <row r="53" spans="1:11" ht="20.100000000000001" customHeight="1" x14ac:dyDescent="0.25">
      <c r="A53" s="12" t="s">
        <v>15</v>
      </c>
      <c r="B53" s="1" t="s">
        <v>1219</v>
      </c>
      <c r="C53" s="1" t="s">
        <v>25</v>
      </c>
      <c r="D53" s="1" t="s">
        <v>12</v>
      </c>
      <c r="E53" s="1" t="s">
        <v>2000</v>
      </c>
      <c r="F53" s="1">
        <v>55</v>
      </c>
      <c r="G53" s="2">
        <v>44302</v>
      </c>
      <c r="H53" s="3">
        <v>48266</v>
      </c>
      <c r="I53" s="4">
        <v>0</v>
      </c>
      <c r="J53" s="13">
        <f t="shared" si="0"/>
        <v>0</v>
      </c>
      <c r="K53">
        <f t="shared" si="1"/>
        <v>4</v>
      </c>
    </row>
    <row r="54" spans="1:11" ht="20.100000000000001" customHeight="1" x14ac:dyDescent="0.25">
      <c r="A54" s="12" t="s">
        <v>1732</v>
      </c>
      <c r="B54" s="1" t="s">
        <v>1733</v>
      </c>
      <c r="C54" s="1" t="s">
        <v>6</v>
      </c>
      <c r="D54" s="1" t="s">
        <v>2007</v>
      </c>
      <c r="E54" s="1" t="s">
        <v>1999</v>
      </c>
      <c r="F54" s="1">
        <v>27</v>
      </c>
      <c r="G54" s="2">
        <v>44302</v>
      </c>
      <c r="H54" s="3">
        <v>133400</v>
      </c>
      <c r="I54" s="4">
        <v>0.11</v>
      </c>
      <c r="J54" s="13">
        <f t="shared" si="0"/>
        <v>14674</v>
      </c>
      <c r="K54">
        <f t="shared" si="1"/>
        <v>4</v>
      </c>
    </row>
    <row r="55" spans="1:11" ht="20.100000000000001" customHeight="1" x14ac:dyDescent="0.25">
      <c r="A55" s="12" t="s">
        <v>581</v>
      </c>
      <c r="B55" s="1" t="s">
        <v>582</v>
      </c>
      <c r="C55" s="1" t="s">
        <v>103</v>
      </c>
      <c r="D55" s="1" t="s">
        <v>2007</v>
      </c>
      <c r="E55" s="1" t="s">
        <v>2000</v>
      </c>
      <c r="F55" s="1">
        <v>31</v>
      </c>
      <c r="G55" s="2">
        <v>44297</v>
      </c>
      <c r="H55" s="3">
        <v>72235</v>
      </c>
      <c r="I55" s="4">
        <v>0</v>
      </c>
      <c r="J55" s="13">
        <f t="shared" si="0"/>
        <v>0</v>
      </c>
      <c r="K55">
        <f t="shared" si="1"/>
        <v>4</v>
      </c>
    </row>
    <row r="56" spans="1:11" ht="20.100000000000001" customHeight="1" x14ac:dyDescent="0.25">
      <c r="A56" s="12" t="s">
        <v>1185</v>
      </c>
      <c r="B56" s="1" t="s">
        <v>1186</v>
      </c>
      <c r="C56" s="1" t="s">
        <v>82</v>
      </c>
      <c r="D56" s="1" t="s">
        <v>2007</v>
      </c>
      <c r="E56" s="1" t="s">
        <v>1999</v>
      </c>
      <c r="F56" s="1">
        <v>32</v>
      </c>
      <c r="G56" s="2">
        <v>44295</v>
      </c>
      <c r="H56" s="3">
        <v>70980</v>
      </c>
      <c r="I56" s="4">
        <v>0</v>
      </c>
      <c r="J56" s="13">
        <f t="shared" si="0"/>
        <v>0</v>
      </c>
      <c r="K56">
        <f t="shared" si="1"/>
        <v>4</v>
      </c>
    </row>
    <row r="57" spans="1:11" ht="20.100000000000001" customHeight="1" x14ac:dyDescent="0.25">
      <c r="A57" s="12" t="s">
        <v>1944</v>
      </c>
      <c r="B57" s="1" t="s">
        <v>46</v>
      </c>
      <c r="C57" s="1" t="s">
        <v>11</v>
      </c>
      <c r="D57" s="1" t="s">
        <v>20</v>
      </c>
      <c r="E57" s="1" t="s">
        <v>2000</v>
      </c>
      <c r="F57" s="1">
        <v>36</v>
      </c>
      <c r="G57" s="2">
        <v>44288</v>
      </c>
      <c r="H57" s="3">
        <v>151703</v>
      </c>
      <c r="I57" s="4">
        <v>0.21</v>
      </c>
      <c r="J57" s="13">
        <f t="shared" si="0"/>
        <v>31857.629999999997</v>
      </c>
      <c r="K57">
        <f t="shared" si="1"/>
        <v>4</v>
      </c>
    </row>
    <row r="58" spans="1:11" ht="20.100000000000001" customHeight="1" x14ac:dyDescent="0.25">
      <c r="A58" s="12" t="s">
        <v>464</v>
      </c>
      <c r="B58" s="1" t="s">
        <v>465</v>
      </c>
      <c r="C58" s="1" t="s">
        <v>11</v>
      </c>
      <c r="D58" s="1" t="s">
        <v>2007</v>
      </c>
      <c r="E58" s="1" t="s">
        <v>2000</v>
      </c>
      <c r="F58" s="1">
        <v>51</v>
      </c>
      <c r="G58" s="2">
        <v>44283</v>
      </c>
      <c r="H58" s="3">
        <v>180687</v>
      </c>
      <c r="I58" s="4">
        <v>0.19</v>
      </c>
      <c r="J58" s="13">
        <f t="shared" si="0"/>
        <v>34330.53</v>
      </c>
      <c r="K58">
        <f t="shared" si="1"/>
        <v>3</v>
      </c>
    </row>
    <row r="59" spans="1:11" ht="20.100000000000001" customHeight="1" x14ac:dyDescent="0.25">
      <c r="A59" s="12" t="s">
        <v>1347</v>
      </c>
      <c r="B59" s="1" t="s">
        <v>1348</v>
      </c>
      <c r="C59" s="1" t="s">
        <v>38</v>
      </c>
      <c r="D59" s="1" t="s">
        <v>39</v>
      </c>
      <c r="E59" s="1" t="s">
        <v>1999</v>
      </c>
      <c r="F59" s="1">
        <v>44</v>
      </c>
      <c r="G59" s="2">
        <v>44283</v>
      </c>
      <c r="H59" s="3">
        <v>186033</v>
      </c>
      <c r="I59" s="4">
        <v>0.34</v>
      </c>
      <c r="J59" s="13">
        <f t="shared" si="0"/>
        <v>63251.22</v>
      </c>
      <c r="K59">
        <f t="shared" si="1"/>
        <v>3</v>
      </c>
    </row>
    <row r="60" spans="1:11" ht="20.100000000000001" customHeight="1" x14ac:dyDescent="0.25">
      <c r="A60" s="12" t="s">
        <v>1284</v>
      </c>
      <c r="B60" s="1" t="s">
        <v>1285</v>
      </c>
      <c r="C60" s="1" t="s">
        <v>31</v>
      </c>
      <c r="D60" s="1" t="s">
        <v>32</v>
      </c>
      <c r="E60" s="1" t="s">
        <v>2000</v>
      </c>
      <c r="F60" s="1">
        <v>55</v>
      </c>
      <c r="G60" s="2">
        <v>44276</v>
      </c>
      <c r="H60" s="3">
        <v>95562</v>
      </c>
      <c r="I60" s="4">
        <v>0</v>
      </c>
      <c r="J60" s="13">
        <f t="shared" si="0"/>
        <v>0</v>
      </c>
      <c r="K60">
        <f t="shared" si="1"/>
        <v>3</v>
      </c>
    </row>
    <row r="61" spans="1:11" ht="20.100000000000001" customHeight="1" x14ac:dyDescent="0.25">
      <c r="A61" s="12" t="s">
        <v>401</v>
      </c>
      <c r="B61" s="1" t="s">
        <v>402</v>
      </c>
      <c r="C61" s="1" t="s">
        <v>22</v>
      </c>
      <c r="D61" s="1" t="s">
        <v>20</v>
      </c>
      <c r="E61" s="1" t="s">
        <v>1999</v>
      </c>
      <c r="F61" s="1">
        <v>28</v>
      </c>
      <c r="G61" s="2">
        <v>44274</v>
      </c>
      <c r="H61" s="3">
        <v>127543</v>
      </c>
      <c r="I61" s="4">
        <v>0.06</v>
      </c>
      <c r="J61" s="13">
        <f t="shared" si="0"/>
        <v>7652.58</v>
      </c>
      <c r="K61">
        <f t="shared" si="1"/>
        <v>3</v>
      </c>
    </row>
    <row r="62" spans="1:11" ht="20.100000000000001" customHeight="1" x14ac:dyDescent="0.25">
      <c r="A62" s="12" t="s">
        <v>1785</v>
      </c>
      <c r="B62" s="1" t="s">
        <v>1786</v>
      </c>
      <c r="C62" s="1" t="s">
        <v>6</v>
      </c>
      <c r="D62" s="1" t="s">
        <v>2007</v>
      </c>
      <c r="E62" s="1" t="s">
        <v>2000</v>
      </c>
      <c r="F62" s="1">
        <v>25</v>
      </c>
      <c r="G62" s="2">
        <v>44272</v>
      </c>
      <c r="H62" s="3">
        <v>155080</v>
      </c>
      <c r="I62" s="4">
        <v>0.1</v>
      </c>
      <c r="J62" s="13">
        <f t="shared" si="0"/>
        <v>15508</v>
      </c>
      <c r="K62">
        <f t="shared" si="1"/>
        <v>3</v>
      </c>
    </row>
    <row r="63" spans="1:11" ht="20.100000000000001" customHeight="1" x14ac:dyDescent="0.25">
      <c r="A63" s="12" t="s">
        <v>1653</v>
      </c>
      <c r="B63" s="1" t="s">
        <v>1654</v>
      </c>
      <c r="C63" s="1" t="s">
        <v>19</v>
      </c>
      <c r="D63" s="1" t="s">
        <v>20</v>
      </c>
      <c r="E63" s="1" t="s">
        <v>2000</v>
      </c>
      <c r="F63" s="1">
        <v>54</v>
      </c>
      <c r="G63" s="2">
        <v>44271</v>
      </c>
      <c r="H63" s="3">
        <v>56239</v>
      </c>
      <c r="I63" s="4">
        <v>0</v>
      </c>
      <c r="J63" s="13">
        <f t="shared" si="0"/>
        <v>0</v>
      </c>
      <c r="K63">
        <f t="shared" si="1"/>
        <v>3</v>
      </c>
    </row>
    <row r="64" spans="1:11" ht="20.100000000000001" customHeight="1" x14ac:dyDescent="0.25">
      <c r="A64" s="12" t="s">
        <v>1492</v>
      </c>
      <c r="B64" s="1" t="s">
        <v>1493</v>
      </c>
      <c r="C64" s="1" t="s">
        <v>123</v>
      </c>
      <c r="D64" s="1" t="s">
        <v>2007</v>
      </c>
      <c r="E64" s="1" t="s">
        <v>2000</v>
      </c>
      <c r="F64" s="1">
        <v>25</v>
      </c>
      <c r="G64" s="2">
        <v>44270</v>
      </c>
      <c r="H64" s="3">
        <v>47974</v>
      </c>
      <c r="I64" s="4">
        <v>0</v>
      </c>
      <c r="J64" s="13">
        <f t="shared" si="0"/>
        <v>0</v>
      </c>
      <c r="K64">
        <f t="shared" si="1"/>
        <v>3</v>
      </c>
    </row>
    <row r="65" spans="1:11" ht="20.100000000000001" customHeight="1" x14ac:dyDescent="0.25">
      <c r="A65" s="12" t="s">
        <v>557</v>
      </c>
      <c r="B65" s="1" t="s">
        <v>558</v>
      </c>
      <c r="C65" s="1" t="s">
        <v>103</v>
      </c>
      <c r="D65" s="1" t="s">
        <v>2007</v>
      </c>
      <c r="E65" s="1" t="s">
        <v>1999</v>
      </c>
      <c r="F65" s="1">
        <v>26</v>
      </c>
      <c r="G65" s="2">
        <v>44267</v>
      </c>
      <c r="H65" s="3">
        <v>70369</v>
      </c>
      <c r="I65" s="4">
        <v>0</v>
      </c>
      <c r="J65" s="13">
        <f t="shared" si="0"/>
        <v>0</v>
      </c>
      <c r="K65">
        <f t="shared" si="1"/>
        <v>3</v>
      </c>
    </row>
    <row r="66" spans="1:11" ht="20.100000000000001" customHeight="1" x14ac:dyDescent="0.25">
      <c r="A66" s="12" t="s">
        <v>1661</v>
      </c>
      <c r="B66" s="1" t="s">
        <v>1662</v>
      </c>
      <c r="C66" s="1" t="s">
        <v>380</v>
      </c>
      <c r="D66" s="1" t="s">
        <v>7</v>
      </c>
      <c r="E66" s="1" t="s">
        <v>2000</v>
      </c>
      <c r="F66" s="1">
        <v>26</v>
      </c>
      <c r="G66" s="2">
        <v>44266</v>
      </c>
      <c r="H66" s="3">
        <v>74170</v>
      </c>
      <c r="I66" s="4">
        <v>0</v>
      </c>
      <c r="J66" s="13">
        <f t="shared" ref="J66:J129" si="2">H66*I66</f>
        <v>0</v>
      </c>
      <c r="K66">
        <f t="shared" si="1"/>
        <v>3</v>
      </c>
    </row>
    <row r="67" spans="1:11" ht="20.100000000000001" customHeight="1" x14ac:dyDescent="0.25">
      <c r="A67" s="12" t="s">
        <v>124</v>
      </c>
      <c r="B67" s="1" t="s">
        <v>125</v>
      </c>
      <c r="C67" s="1" t="s">
        <v>6</v>
      </c>
      <c r="D67" s="1" t="s">
        <v>39</v>
      </c>
      <c r="E67" s="1" t="s">
        <v>1999</v>
      </c>
      <c r="F67" s="1">
        <v>45</v>
      </c>
      <c r="G67" s="2">
        <v>44266</v>
      </c>
      <c r="H67" s="3">
        <v>135062</v>
      </c>
      <c r="I67" s="4">
        <v>0.15</v>
      </c>
      <c r="J67" s="13">
        <f t="shared" si="2"/>
        <v>20259.3</v>
      </c>
      <c r="K67">
        <f t="shared" ref="K67:K130" si="3">MONTH(G67)</f>
        <v>3</v>
      </c>
    </row>
    <row r="68" spans="1:11" ht="20.100000000000001" customHeight="1" x14ac:dyDescent="0.25">
      <c r="A68" s="12" t="s">
        <v>356</v>
      </c>
      <c r="B68" s="1" t="s">
        <v>1655</v>
      </c>
      <c r="C68" s="1" t="s">
        <v>25</v>
      </c>
      <c r="D68" s="1" t="s">
        <v>20</v>
      </c>
      <c r="E68" s="1" t="s">
        <v>1999</v>
      </c>
      <c r="F68" s="1">
        <v>26</v>
      </c>
      <c r="G68" s="2">
        <v>44257</v>
      </c>
      <c r="H68" s="3">
        <v>44732</v>
      </c>
      <c r="I68" s="4">
        <v>0</v>
      </c>
      <c r="J68" s="13">
        <f t="shared" si="2"/>
        <v>0</v>
      </c>
      <c r="K68">
        <f t="shared" si="3"/>
        <v>3</v>
      </c>
    </row>
    <row r="69" spans="1:11" ht="20.100000000000001" customHeight="1" x14ac:dyDescent="0.25">
      <c r="A69" s="12" t="s">
        <v>591</v>
      </c>
      <c r="B69" s="1" t="s">
        <v>592</v>
      </c>
      <c r="C69" s="1" t="s">
        <v>25</v>
      </c>
      <c r="D69" s="1" t="s">
        <v>39</v>
      </c>
      <c r="E69" s="1" t="s">
        <v>2000</v>
      </c>
      <c r="F69" s="1">
        <v>40</v>
      </c>
      <c r="G69" s="2">
        <v>44251</v>
      </c>
      <c r="H69" s="3">
        <v>46833</v>
      </c>
      <c r="I69" s="4">
        <v>0</v>
      </c>
      <c r="J69" s="13">
        <f t="shared" si="2"/>
        <v>0</v>
      </c>
      <c r="K69">
        <f t="shared" si="3"/>
        <v>2</v>
      </c>
    </row>
    <row r="70" spans="1:11" ht="20.100000000000001" customHeight="1" x14ac:dyDescent="0.25">
      <c r="A70" s="12" t="s">
        <v>216</v>
      </c>
      <c r="B70" s="1" t="s">
        <v>217</v>
      </c>
      <c r="C70" s="1" t="s">
        <v>11</v>
      </c>
      <c r="D70" s="1" t="s">
        <v>2007</v>
      </c>
      <c r="E70" s="1" t="s">
        <v>2000</v>
      </c>
      <c r="F70" s="1">
        <v>27</v>
      </c>
      <c r="G70" s="2">
        <v>44250</v>
      </c>
      <c r="H70" s="3">
        <v>199041</v>
      </c>
      <c r="I70" s="4">
        <v>0.16</v>
      </c>
      <c r="J70" s="13">
        <f t="shared" si="2"/>
        <v>31846.560000000001</v>
      </c>
      <c r="K70">
        <f t="shared" si="3"/>
        <v>2</v>
      </c>
    </row>
    <row r="71" spans="1:11" ht="20.100000000000001" customHeight="1" x14ac:dyDescent="0.25">
      <c r="A71" s="12" t="s">
        <v>279</v>
      </c>
      <c r="B71" s="1" t="s">
        <v>280</v>
      </c>
      <c r="C71" s="1" t="s">
        <v>25</v>
      </c>
      <c r="D71" s="1" t="s">
        <v>20</v>
      </c>
      <c r="E71" s="1" t="s">
        <v>2000</v>
      </c>
      <c r="F71" s="1">
        <v>30</v>
      </c>
      <c r="G71" s="2">
        <v>44241</v>
      </c>
      <c r="H71" s="3">
        <v>48340</v>
      </c>
      <c r="I71" s="4">
        <v>0</v>
      </c>
      <c r="J71" s="13">
        <f t="shared" si="2"/>
        <v>0</v>
      </c>
      <c r="K71">
        <f t="shared" si="3"/>
        <v>2</v>
      </c>
    </row>
    <row r="72" spans="1:11" ht="20.100000000000001" customHeight="1" x14ac:dyDescent="0.25">
      <c r="A72" s="12" t="s">
        <v>450</v>
      </c>
      <c r="B72" s="1" t="s">
        <v>451</v>
      </c>
      <c r="C72" s="1" t="s">
        <v>232</v>
      </c>
      <c r="D72" s="1" t="s">
        <v>20</v>
      </c>
      <c r="E72" s="1" t="s">
        <v>1999</v>
      </c>
      <c r="F72" s="1">
        <v>45</v>
      </c>
      <c r="G72" s="2">
        <v>44237</v>
      </c>
      <c r="H72" s="3">
        <v>79882</v>
      </c>
      <c r="I72" s="4">
        <v>0</v>
      </c>
      <c r="J72" s="13">
        <f t="shared" si="2"/>
        <v>0</v>
      </c>
      <c r="K72">
        <f t="shared" si="3"/>
        <v>2</v>
      </c>
    </row>
    <row r="73" spans="1:11" ht="20.100000000000001" customHeight="1" x14ac:dyDescent="0.25">
      <c r="A73" s="12" t="s">
        <v>1010</v>
      </c>
      <c r="B73" s="1" t="s">
        <v>1011</v>
      </c>
      <c r="C73" s="1" t="s">
        <v>232</v>
      </c>
      <c r="D73" s="1" t="s">
        <v>20</v>
      </c>
      <c r="E73" s="1" t="s">
        <v>2000</v>
      </c>
      <c r="F73" s="1">
        <v>26</v>
      </c>
      <c r="G73" s="2">
        <v>44236</v>
      </c>
      <c r="H73" s="3">
        <v>87427</v>
      </c>
      <c r="I73" s="4">
        <v>0</v>
      </c>
      <c r="J73" s="13">
        <f t="shared" si="2"/>
        <v>0</v>
      </c>
      <c r="K73">
        <f t="shared" si="3"/>
        <v>2</v>
      </c>
    </row>
    <row r="74" spans="1:11" ht="20.100000000000001" customHeight="1" x14ac:dyDescent="0.25">
      <c r="A74" s="12" t="s">
        <v>480</v>
      </c>
      <c r="B74" s="1" t="s">
        <v>481</v>
      </c>
      <c r="C74" s="1" t="s">
        <v>38</v>
      </c>
      <c r="D74" s="1" t="s">
        <v>27</v>
      </c>
      <c r="E74" s="1" t="s">
        <v>1999</v>
      </c>
      <c r="F74" s="1">
        <v>25</v>
      </c>
      <c r="G74" s="2">
        <v>44235</v>
      </c>
      <c r="H74" s="3">
        <v>198243</v>
      </c>
      <c r="I74" s="4">
        <v>0.31</v>
      </c>
      <c r="J74" s="13">
        <f t="shared" si="2"/>
        <v>61455.33</v>
      </c>
      <c r="K74">
        <f t="shared" si="3"/>
        <v>2</v>
      </c>
    </row>
    <row r="75" spans="1:11" ht="20.100000000000001" customHeight="1" x14ac:dyDescent="0.25">
      <c r="A75" s="12" t="s">
        <v>952</v>
      </c>
      <c r="B75" s="1" t="s">
        <v>953</v>
      </c>
      <c r="C75" s="1" t="s">
        <v>114</v>
      </c>
      <c r="D75" s="1" t="s">
        <v>32</v>
      </c>
      <c r="E75" s="1" t="s">
        <v>2000</v>
      </c>
      <c r="F75" s="1">
        <v>42</v>
      </c>
      <c r="G75" s="2">
        <v>44232</v>
      </c>
      <c r="H75" s="3">
        <v>65507</v>
      </c>
      <c r="I75" s="4">
        <v>0</v>
      </c>
      <c r="J75" s="13">
        <f t="shared" si="2"/>
        <v>0</v>
      </c>
      <c r="K75">
        <f t="shared" si="3"/>
        <v>2</v>
      </c>
    </row>
    <row r="76" spans="1:11" ht="20.100000000000001" customHeight="1" x14ac:dyDescent="0.25">
      <c r="A76" s="12" t="s">
        <v>333</v>
      </c>
      <c r="B76" s="1" t="s">
        <v>334</v>
      </c>
      <c r="C76" s="1" t="s">
        <v>53</v>
      </c>
      <c r="D76" s="1" t="s">
        <v>32</v>
      </c>
      <c r="E76" s="1" t="s">
        <v>2000</v>
      </c>
      <c r="F76" s="1">
        <v>27</v>
      </c>
      <c r="G76" s="2">
        <v>44224</v>
      </c>
      <c r="H76" s="3">
        <v>95786</v>
      </c>
      <c r="I76" s="4">
        <v>0</v>
      </c>
      <c r="J76" s="13">
        <f t="shared" si="2"/>
        <v>0</v>
      </c>
      <c r="K76">
        <f t="shared" si="3"/>
        <v>1</v>
      </c>
    </row>
    <row r="77" spans="1:11" ht="20.100000000000001" customHeight="1" x14ac:dyDescent="0.25">
      <c r="A77" s="12" t="s">
        <v>1164</v>
      </c>
      <c r="B77" s="1" t="s">
        <v>1165</v>
      </c>
      <c r="C77" s="1" t="s">
        <v>11</v>
      </c>
      <c r="D77" s="1" t="s">
        <v>7</v>
      </c>
      <c r="E77" s="1" t="s">
        <v>2000</v>
      </c>
      <c r="F77" s="1">
        <v>28</v>
      </c>
      <c r="G77" s="2">
        <v>44221</v>
      </c>
      <c r="H77" s="3">
        <v>160385</v>
      </c>
      <c r="I77" s="4">
        <v>0.23</v>
      </c>
      <c r="J77" s="13">
        <f t="shared" si="2"/>
        <v>36888.550000000003</v>
      </c>
      <c r="K77">
        <f t="shared" si="3"/>
        <v>1</v>
      </c>
    </row>
    <row r="78" spans="1:11" ht="20.100000000000001" customHeight="1" x14ac:dyDescent="0.25">
      <c r="A78" s="12" t="s">
        <v>1109</v>
      </c>
      <c r="B78" s="1" t="s">
        <v>1110</v>
      </c>
      <c r="C78" s="1" t="s">
        <v>11</v>
      </c>
      <c r="D78" s="1" t="s">
        <v>20</v>
      </c>
      <c r="E78" s="1" t="s">
        <v>2000</v>
      </c>
      <c r="F78" s="1">
        <v>61</v>
      </c>
      <c r="G78" s="2">
        <v>44219</v>
      </c>
      <c r="H78" s="3">
        <v>151783</v>
      </c>
      <c r="I78" s="4">
        <v>0.26</v>
      </c>
      <c r="J78" s="13">
        <f t="shared" si="2"/>
        <v>39463.58</v>
      </c>
      <c r="K78">
        <f t="shared" si="3"/>
        <v>1</v>
      </c>
    </row>
    <row r="79" spans="1:11" ht="20.100000000000001" customHeight="1" x14ac:dyDescent="0.25">
      <c r="A79" s="12" t="s">
        <v>1834</v>
      </c>
      <c r="B79" s="1" t="s">
        <v>1835</v>
      </c>
      <c r="C79" s="1" t="s">
        <v>19</v>
      </c>
      <c r="D79" s="1" t="s">
        <v>20</v>
      </c>
      <c r="E79" s="1" t="s">
        <v>2000</v>
      </c>
      <c r="F79" s="1">
        <v>33</v>
      </c>
      <c r="G79" s="2">
        <v>44218</v>
      </c>
      <c r="H79" s="3">
        <v>56405</v>
      </c>
      <c r="I79" s="4">
        <v>0</v>
      </c>
      <c r="J79" s="13">
        <f t="shared" si="2"/>
        <v>0</v>
      </c>
      <c r="K79">
        <f t="shared" si="3"/>
        <v>1</v>
      </c>
    </row>
    <row r="80" spans="1:11" ht="20.100000000000001" customHeight="1" x14ac:dyDescent="0.25">
      <c r="A80" s="12" t="s">
        <v>1717</v>
      </c>
      <c r="B80" s="1" t="s">
        <v>1718</v>
      </c>
      <c r="C80" s="1" t="s">
        <v>103</v>
      </c>
      <c r="D80" s="1" t="s">
        <v>2007</v>
      </c>
      <c r="E80" s="1" t="s">
        <v>1999</v>
      </c>
      <c r="F80" s="1">
        <v>25</v>
      </c>
      <c r="G80" s="2">
        <v>44217</v>
      </c>
      <c r="H80" s="3">
        <v>67299</v>
      </c>
      <c r="I80" s="4">
        <v>0</v>
      </c>
      <c r="J80" s="13">
        <f t="shared" si="2"/>
        <v>0</v>
      </c>
      <c r="K80">
        <f t="shared" si="3"/>
        <v>1</v>
      </c>
    </row>
    <row r="81" spans="1:11" ht="20.100000000000001" customHeight="1" x14ac:dyDescent="0.25">
      <c r="A81" s="12" t="s">
        <v>1715</v>
      </c>
      <c r="B81" s="1" t="s">
        <v>1716</v>
      </c>
      <c r="C81" s="1" t="s">
        <v>186</v>
      </c>
      <c r="D81" s="1" t="s">
        <v>7</v>
      </c>
      <c r="E81" s="1" t="s">
        <v>2000</v>
      </c>
      <c r="F81" s="1">
        <v>36</v>
      </c>
      <c r="G81" s="2">
        <v>44217</v>
      </c>
      <c r="H81" s="3">
        <v>90333</v>
      </c>
      <c r="I81" s="4">
        <v>0</v>
      </c>
      <c r="J81" s="13">
        <f t="shared" si="2"/>
        <v>0</v>
      </c>
      <c r="K81">
        <f t="shared" si="3"/>
        <v>1</v>
      </c>
    </row>
    <row r="82" spans="1:11" ht="20.100000000000001" customHeight="1" x14ac:dyDescent="0.25">
      <c r="A82" s="12" t="s">
        <v>603</v>
      </c>
      <c r="B82" s="1" t="s">
        <v>604</v>
      </c>
      <c r="C82" s="1" t="s">
        <v>22</v>
      </c>
      <c r="D82" s="1" t="s">
        <v>2007</v>
      </c>
      <c r="E82" s="1" t="s">
        <v>2000</v>
      </c>
      <c r="F82" s="1">
        <v>31</v>
      </c>
      <c r="G82" s="2">
        <v>44214</v>
      </c>
      <c r="H82" s="3">
        <v>104162</v>
      </c>
      <c r="I82" s="4">
        <v>7.0000000000000007E-2</v>
      </c>
      <c r="J82" s="13">
        <f t="shared" si="2"/>
        <v>7291.3400000000011</v>
      </c>
      <c r="K82">
        <f t="shared" si="3"/>
        <v>1</v>
      </c>
    </row>
    <row r="83" spans="1:11" ht="20.100000000000001" customHeight="1" x14ac:dyDescent="0.25">
      <c r="A83" s="12" t="s">
        <v>1514</v>
      </c>
      <c r="B83" s="1" t="s">
        <v>1515</v>
      </c>
      <c r="C83" s="1" t="s">
        <v>59</v>
      </c>
      <c r="D83" s="1" t="s">
        <v>7</v>
      </c>
      <c r="E83" s="1" t="s">
        <v>1999</v>
      </c>
      <c r="F83" s="1">
        <v>25</v>
      </c>
      <c r="G83" s="2">
        <v>44213</v>
      </c>
      <c r="H83" s="3">
        <v>41844</v>
      </c>
      <c r="I83" s="4">
        <v>0</v>
      </c>
      <c r="J83" s="13">
        <f t="shared" si="2"/>
        <v>0</v>
      </c>
      <c r="K83">
        <f t="shared" si="3"/>
        <v>1</v>
      </c>
    </row>
    <row r="84" spans="1:11" ht="20.100000000000001" customHeight="1" x14ac:dyDescent="0.25">
      <c r="A84" s="12" t="s">
        <v>1483</v>
      </c>
      <c r="B84" s="1" t="s">
        <v>1484</v>
      </c>
      <c r="C84" s="1" t="s">
        <v>232</v>
      </c>
      <c r="D84" s="1" t="s">
        <v>20</v>
      </c>
      <c r="E84" s="1" t="s">
        <v>2000</v>
      </c>
      <c r="F84" s="1">
        <v>46</v>
      </c>
      <c r="G84" s="2">
        <v>44213</v>
      </c>
      <c r="H84" s="3">
        <v>72131</v>
      </c>
      <c r="I84" s="4">
        <v>0</v>
      </c>
      <c r="J84" s="13">
        <f t="shared" si="2"/>
        <v>0</v>
      </c>
      <c r="K84">
        <f t="shared" si="3"/>
        <v>1</v>
      </c>
    </row>
    <row r="85" spans="1:11" ht="20.100000000000001" customHeight="1" x14ac:dyDescent="0.25">
      <c r="A85" s="12" t="s">
        <v>291</v>
      </c>
      <c r="B85" s="1" t="s">
        <v>292</v>
      </c>
      <c r="C85" s="1" t="s">
        <v>117</v>
      </c>
      <c r="D85" s="1" t="s">
        <v>32</v>
      </c>
      <c r="E85" s="1" t="s">
        <v>2000</v>
      </c>
      <c r="F85" s="1">
        <v>46</v>
      </c>
      <c r="G85" s="2">
        <v>44206</v>
      </c>
      <c r="H85" s="3">
        <v>86538</v>
      </c>
      <c r="I85" s="4">
        <v>0</v>
      </c>
      <c r="J85" s="13">
        <f t="shared" si="2"/>
        <v>0</v>
      </c>
      <c r="K85">
        <f t="shared" si="3"/>
        <v>1</v>
      </c>
    </row>
    <row r="86" spans="1:11" ht="20.100000000000001" customHeight="1" x14ac:dyDescent="0.25">
      <c r="A86" s="12" t="s">
        <v>1037</v>
      </c>
      <c r="B86" s="1" t="s">
        <v>1038</v>
      </c>
      <c r="C86" s="1" t="s">
        <v>22</v>
      </c>
      <c r="D86" s="1" t="s">
        <v>20</v>
      </c>
      <c r="E86" s="1" t="s">
        <v>1999</v>
      </c>
      <c r="F86" s="1">
        <v>28</v>
      </c>
      <c r="G86" s="2">
        <v>44204</v>
      </c>
      <c r="H86" s="3">
        <v>108826</v>
      </c>
      <c r="I86" s="4">
        <v>0.1</v>
      </c>
      <c r="J86" s="13">
        <f t="shared" si="2"/>
        <v>10882.6</v>
      </c>
      <c r="K86">
        <f t="shared" si="3"/>
        <v>1</v>
      </c>
    </row>
    <row r="87" spans="1:11" ht="20.100000000000001" customHeight="1" x14ac:dyDescent="0.25">
      <c r="A87" s="12" t="s">
        <v>248</v>
      </c>
      <c r="B87" s="1" t="s">
        <v>249</v>
      </c>
      <c r="C87" s="1" t="s">
        <v>17</v>
      </c>
      <c r="D87" s="1" t="s">
        <v>39</v>
      </c>
      <c r="E87" s="1" t="s">
        <v>2000</v>
      </c>
      <c r="F87" s="1">
        <v>42</v>
      </c>
      <c r="G87" s="2">
        <v>44198</v>
      </c>
      <c r="H87" s="3">
        <v>94430</v>
      </c>
      <c r="I87" s="4">
        <v>0</v>
      </c>
      <c r="J87" s="13">
        <f t="shared" si="2"/>
        <v>0</v>
      </c>
      <c r="K87">
        <f t="shared" si="3"/>
        <v>1</v>
      </c>
    </row>
    <row r="88" spans="1:11" ht="20.100000000000001" customHeight="1" x14ac:dyDescent="0.25">
      <c r="A88" s="12" t="s">
        <v>1152</v>
      </c>
      <c r="B88" s="1" t="s">
        <v>1153</v>
      </c>
      <c r="C88" s="1" t="s">
        <v>14</v>
      </c>
      <c r="D88" s="1" t="s">
        <v>7</v>
      </c>
      <c r="E88" s="1" t="s">
        <v>1999</v>
      </c>
      <c r="F88" s="1">
        <v>36</v>
      </c>
      <c r="G88" s="2">
        <v>44192</v>
      </c>
      <c r="H88" s="3">
        <v>70165</v>
      </c>
      <c r="I88" s="4">
        <v>7.0000000000000007E-2</v>
      </c>
      <c r="J88" s="13">
        <f t="shared" si="2"/>
        <v>4911.55</v>
      </c>
      <c r="K88">
        <f t="shared" si="3"/>
        <v>12</v>
      </c>
    </row>
    <row r="89" spans="1:11" ht="20.100000000000001" customHeight="1" x14ac:dyDescent="0.25">
      <c r="A89" s="12" t="s">
        <v>1045</v>
      </c>
      <c r="B89" s="1" t="s">
        <v>1046</v>
      </c>
      <c r="C89" s="1" t="s">
        <v>423</v>
      </c>
      <c r="D89" s="1" t="s">
        <v>7</v>
      </c>
      <c r="E89" s="1" t="s">
        <v>1999</v>
      </c>
      <c r="F89" s="1">
        <v>27</v>
      </c>
      <c r="G89" s="2">
        <v>44189</v>
      </c>
      <c r="H89" s="3">
        <v>92321</v>
      </c>
      <c r="I89" s="4">
        <v>0</v>
      </c>
      <c r="J89" s="13">
        <f t="shared" si="2"/>
        <v>0</v>
      </c>
      <c r="K89">
        <f t="shared" si="3"/>
        <v>12</v>
      </c>
    </row>
    <row r="90" spans="1:11" ht="20.100000000000001" customHeight="1" x14ac:dyDescent="0.25">
      <c r="A90" s="12" t="s">
        <v>476</v>
      </c>
      <c r="B90" s="1" t="s">
        <v>477</v>
      </c>
      <c r="C90" s="1" t="s">
        <v>38</v>
      </c>
      <c r="D90" s="1" t="s">
        <v>27</v>
      </c>
      <c r="E90" s="1" t="s">
        <v>2000</v>
      </c>
      <c r="F90" s="1">
        <v>33</v>
      </c>
      <c r="G90" s="2">
        <v>44181</v>
      </c>
      <c r="H90" s="3">
        <v>258426</v>
      </c>
      <c r="I90" s="4">
        <v>0.4</v>
      </c>
      <c r="J90" s="13">
        <f t="shared" si="2"/>
        <v>103370.40000000001</v>
      </c>
      <c r="K90">
        <f t="shared" si="3"/>
        <v>12</v>
      </c>
    </row>
    <row r="91" spans="1:11" ht="20.100000000000001" customHeight="1" x14ac:dyDescent="0.25">
      <c r="A91" s="12" t="s">
        <v>856</v>
      </c>
      <c r="B91" s="1" t="s">
        <v>857</v>
      </c>
      <c r="C91" s="1" t="s">
        <v>59</v>
      </c>
      <c r="D91" s="1" t="s">
        <v>7</v>
      </c>
      <c r="E91" s="1" t="s">
        <v>2000</v>
      </c>
      <c r="F91" s="1">
        <v>39</v>
      </c>
      <c r="G91" s="2">
        <v>44153</v>
      </c>
      <c r="H91" s="3">
        <v>48415</v>
      </c>
      <c r="I91" s="4">
        <v>0</v>
      </c>
      <c r="J91" s="13">
        <f t="shared" si="2"/>
        <v>0</v>
      </c>
      <c r="K91">
        <f t="shared" si="3"/>
        <v>11</v>
      </c>
    </row>
    <row r="92" spans="1:11" ht="20.100000000000001" customHeight="1" x14ac:dyDescent="0.25">
      <c r="A92" s="12" t="s">
        <v>571</v>
      </c>
      <c r="B92" s="1" t="s">
        <v>572</v>
      </c>
      <c r="C92" s="1" t="s">
        <v>38</v>
      </c>
      <c r="D92" s="1" t="s">
        <v>7</v>
      </c>
      <c r="E92" s="1" t="s">
        <v>1999</v>
      </c>
      <c r="F92" s="1">
        <v>40</v>
      </c>
      <c r="G92" s="2">
        <v>44143</v>
      </c>
      <c r="H92" s="3">
        <v>234469</v>
      </c>
      <c r="I92" s="4">
        <v>0.31</v>
      </c>
      <c r="J92" s="13">
        <f t="shared" si="2"/>
        <v>72685.39</v>
      </c>
      <c r="K92">
        <f t="shared" si="3"/>
        <v>11</v>
      </c>
    </row>
    <row r="93" spans="1:11" ht="20.100000000000001" customHeight="1" x14ac:dyDescent="0.25">
      <c r="A93" s="12" t="s">
        <v>1140</v>
      </c>
      <c r="B93" s="1" t="s">
        <v>1141</v>
      </c>
      <c r="C93" s="1" t="s">
        <v>11</v>
      </c>
      <c r="D93" s="1" t="s">
        <v>32</v>
      </c>
      <c r="E93" s="1" t="s">
        <v>2000</v>
      </c>
      <c r="F93" s="1">
        <v>46</v>
      </c>
      <c r="G93" s="2">
        <v>44125</v>
      </c>
      <c r="H93" s="3">
        <v>151853</v>
      </c>
      <c r="I93" s="4">
        <v>0.16</v>
      </c>
      <c r="J93" s="13">
        <f t="shared" si="2"/>
        <v>24296.48</v>
      </c>
      <c r="K93">
        <f t="shared" si="3"/>
        <v>10</v>
      </c>
    </row>
    <row r="94" spans="1:11" ht="20.100000000000001" customHeight="1" x14ac:dyDescent="0.25">
      <c r="A94" s="12" t="s">
        <v>935</v>
      </c>
      <c r="B94" s="1" t="s">
        <v>936</v>
      </c>
      <c r="C94" s="1" t="s">
        <v>64</v>
      </c>
      <c r="D94" s="1" t="s">
        <v>27</v>
      </c>
      <c r="E94" s="1" t="s">
        <v>1999</v>
      </c>
      <c r="F94" s="1">
        <v>30</v>
      </c>
      <c r="G94" s="2">
        <v>44124</v>
      </c>
      <c r="H94" s="3">
        <v>67753</v>
      </c>
      <c r="I94" s="4">
        <v>0</v>
      </c>
      <c r="J94" s="13">
        <f t="shared" si="2"/>
        <v>0</v>
      </c>
      <c r="K94">
        <f t="shared" si="3"/>
        <v>10</v>
      </c>
    </row>
    <row r="95" spans="1:11" ht="20.100000000000001" customHeight="1" x14ac:dyDescent="0.25">
      <c r="A95" s="12" t="s">
        <v>611</v>
      </c>
      <c r="B95" s="1" t="s">
        <v>612</v>
      </c>
      <c r="C95" s="1" t="s">
        <v>17</v>
      </c>
      <c r="D95" s="1" t="s">
        <v>27</v>
      </c>
      <c r="E95" s="1" t="s">
        <v>1999</v>
      </c>
      <c r="F95" s="1">
        <v>51</v>
      </c>
      <c r="G95" s="2">
        <v>44113</v>
      </c>
      <c r="H95" s="3">
        <v>91853</v>
      </c>
      <c r="I95" s="4">
        <v>0</v>
      </c>
      <c r="J95" s="13">
        <f t="shared" si="2"/>
        <v>0</v>
      </c>
      <c r="K95">
        <f t="shared" si="3"/>
        <v>10</v>
      </c>
    </row>
    <row r="96" spans="1:11" ht="20.100000000000001" customHeight="1" x14ac:dyDescent="0.25">
      <c r="A96" s="12" t="s">
        <v>925</v>
      </c>
      <c r="B96" s="1" t="s">
        <v>926</v>
      </c>
      <c r="C96" s="1" t="s">
        <v>38</v>
      </c>
      <c r="D96" s="1" t="s">
        <v>39</v>
      </c>
      <c r="E96" s="1" t="s">
        <v>1999</v>
      </c>
      <c r="F96" s="1">
        <v>26</v>
      </c>
      <c r="G96" s="2">
        <v>44101</v>
      </c>
      <c r="H96" s="3">
        <v>223055</v>
      </c>
      <c r="I96" s="4">
        <v>0.3</v>
      </c>
      <c r="J96" s="13">
        <f t="shared" si="2"/>
        <v>66916.5</v>
      </c>
      <c r="K96">
        <f t="shared" si="3"/>
        <v>9</v>
      </c>
    </row>
    <row r="97" spans="1:11" ht="20.100000000000001" customHeight="1" x14ac:dyDescent="0.25">
      <c r="A97" s="12" t="s">
        <v>1487</v>
      </c>
      <c r="B97" s="1" t="s">
        <v>1567</v>
      </c>
      <c r="C97" s="1" t="s">
        <v>120</v>
      </c>
      <c r="D97" s="1" t="s">
        <v>32</v>
      </c>
      <c r="E97" s="1" t="s">
        <v>2000</v>
      </c>
      <c r="F97" s="1">
        <v>29</v>
      </c>
      <c r="G97" s="2">
        <v>44099</v>
      </c>
      <c r="H97" s="3">
        <v>123588</v>
      </c>
      <c r="I97" s="4">
        <v>0</v>
      </c>
      <c r="J97" s="13">
        <f t="shared" si="2"/>
        <v>0</v>
      </c>
      <c r="K97">
        <f t="shared" si="3"/>
        <v>9</v>
      </c>
    </row>
    <row r="98" spans="1:11" ht="20.100000000000001" customHeight="1" x14ac:dyDescent="0.25">
      <c r="A98" s="12" t="s">
        <v>1578</v>
      </c>
      <c r="B98" s="1" t="s">
        <v>1579</v>
      </c>
      <c r="C98" s="1" t="s">
        <v>11</v>
      </c>
      <c r="D98" s="1" t="s">
        <v>20</v>
      </c>
      <c r="E98" s="1" t="s">
        <v>1999</v>
      </c>
      <c r="F98" s="1">
        <v>52</v>
      </c>
      <c r="G98" s="2">
        <v>44099</v>
      </c>
      <c r="H98" s="3">
        <v>163143</v>
      </c>
      <c r="I98" s="4">
        <v>0.28000000000000003</v>
      </c>
      <c r="J98" s="13">
        <f t="shared" si="2"/>
        <v>45680.04</v>
      </c>
      <c r="K98">
        <f t="shared" si="3"/>
        <v>9</v>
      </c>
    </row>
    <row r="99" spans="1:11" ht="20.100000000000001" customHeight="1" x14ac:dyDescent="0.25">
      <c r="A99" s="12" t="s">
        <v>1741</v>
      </c>
      <c r="B99" s="1" t="s">
        <v>1742</v>
      </c>
      <c r="C99" s="1" t="s">
        <v>123</v>
      </c>
      <c r="D99" s="1" t="s">
        <v>2007</v>
      </c>
      <c r="E99" s="1" t="s">
        <v>1999</v>
      </c>
      <c r="F99" s="1">
        <v>48</v>
      </c>
      <c r="G99" s="2">
        <v>44095</v>
      </c>
      <c r="H99" s="3">
        <v>54654</v>
      </c>
      <c r="I99" s="4">
        <v>0</v>
      </c>
      <c r="J99" s="13">
        <f t="shared" si="2"/>
        <v>0</v>
      </c>
      <c r="K99">
        <f t="shared" si="3"/>
        <v>9</v>
      </c>
    </row>
    <row r="100" spans="1:11" ht="20.100000000000001" customHeight="1" x14ac:dyDescent="0.25">
      <c r="A100" s="12" t="s">
        <v>1766</v>
      </c>
      <c r="B100" s="1" t="s">
        <v>1767</v>
      </c>
      <c r="C100" s="1" t="s">
        <v>11</v>
      </c>
      <c r="D100" s="1" t="s">
        <v>2007</v>
      </c>
      <c r="E100" s="1" t="s">
        <v>2000</v>
      </c>
      <c r="F100" s="1">
        <v>40</v>
      </c>
      <c r="G100" s="2">
        <v>44094</v>
      </c>
      <c r="H100" s="3">
        <v>198176</v>
      </c>
      <c r="I100" s="4">
        <v>0.17</v>
      </c>
      <c r="J100" s="13">
        <f t="shared" si="2"/>
        <v>33689.920000000006</v>
      </c>
      <c r="K100">
        <f t="shared" si="3"/>
        <v>9</v>
      </c>
    </row>
    <row r="101" spans="1:11" ht="20.100000000000001" customHeight="1" x14ac:dyDescent="0.25">
      <c r="A101" s="12" t="s">
        <v>820</v>
      </c>
      <c r="B101" s="1" t="s">
        <v>821</v>
      </c>
      <c r="C101" s="1" t="s">
        <v>123</v>
      </c>
      <c r="D101" s="1" t="s">
        <v>2007</v>
      </c>
      <c r="E101" s="1" t="s">
        <v>2000</v>
      </c>
      <c r="F101" s="1">
        <v>42</v>
      </c>
      <c r="G101" s="2">
        <v>44092</v>
      </c>
      <c r="H101" s="3">
        <v>47071</v>
      </c>
      <c r="I101" s="4">
        <v>0</v>
      </c>
      <c r="J101" s="13">
        <f t="shared" si="2"/>
        <v>0</v>
      </c>
      <c r="K101">
        <f t="shared" si="3"/>
        <v>9</v>
      </c>
    </row>
    <row r="102" spans="1:11" ht="20.100000000000001" customHeight="1" x14ac:dyDescent="0.25">
      <c r="A102" s="12" t="s">
        <v>378</v>
      </c>
      <c r="B102" s="1" t="s">
        <v>379</v>
      </c>
      <c r="C102" s="1" t="s">
        <v>380</v>
      </c>
      <c r="D102" s="1" t="s">
        <v>7</v>
      </c>
      <c r="E102" s="1" t="s">
        <v>1999</v>
      </c>
      <c r="F102" s="1">
        <v>31</v>
      </c>
      <c r="G102" s="2">
        <v>44086</v>
      </c>
      <c r="H102" s="3">
        <v>96567</v>
      </c>
      <c r="I102" s="4">
        <v>0</v>
      </c>
      <c r="J102" s="13">
        <f t="shared" si="2"/>
        <v>0</v>
      </c>
      <c r="K102">
        <f t="shared" si="3"/>
        <v>9</v>
      </c>
    </row>
    <row r="103" spans="1:11" ht="20.100000000000001" customHeight="1" x14ac:dyDescent="0.25">
      <c r="A103" s="12" t="s">
        <v>444</v>
      </c>
      <c r="B103" s="1" t="s">
        <v>445</v>
      </c>
      <c r="C103" s="1" t="s">
        <v>17</v>
      </c>
      <c r="D103" s="1" t="s">
        <v>12</v>
      </c>
      <c r="E103" s="1" t="s">
        <v>2000</v>
      </c>
      <c r="F103" s="1">
        <v>28</v>
      </c>
      <c r="G103" s="2">
        <v>44078</v>
      </c>
      <c r="H103" s="3">
        <v>95045</v>
      </c>
      <c r="I103" s="4">
        <v>0</v>
      </c>
      <c r="J103" s="13">
        <f t="shared" si="2"/>
        <v>0</v>
      </c>
      <c r="K103">
        <f t="shared" si="3"/>
        <v>9</v>
      </c>
    </row>
    <row r="104" spans="1:11" ht="20.100000000000001" customHeight="1" x14ac:dyDescent="0.25">
      <c r="A104" s="12" t="s">
        <v>496</v>
      </c>
      <c r="B104" s="1" t="s">
        <v>497</v>
      </c>
      <c r="C104" s="1" t="s">
        <v>11</v>
      </c>
      <c r="D104" s="1" t="s">
        <v>32</v>
      </c>
      <c r="E104" s="1" t="s">
        <v>1999</v>
      </c>
      <c r="F104" s="1">
        <v>31</v>
      </c>
      <c r="G104" s="2">
        <v>44069</v>
      </c>
      <c r="H104" s="3">
        <v>189290</v>
      </c>
      <c r="I104" s="4">
        <v>0.22</v>
      </c>
      <c r="J104" s="13">
        <f t="shared" si="2"/>
        <v>41643.800000000003</v>
      </c>
      <c r="K104">
        <f t="shared" si="3"/>
        <v>8</v>
      </c>
    </row>
    <row r="105" spans="1:11" ht="20.100000000000001" customHeight="1" x14ac:dyDescent="0.25">
      <c r="A105" s="12" t="s">
        <v>207</v>
      </c>
      <c r="B105" s="1" t="s">
        <v>208</v>
      </c>
      <c r="C105" s="1" t="s">
        <v>38</v>
      </c>
      <c r="D105" s="1" t="s">
        <v>20</v>
      </c>
      <c r="E105" s="1" t="s">
        <v>2000</v>
      </c>
      <c r="F105" s="1">
        <v>31</v>
      </c>
      <c r="G105" s="2">
        <v>44063</v>
      </c>
      <c r="H105" s="3">
        <v>219693</v>
      </c>
      <c r="I105" s="4">
        <v>0.3</v>
      </c>
      <c r="J105" s="13">
        <f t="shared" si="2"/>
        <v>65907.899999999994</v>
      </c>
      <c r="K105">
        <f t="shared" si="3"/>
        <v>8</v>
      </c>
    </row>
    <row r="106" spans="1:11" ht="20.100000000000001" customHeight="1" x14ac:dyDescent="0.25">
      <c r="A106" s="12" t="s">
        <v>1709</v>
      </c>
      <c r="B106" s="1" t="s">
        <v>1710</v>
      </c>
      <c r="C106" s="1" t="s">
        <v>11</v>
      </c>
      <c r="D106" s="1" t="s">
        <v>39</v>
      </c>
      <c r="E106" s="1" t="s">
        <v>1999</v>
      </c>
      <c r="F106" s="1">
        <v>25</v>
      </c>
      <c r="G106" s="2">
        <v>44058</v>
      </c>
      <c r="H106" s="3">
        <v>172007</v>
      </c>
      <c r="I106" s="4">
        <v>0.26</v>
      </c>
      <c r="J106" s="13">
        <f t="shared" si="2"/>
        <v>44721.82</v>
      </c>
      <c r="K106">
        <f t="shared" si="3"/>
        <v>8</v>
      </c>
    </row>
    <row r="107" spans="1:11" ht="20.100000000000001" customHeight="1" x14ac:dyDescent="0.25">
      <c r="A107" s="12" t="s">
        <v>233</v>
      </c>
      <c r="B107" s="1" t="s">
        <v>234</v>
      </c>
      <c r="C107" s="1" t="s">
        <v>11</v>
      </c>
      <c r="D107" s="1" t="s">
        <v>7</v>
      </c>
      <c r="E107" s="1" t="s">
        <v>2000</v>
      </c>
      <c r="F107" s="1">
        <v>29</v>
      </c>
      <c r="G107" s="2">
        <v>44052</v>
      </c>
      <c r="H107" s="3">
        <v>161203</v>
      </c>
      <c r="I107" s="4">
        <v>0.15</v>
      </c>
      <c r="J107" s="13">
        <f t="shared" si="2"/>
        <v>24180.45</v>
      </c>
      <c r="K107">
        <f t="shared" si="3"/>
        <v>8</v>
      </c>
    </row>
    <row r="108" spans="1:11" ht="20.100000000000001" customHeight="1" x14ac:dyDescent="0.25">
      <c r="A108" s="12" t="s">
        <v>149</v>
      </c>
      <c r="B108" s="1" t="s">
        <v>1036</v>
      </c>
      <c r="C108" s="1" t="s">
        <v>14</v>
      </c>
      <c r="D108" s="1" t="s">
        <v>7</v>
      </c>
      <c r="E108" s="1" t="s">
        <v>1999</v>
      </c>
      <c r="F108" s="1">
        <v>28</v>
      </c>
      <c r="G108" s="2">
        <v>44051</v>
      </c>
      <c r="H108" s="3">
        <v>73255</v>
      </c>
      <c r="I108" s="4">
        <v>0.09</v>
      </c>
      <c r="J108" s="13">
        <f t="shared" si="2"/>
        <v>6592.95</v>
      </c>
      <c r="K108">
        <f t="shared" si="3"/>
        <v>8</v>
      </c>
    </row>
    <row r="109" spans="1:11" ht="20.100000000000001" customHeight="1" x14ac:dyDescent="0.25">
      <c r="A109" s="12" t="s">
        <v>176</v>
      </c>
      <c r="B109" s="1" t="s">
        <v>177</v>
      </c>
      <c r="C109" s="1" t="s">
        <v>11</v>
      </c>
      <c r="D109" s="1" t="s">
        <v>27</v>
      </c>
      <c r="E109" s="1" t="s">
        <v>1999</v>
      </c>
      <c r="F109" s="1">
        <v>26</v>
      </c>
      <c r="G109" s="2">
        <v>44040</v>
      </c>
      <c r="H109" s="3">
        <v>180664</v>
      </c>
      <c r="I109" s="4">
        <v>0.27</v>
      </c>
      <c r="J109" s="13">
        <f t="shared" si="2"/>
        <v>48779.280000000006</v>
      </c>
      <c r="K109">
        <f t="shared" si="3"/>
        <v>7</v>
      </c>
    </row>
    <row r="110" spans="1:11" ht="20.100000000000001" customHeight="1" x14ac:dyDescent="0.25">
      <c r="A110" s="12" t="s">
        <v>1918</v>
      </c>
      <c r="B110" s="1" t="s">
        <v>1919</v>
      </c>
      <c r="C110" s="1" t="s">
        <v>38</v>
      </c>
      <c r="D110" s="1" t="s">
        <v>27</v>
      </c>
      <c r="E110" s="1" t="s">
        <v>2000</v>
      </c>
      <c r="F110" s="1">
        <v>63</v>
      </c>
      <c r="G110" s="2">
        <v>44038</v>
      </c>
      <c r="H110" s="3">
        <v>216195</v>
      </c>
      <c r="I110" s="4">
        <v>0.31</v>
      </c>
      <c r="J110" s="13">
        <f t="shared" si="2"/>
        <v>67020.45</v>
      </c>
      <c r="K110">
        <f t="shared" si="3"/>
        <v>7</v>
      </c>
    </row>
    <row r="111" spans="1:11" ht="20.100000000000001" customHeight="1" x14ac:dyDescent="0.25">
      <c r="A111" s="12" t="s">
        <v>323</v>
      </c>
      <c r="B111" s="1" t="s">
        <v>324</v>
      </c>
      <c r="C111" s="1" t="s">
        <v>186</v>
      </c>
      <c r="D111" s="1" t="s">
        <v>7</v>
      </c>
      <c r="E111" s="1" t="s">
        <v>1999</v>
      </c>
      <c r="F111" s="1">
        <v>33</v>
      </c>
      <c r="G111" s="2">
        <v>44036</v>
      </c>
      <c r="H111" s="3">
        <v>69453</v>
      </c>
      <c r="I111" s="4">
        <v>0</v>
      </c>
      <c r="J111" s="13">
        <f t="shared" si="2"/>
        <v>0</v>
      </c>
      <c r="K111">
        <f t="shared" si="3"/>
        <v>7</v>
      </c>
    </row>
    <row r="112" spans="1:11" ht="20.100000000000001" customHeight="1" x14ac:dyDescent="0.25">
      <c r="A112" s="12" t="s">
        <v>1580</v>
      </c>
      <c r="B112" s="1" t="s">
        <v>1581</v>
      </c>
      <c r="C112" s="1" t="s">
        <v>17</v>
      </c>
      <c r="D112" s="1" t="s">
        <v>27</v>
      </c>
      <c r="E112" s="1" t="s">
        <v>2000</v>
      </c>
      <c r="F112" s="1">
        <v>38</v>
      </c>
      <c r="G112" s="2">
        <v>44036</v>
      </c>
      <c r="H112" s="3">
        <v>89390</v>
      </c>
      <c r="I112" s="4">
        <v>0</v>
      </c>
      <c r="J112" s="13">
        <f t="shared" si="2"/>
        <v>0</v>
      </c>
      <c r="K112">
        <f t="shared" si="3"/>
        <v>7</v>
      </c>
    </row>
    <row r="113" spans="1:11" ht="20.100000000000001" customHeight="1" x14ac:dyDescent="0.25">
      <c r="A113" s="12" t="s">
        <v>542</v>
      </c>
      <c r="B113" s="1" t="s">
        <v>543</v>
      </c>
      <c r="C113" s="1" t="s">
        <v>38</v>
      </c>
      <c r="D113" s="1" t="s">
        <v>7</v>
      </c>
      <c r="E113" s="1" t="s">
        <v>2000</v>
      </c>
      <c r="F113" s="1">
        <v>32</v>
      </c>
      <c r="G113" s="2">
        <v>44034</v>
      </c>
      <c r="H113" s="3">
        <v>192749</v>
      </c>
      <c r="I113" s="4">
        <v>0.31</v>
      </c>
      <c r="J113" s="13">
        <f t="shared" si="2"/>
        <v>59752.19</v>
      </c>
      <c r="K113">
        <f t="shared" si="3"/>
        <v>7</v>
      </c>
    </row>
    <row r="114" spans="1:11" ht="20.100000000000001" customHeight="1" x14ac:dyDescent="0.25">
      <c r="A114" s="12" t="s">
        <v>1170</v>
      </c>
      <c r="B114" s="1" t="s">
        <v>1171</v>
      </c>
      <c r="C114" s="1" t="s">
        <v>11</v>
      </c>
      <c r="D114" s="1" t="s">
        <v>12</v>
      </c>
      <c r="E114" s="1" t="s">
        <v>2000</v>
      </c>
      <c r="F114" s="1">
        <v>34</v>
      </c>
      <c r="G114" s="2">
        <v>44032</v>
      </c>
      <c r="H114" s="3">
        <v>184960</v>
      </c>
      <c r="I114" s="4">
        <v>0.18</v>
      </c>
      <c r="J114" s="13">
        <f t="shared" si="2"/>
        <v>33292.799999999996</v>
      </c>
      <c r="K114">
        <f t="shared" si="3"/>
        <v>7</v>
      </c>
    </row>
    <row r="115" spans="1:11" ht="20.100000000000001" customHeight="1" x14ac:dyDescent="0.25">
      <c r="A115" s="12" t="s">
        <v>585</v>
      </c>
      <c r="B115" s="1" t="s">
        <v>586</v>
      </c>
      <c r="C115" s="1" t="s">
        <v>6</v>
      </c>
      <c r="D115" s="1" t="s">
        <v>39</v>
      </c>
      <c r="E115" s="1" t="s">
        <v>1999</v>
      </c>
      <c r="F115" s="1">
        <v>30</v>
      </c>
      <c r="G115" s="2">
        <v>44030</v>
      </c>
      <c r="H115" s="3">
        <v>148485</v>
      </c>
      <c r="I115" s="4">
        <v>0.15</v>
      </c>
      <c r="J115" s="13">
        <f t="shared" si="2"/>
        <v>22272.75</v>
      </c>
      <c r="K115">
        <f t="shared" si="3"/>
        <v>7</v>
      </c>
    </row>
    <row r="116" spans="1:11" ht="20.100000000000001" customHeight="1" x14ac:dyDescent="0.25">
      <c r="A116" s="12" t="s">
        <v>1168</v>
      </c>
      <c r="B116" s="1" t="s">
        <v>1169</v>
      </c>
      <c r="C116" s="1" t="s">
        <v>6</v>
      </c>
      <c r="D116" s="1" t="s">
        <v>2007</v>
      </c>
      <c r="E116" s="1" t="s">
        <v>2000</v>
      </c>
      <c r="F116" s="1">
        <v>29</v>
      </c>
      <c r="G116" s="2">
        <v>44025</v>
      </c>
      <c r="H116" s="3">
        <v>141555</v>
      </c>
      <c r="I116" s="4">
        <v>0.11</v>
      </c>
      <c r="J116" s="13">
        <f t="shared" si="2"/>
        <v>15571.05</v>
      </c>
      <c r="K116">
        <f t="shared" si="3"/>
        <v>7</v>
      </c>
    </row>
    <row r="117" spans="1:11" ht="20.100000000000001" customHeight="1" x14ac:dyDescent="0.25">
      <c r="A117" s="12" t="s">
        <v>1686</v>
      </c>
      <c r="B117" s="1" t="s">
        <v>1687</v>
      </c>
      <c r="C117" s="1" t="s">
        <v>64</v>
      </c>
      <c r="D117" s="1" t="s">
        <v>12</v>
      </c>
      <c r="E117" s="1" t="s">
        <v>2000</v>
      </c>
      <c r="F117" s="1">
        <v>25</v>
      </c>
      <c r="G117" s="2">
        <v>44024</v>
      </c>
      <c r="H117" s="3">
        <v>56565</v>
      </c>
      <c r="I117" s="4">
        <v>0</v>
      </c>
      <c r="J117" s="13">
        <f t="shared" si="2"/>
        <v>0</v>
      </c>
      <c r="K117">
        <f t="shared" si="3"/>
        <v>7</v>
      </c>
    </row>
    <row r="118" spans="1:11" ht="20.100000000000001" customHeight="1" x14ac:dyDescent="0.25">
      <c r="A118" s="12" t="s">
        <v>573</v>
      </c>
      <c r="B118" s="1" t="s">
        <v>574</v>
      </c>
      <c r="C118" s="1" t="s">
        <v>117</v>
      </c>
      <c r="D118" s="1" t="s">
        <v>32</v>
      </c>
      <c r="E118" s="1" t="s">
        <v>1999</v>
      </c>
      <c r="F118" s="1">
        <v>52</v>
      </c>
      <c r="G118" s="2">
        <v>44022</v>
      </c>
      <c r="H118" s="3">
        <v>88272</v>
      </c>
      <c r="I118" s="4">
        <v>0</v>
      </c>
      <c r="J118" s="13">
        <f t="shared" si="2"/>
        <v>0</v>
      </c>
      <c r="K118">
        <f t="shared" si="3"/>
        <v>7</v>
      </c>
    </row>
    <row r="119" spans="1:11" ht="20.100000000000001" customHeight="1" x14ac:dyDescent="0.25">
      <c r="A119" s="12" t="s">
        <v>1127</v>
      </c>
      <c r="B119" s="1" t="s">
        <v>1128</v>
      </c>
      <c r="C119" s="1" t="s">
        <v>64</v>
      </c>
      <c r="D119" s="1" t="s">
        <v>39</v>
      </c>
      <c r="E119" s="1" t="s">
        <v>1999</v>
      </c>
      <c r="F119" s="1">
        <v>35</v>
      </c>
      <c r="G119" s="2">
        <v>44015</v>
      </c>
      <c r="H119" s="3">
        <v>51513</v>
      </c>
      <c r="I119" s="4">
        <v>0</v>
      </c>
      <c r="J119" s="13">
        <f t="shared" si="2"/>
        <v>0</v>
      </c>
      <c r="K119">
        <f t="shared" si="3"/>
        <v>7</v>
      </c>
    </row>
    <row r="120" spans="1:11" ht="20.100000000000001" customHeight="1" x14ac:dyDescent="0.25">
      <c r="A120" s="12" t="s">
        <v>368</v>
      </c>
      <c r="B120" s="1" t="s">
        <v>369</v>
      </c>
      <c r="C120" s="1" t="s">
        <v>22</v>
      </c>
      <c r="D120" s="1" t="s">
        <v>39</v>
      </c>
      <c r="E120" s="1" t="s">
        <v>1999</v>
      </c>
      <c r="F120" s="1">
        <v>51</v>
      </c>
      <c r="G120" s="2">
        <v>44014</v>
      </c>
      <c r="H120" s="3">
        <v>100099</v>
      </c>
      <c r="I120" s="4">
        <v>0.08</v>
      </c>
      <c r="J120" s="13">
        <f t="shared" si="2"/>
        <v>8007.92</v>
      </c>
      <c r="K120">
        <f t="shared" si="3"/>
        <v>7</v>
      </c>
    </row>
    <row r="121" spans="1:11" ht="20.100000000000001" customHeight="1" x14ac:dyDescent="0.25">
      <c r="A121" s="12" t="s">
        <v>1929</v>
      </c>
      <c r="B121" s="1" t="s">
        <v>21</v>
      </c>
      <c r="C121" s="1" t="s">
        <v>22</v>
      </c>
      <c r="D121" s="1" t="s">
        <v>7</v>
      </c>
      <c r="E121" s="1" t="s">
        <v>2000</v>
      </c>
      <c r="F121" s="1">
        <v>27</v>
      </c>
      <c r="G121" s="2">
        <v>44013</v>
      </c>
      <c r="H121" s="3">
        <v>119746</v>
      </c>
      <c r="I121" s="4">
        <v>0.1</v>
      </c>
      <c r="J121" s="13">
        <f t="shared" si="2"/>
        <v>11974.6</v>
      </c>
      <c r="K121">
        <f t="shared" si="3"/>
        <v>7</v>
      </c>
    </row>
    <row r="122" spans="1:11" ht="20.100000000000001" customHeight="1" x14ac:dyDescent="0.25">
      <c r="A122" s="12" t="s">
        <v>1599</v>
      </c>
      <c r="B122" s="1" t="s">
        <v>1600</v>
      </c>
      <c r="C122" s="1" t="s">
        <v>268</v>
      </c>
      <c r="D122" s="1" t="s">
        <v>7</v>
      </c>
      <c r="E122" s="1" t="s">
        <v>1999</v>
      </c>
      <c r="F122" s="1">
        <v>64</v>
      </c>
      <c r="G122" s="2">
        <v>44009</v>
      </c>
      <c r="H122" s="3">
        <v>40316</v>
      </c>
      <c r="I122" s="4">
        <v>0</v>
      </c>
      <c r="J122" s="13">
        <f t="shared" si="2"/>
        <v>0</v>
      </c>
      <c r="K122">
        <f t="shared" si="3"/>
        <v>6</v>
      </c>
    </row>
    <row r="123" spans="1:11" ht="20.100000000000001" customHeight="1" x14ac:dyDescent="0.25">
      <c r="A123" s="12" t="s">
        <v>1080</v>
      </c>
      <c r="B123" s="1" t="s">
        <v>1081</v>
      </c>
      <c r="C123" s="1" t="s">
        <v>17</v>
      </c>
      <c r="D123" s="1" t="s">
        <v>27</v>
      </c>
      <c r="E123" s="1" t="s">
        <v>2000</v>
      </c>
      <c r="F123" s="1">
        <v>45</v>
      </c>
      <c r="G123" s="2">
        <v>43999</v>
      </c>
      <c r="H123" s="3">
        <v>89841</v>
      </c>
      <c r="I123" s="4">
        <v>0</v>
      </c>
      <c r="J123" s="13">
        <f t="shared" si="2"/>
        <v>0</v>
      </c>
      <c r="K123">
        <f t="shared" si="3"/>
        <v>6</v>
      </c>
    </row>
    <row r="124" spans="1:11" ht="20.100000000000001" customHeight="1" x14ac:dyDescent="0.25">
      <c r="A124" s="12" t="s">
        <v>846</v>
      </c>
      <c r="B124" s="1" t="s">
        <v>847</v>
      </c>
      <c r="C124" s="1" t="s">
        <v>11</v>
      </c>
      <c r="D124" s="1" t="s">
        <v>20</v>
      </c>
      <c r="E124" s="1" t="s">
        <v>2000</v>
      </c>
      <c r="F124" s="1">
        <v>63</v>
      </c>
      <c r="G124" s="2">
        <v>43996</v>
      </c>
      <c r="H124" s="3">
        <v>181216</v>
      </c>
      <c r="I124" s="4">
        <v>0.27</v>
      </c>
      <c r="J124" s="13">
        <f t="shared" si="2"/>
        <v>48928.32</v>
      </c>
      <c r="K124">
        <f t="shared" si="3"/>
        <v>6</v>
      </c>
    </row>
    <row r="125" spans="1:11" ht="20.100000000000001" customHeight="1" x14ac:dyDescent="0.25">
      <c r="A125" s="12" t="s">
        <v>1232</v>
      </c>
      <c r="B125" s="1" t="s">
        <v>1233</v>
      </c>
      <c r="C125" s="1" t="s">
        <v>120</v>
      </c>
      <c r="D125" s="1" t="s">
        <v>32</v>
      </c>
      <c r="E125" s="1" t="s">
        <v>1999</v>
      </c>
      <c r="F125" s="1">
        <v>47</v>
      </c>
      <c r="G125" s="2">
        <v>43990</v>
      </c>
      <c r="H125" s="3">
        <v>115765</v>
      </c>
      <c r="I125" s="4">
        <v>0</v>
      </c>
      <c r="J125" s="13">
        <f t="shared" si="2"/>
        <v>0</v>
      </c>
      <c r="K125">
        <f t="shared" si="3"/>
        <v>6</v>
      </c>
    </row>
    <row r="126" spans="1:11" ht="20.100000000000001" customHeight="1" x14ac:dyDescent="0.25">
      <c r="A126" s="12" t="s">
        <v>205</v>
      </c>
      <c r="B126" s="1" t="s">
        <v>206</v>
      </c>
      <c r="C126" s="1" t="s">
        <v>14</v>
      </c>
      <c r="D126" s="1" t="s">
        <v>7</v>
      </c>
      <c r="E126" s="1" t="s">
        <v>1999</v>
      </c>
      <c r="F126" s="1">
        <v>28</v>
      </c>
      <c r="G126" s="2">
        <v>43977</v>
      </c>
      <c r="H126" s="3">
        <v>67925</v>
      </c>
      <c r="I126" s="4">
        <v>0.08</v>
      </c>
      <c r="J126" s="13">
        <f t="shared" si="2"/>
        <v>5434</v>
      </c>
      <c r="K126">
        <f t="shared" si="3"/>
        <v>5</v>
      </c>
    </row>
    <row r="127" spans="1:11" ht="20.100000000000001" customHeight="1" x14ac:dyDescent="0.25">
      <c r="A127" s="12" t="s">
        <v>1360</v>
      </c>
      <c r="B127" s="1" t="s">
        <v>1361</v>
      </c>
      <c r="C127" s="1" t="s">
        <v>11</v>
      </c>
      <c r="D127" s="1" t="s">
        <v>12</v>
      </c>
      <c r="E127" s="1" t="s">
        <v>2000</v>
      </c>
      <c r="F127" s="1">
        <v>27</v>
      </c>
      <c r="G127" s="2">
        <v>43977</v>
      </c>
      <c r="H127" s="3">
        <v>153628</v>
      </c>
      <c r="I127" s="4">
        <v>0.28999999999999998</v>
      </c>
      <c r="J127" s="13">
        <f t="shared" si="2"/>
        <v>44552.119999999995</v>
      </c>
      <c r="K127">
        <f t="shared" si="3"/>
        <v>5</v>
      </c>
    </row>
    <row r="128" spans="1:11" ht="20.100000000000001" customHeight="1" x14ac:dyDescent="0.25">
      <c r="A128" s="12" t="s">
        <v>1353</v>
      </c>
      <c r="B128" s="1" t="s">
        <v>1354</v>
      </c>
      <c r="C128" s="1" t="s">
        <v>17</v>
      </c>
      <c r="D128" s="1" t="s">
        <v>20</v>
      </c>
      <c r="E128" s="1" t="s">
        <v>2000</v>
      </c>
      <c r="F128" s="1">
        <v>62</v>
      </c>
      <c r="G128" s="2">
        <v>43969</v>
      </c>
      <c r="H128" s="3">
        <v>97830</v>
      </c>
      <c r="I128" s="4">
        <v>0</v>
      </c>
      <c r="J128" s="13">
        <f t="shared" si="2"/>
        <v>0</v>
      </c>
      <c r="K128">
        <f t="shared" si="3"/>
        <v>5</v>
      </c>
    </row>
    <row r="129" spans="1:11" ht="20.100000000000001" customHeight="1" x14ac:dyDescent="0.25">
      <c r="A129" s="12" t="s">
        <v>1930</v>
      </c>
      <c r="B129" s="1" t="s">
        <v>24</v>
      </c>
      <c r="C129" s="1" t="s">
        <v>25</v>
      </c>
      <c r="D129" s="1" t="s">
        <v>12</v>
      </c>
      <c r="E129" s="1" t="s">
        <v>1999</v>
      </c>
      <c r="F129" s="1">
        <v>25</v>
      </c>
      <c r="G129" s="2">
        <v>43967</v>
      </c>
      <c r="H129" s="3">
        <v>41336</v>
      </c>
      <c r="I129" s="4">
        <v>0</v>
      </c>
      <c r="J129" s="13">
        <f t="shared" si="2"/>
        <v>0</v>
      </c>
      <c r="K129">
        <f t="shared" si="3"/>
        <v>5</v>
      </c>
    </row>
    <row r="130" spans="1:11" ht="20.100000000000001" customHeight="1" x14ac:dyDescent="0.25">
      <c r="A130" s="12" t="s">
        <v>1364</v>
      </c>
      <c r="B130" s="1" t="s">
        <v>1365</v>
      </c>
      <c r="C130" s="1" t="s">
        <v>6</v>
      </c>
      <c r="D130" s="1" t="s">
        <v>39</v>
      </c>
      <c r="E130" s="1" t="s">
        <v>2000</v>
      </c>
      <c r="F130" s="1">
        <v>29</v>
      </c>
      <c r="G130" s="2">
        <v>43966</v>
      </c>
      <c r="H130" s="3">
        <v>137106</v>
      </c>
      <c r="I130" s="4">
        <v>0.12</v>
      </c>
      <c r="J130" s="13">
        <f t="shared" ref="J130:J193" si="4">H130*I130</f>
        <v>16452.72</v>
      </c>
      <c r="K130">
        <f t="shared" si="3"/>
        <v>5</v>
      </c>
    </row>
    <row r="131" spans="1:11" ht="20.100000000000001" customHeight="1" x14ac:dyDescent="0.25">
      <c r="A131" s="12" t="s">
        <v>1202</v>
      </c>
      <c r="B131" s="1" t="s">
        <v>1203</v>
      </c>
      <c r="C131" s="1" t="s">
        <v>38</v>
      </c>
      <c r="D131" s="1" t="s">
        <v>7</v>
      </c>
      <c r="E131" s="1" t="s">
        <v>1999</v>
      </c>
      <c r="F131" s="1">
        <v>26</v>
      </c>
      <c r="G131" s="2">
        <v>43960</v>
      </c>
      <c r="H131" s="3">
        <v>256561</v>
      </c>
      <c r="I131" s="4">
        <v>0.39</v>
      </c>
      <c r="J131" s="13">
        <f t="shared" si="4"/>
        <v>100058.79000000001</v>
      </c>
      <c r="K131">
        <f t="shared" ref="K131:K194" si="5">MONTH(G131)</f>
        <v>5</v>
      </c>
    </row>
    <row r="132" spans="1:11" ht="20.100000000000001" customHeight="1" x14ac:dyDescent="0.25">
      <c r="A132" s="12" t="s">
        <v>770</v>
      </c>
      <c r="B132" s="1" t="s">
        <v>771</v>
      </c>
      <c r="C132" s="1" t="s">
        <v>22</v>
      </c>
      <c r="D132" s="1" t="s">
        <v>7</v>
      </c>
      <c r="E132" s="1" t="s">
        <v>2000</v>
      </c>
      <c r="F132" s="1">
        <v>57</v>
      </c>
      <c r="G132" s="2">
        <v>43948</v>
      </c>
      <c r="H132" s="3">
        <v>103058</v>
      </c>
      <c r="I132" s="4">
        <v>7.0000000000000007E-2</v>
      </c>
      <c r="J132" s="13">
        <f t="shared" si="4"/>
        <v>7214.06</v>
      </c>
      <c r="K132">
        <f t="shared" si="5"/>
        <v>4</v>
      </c>
    </row>
    <row r="133" spans="1:11" ht="20.100000000000001" customHeight="1" x14ac:dyDescent="0.25">
      <c r="A133" s="12" t="s">
        <v>676</v>
      </c>
      <c r="B133" s="1" t="s">
        <v>677</v>
      </c>
      <c r="C133" s="1" t="s">
        <v>268</v>
      </c>
      <c r="D133" s="1" t="s">
        <v>7</v>
      </c>
      <c r="E133" s="1" t="s">
        <v>1999</v>
      </c>
      <c r="F133" s="1">
        <v>47</v>
      </c>
      <c r="G133" s="2">
        <v>43944</v>
      </c>
      <c r="H133" s="3">
        <v>50069</v>
      </c>
      <c r="I133" s="4">
        <v>0</v>
      </c>
      <c r="J133" s="13">
        <f t="shared" si="4"/>
        <v>0</v>
      </c>
      <c r="K133">
        <f t="shared" si="5"/>
        <v>4</v>
      </c>
    </row>
    <row r="134" spans="1:11" ht="20.100000000000001" customHeight="1" x14ac:dyDescent="0.25">
      <c r="A134" s="12" t="s">
        <v>1734</v>
      </c>
      <c r="B134" s="1" t="s">
        <v>1735</v>
      </c>
      <c r="C134" s="1" t="s">
        <v>310</v>
      </c>
      <c r="D134" s="1" t="s">
        <v>7</v>
      </c>
      <c r="E134" s="1" t="s">
        <v>2000</v>
      </c>
      <c r="F134" s="1">
        <v>39</v>
      </c>
      <c r="G134" s="2">
        <v>43943</v>
      </c>
      <c r="H134" s="3">
        <v>90535</v>
      </c>
      <c r="I134" s="4">
        <v>0</v>
      </c>
      <c r="J134" s="13">
        <f t="shared" si="4"/>
        <v>0</v>
      </c>
      <c r="K134">
        <f t="shared" si="5"/>
        <v>4</v>
      </c>
    </row>
    <row r="135" spans="1:11" ht="20.100000000000001" customHeight="1" x14ac:dyDescent="0.25">
      <c r="A135" s="12" t="s">
        <v>1204</v>
      </c>
      <c r="B135" s="1" t="s">
        <v>1205</v>
      </c>
      <c r="C135" s="1" t="s">
        <v>310</v>
      </c>
      <c r="D135" s="1" t="s">
        <v>7</v>
      </c>
      <c r="E135" s="1" t="s">
        <v>2000</v>
      </c>
      <c r="F135" s="1">
        <v>45</v>
      </c>
      <c r="G135" s="2">
        <v>43937</v>
      </c>
      <c r="H135" s="3">
        <v>66958</v>
      </c>
      <c r="I135" s="4">
        <v>0</v>
      </c>
      <c r="J135" s="13">
        <f t="shared" si="4"/>
        <v>0</v>
      </c>
      <c r="K135">
        <f t="shared" si="5"/>
        <v>4</v>
      </c>
    </row>
    <row r="136" spans="1:11" ht="20.100000000000001" customHeight="1" x14ac:dyDescent="0.25">
      <c r="A136" s="12" t="s">
        <v>269</v>
      </c>
      <c r="B136" s="1" t="s">
        <v>270</v>
      </c>
      <c r="C136" s="1" t="s">
        <v>114</v>
      </c>
      <c r="D136" s="1" t="s">
        <v>32</v>
      </c>
      <c r="E136" s="1" t="s">
        <v>1999</v>
      </c>
      <c r="F136" s="1">
        <v>27</v>
      </c>
      <c r="G136" s="2">
        <v>43937</v>
      </c>
      <c r="H136" s="3">
        <v>71864</v>
      </c>
      <c r="I136" s="4">
        <v>0</v>
      </c>
      <c r="J136" s="13">
        <f t="shared" si="4"/>
        <v>0</v>
      </c>
      <c r="K136">
        <f t="shared" si="5"/>
        <v>4</v>
      </c>
    </row>
    <row r="137" spans="1:11" ht="20.100000000000001" customHeight="1" x14ac:dyDescent="0.25">
      <c r="A137" s="12" t="s">
        <v>1832</v>
      </c>
      <c r="B137" s="1" t="s">
        <v>1833</v>
      </c>
      <c r="C137" s="1" t="s">
        <v>22</v>
      </c>
      <c r="D137" s="1" t="s">
        <v>12</v>
      </c>
      <c r="E137" s="1" t="s">
        <v>1999</v>
      </c>
      <c r="F137" s="1">
        <v>32</v>
      </c>
      <c r="G137" s="2">
        <v>43936</v>
      </c>
      <c r="H137" s="3">
        <v>126671</v>
      </c>
      <c r="I137" s="4">
        <v>0.09</v>
      </c>
      <c r="J137" s="13">
        <f t="shared" si="4"/>
        <v>11400.39</v>
      </c>
      <c r="K137">
        <f t="shared" si="5"/>
        <v>4</v>
      </c>
    </row>
    <row r="138" spans="1:11" ht="20.100000000000001" customHeight="1" x14ac:dyDescent="0.25">
      <c r="A138" s="12" t="s">
        <v>1332</v>
      </c>
      <c r="B138" s="1" t="s">
        <v>1333</v>
      </c>
      <c r="C138" s="1" t="s">
        <v>22</v>
      </c>
      <c r="D138" s="1" t="s">
        <v>12</v>
      </c>
      <c r="E138" s="1" t="s">
        <v>2000</v>
      </c>
      <c r="F138" s="1">
        <v>37</v>
      </c>
      <c r="G138" s="2">
        <v>43935</v>
      </c>
      <c r="H138" s="3">
        <v>103524</v>
      </c>
      <c r="I138" s="4">
        <v>0.09</v>
      </c>
      <c r="J138" s="13">
        <f t="shared" si="4"/>
        <v>9317.16</v>
      </c>
      <c r="K138">
        <f t="shared" si="5"/>
        <v>4</v>
      </c>
    </row>
    <row r="139" spans="1:11" ht="20.100000000000001" customHeight="1" x14ac:dyDescent="0.25">
      <c r="A139" s="12" t="s">
        <v>986</v>
      </c>
      <c r="B139" s="1" t="s">
        <v>987</v>
      </c>
      <c r="C139" s="1" t="s">
        <v>6</v>
      </c>
      <c r="D139" s="1" t="s">
        <v>39</v>
      </c>
      <c r="E139" s="1" t="s">
        <v>2000</v>
      </c>
      <c r="F139" s="1">
        <v>25</v>
      </c>
      <c r="G139" s="2">
        <v>43930</v>
      </c>
      <c r="H139" s="3">
        <v>157057</v>
      </c>
      <c r="I139" s="4">
        <v>0.1</v>
      </c>
      <c r="J139" s="13">
        <f t="shared" si="4"/>
        <v>15705.7</v>
      </c>
      <c r="K139">
        <f t="shared" si="5"/>
        <v>4</v>
      </c>
    </row>
    <row r="140" spans="1:11" ht="20.100000000000001" customHeight="1" x14ac:dyDescent="0.25">
      <c r="A140" s="12" t="s">
        <v>1104</v>
      </c>
      <c r="B140" s="1" t="s">
        <v>1105</v>
      </c>
      <c r="C140" s="1" t="s">
        <v>64</v>
      </c>
      <c r="D140" s="1" t="s">
        <v>39</v>
      </c>
      <c r="E140" s="1" t="s">
        <v>2000</v>
      </c>
      <c r="F140" s="1">
        <v>33</v>
      </c>
      <c r="G140" s="2">
        <v>43904</v>
      </c>
      <c r="H140" s="3">
        <v>68846</v>
      </c>
      <c r="I140" s="4">
        <v>0</v>
      </c>
      <c r="J140" s="13">
        <f t="shared" si="4"/>
        <v>0</v>
      </c>
      <c r="K140">
        <f t="shared" si="5"/>
        <v>3</v>
      </c>
    </row>
    <row r="141" spans="1:11" ht="20.100000000000001" customHeight="1" x14ac:dyDescent="0.25">
      <c r="A141" s="12" t="s">
        <v>1665</v>
      </c>
      <c r="B141" s="1" t="s">
        <v>1666</v>
      </c>
      <c r="C141" s="1" t="s">
        <v>22</v>
      </c>
      <c r="D141" s="1" t="s">
        <v>7</v>
      </c>
      <c r="E141" s="1" t="s">
        <v>2000</v>
      </c>
      <c r="F141" s="1">
        <v>51</v>
      </c>
      <c r="G141" s="2">
        <v>43903</v>
      </c>
      <c r="H141" s="3">
        <v>107195</v>
      </c>
      <c r="I141" s="4">
        <v>0.09</v>
      </c>
      <c r="J141" s="13">
        <f t="shared" si="4"/>
        <v>9647.5499999999993</v>
      </c>
      <c r="K141">
        <f t="shared" si="5"/>
        <v>3</v>
      </c>
    </row>
    <row r="142" spans="1:11" ht="20.100000000000001" customHeight="1" x14ac:dyDescent="0.25">
      <c r="A142" s="12" t="s">
        <v>1857</v>
      </c>
      <c r="B142" s="1" t="s">
        <v>1858</v>
      </c>
      <c r="C142" s="1" t="s">
        <v>215</v>
      </c>
      <c r="D142" s="1" t="s">
        <v>32</v>
      </c>
      <c r="E142" s="1" t="s">
        <v>2000</v>
      </c>
      <c r="F142" s="1">
        <v>37</v>
      </c>
      <c r="G142" s="2">
        <v>43898</v>
      </c>
      <c r="H142" s="3">
        <v>80659</v>
      </c>
      <c r="I142" s="4">
        <v>0</v>
      </c>
      <c r="J142" s="13">
        <f t="shared" si="4"/>
        <v>0</v>
      </c>
      <c r="K142">
        <f t="shared" si="5"/>
        <v>3</v>
      </c>
    </row>
    <row r="143" spans="1:11" ht="20.100000000000001" customHeight="1" x14ac:dyDescent="0.25">
      <c r="A143" s="12" t="s">
        <v>1280</v>
      </c>
      <c r="B143" s="1" t="s">
        <v>1281</v>
      </c>
      <c r="C143" s="1" t="s">
        <v>64</v>
      </c>
      <c r="D143" s="1" t="s">
        <v>20</v>
      </c>
      <c r="E143" s="1" t="s">
        <v>1999</v>
      </c>
      <c r="F143" s="1">
        <v>31</v>
      </c>
      <c r="G143" s="2">
        <v>43878</v>
      </c>
      <c r="H143" s="3">
        <v>67171</v>
      </c>
      <c r="I143" s="4">
        <v>0</v>
      </c>
      <c r="J143" s="13">
        <f t="shared" si="4"/>
        <v>0</v>
      </c>
      <c r="K143">
        <f t="shared" si="5"/>
        <v>2</v>
      </c>
    </row>
    <row r="144" spans="1:11" ht="20.100000000000001" customHeight="1" x14ac:dyDescent="0.25">
      <c r="A144" s="12" t="s">
        <v>1456</v>
      </c>
      <c r="B144" s="1" t="s">
        <v>1457</v>
      </c>
      <c r="C144" s="1" t="s">
        <v>11</v>
      </c>
      <c r="D144" s="1" t="s">
        <v>32</v>
      </c>
      <c r="E144" s="1" t="s">
        <v>1999</v>
      </c>
      <c r="F144" s="1">
        <v>40</v>
      </c>
      <c r="G144" s="2">
        <v>43868</v>
      </c>
      <c r="H144" s="3">
        <v>187187</v>
      </c>
      <c r="I144" s="4">
        <v>0.18</v>
      </c>
      <c r="J144" s="13">
        <f t="shared" si="4"/>
        <v>33693.659999999996</v>
      </c>
      <c r="K144">
        <f t="shared" si="5"/>
        <v>2</v>
      </c>
    </row>
    <row r="145" spans="1:11" ht="20.100000000000001" customHeight="1" x14ac:dyDescent="0.25">
      <c r="A145" s="12" t="s">
        <v>866</v>
      </c>
      <c r="B145" s="1" t="s">
        <v>867</v>
      </c>
      <c r="C145" s="1" t="s">
        <v>146</v>
      </c>
      <c r="D145" s="1" t="s">
        <v>7</v>
      </c>
      <c r="E145" s="1" t="s">
        <v>2000</v>
      </c>
      <c r="F145" s="1">
        <v>42</v>
      </c>
      <c r="G145" s="2">
        <v>43866</v>
      </c>
      <c r="H145" s="3">
        <v>96636</v>
      </c>
      <c r="I145" s="4">
        <v>0</v>
      </c>
      <c r="J145" s="13">
        <f t="shared" si="4"/>
        <v>0</v>
      </c>
      <c r="K145">
        <f t="shared" si="5"/>
        <v>2</v>
      </c>
    </row>
    <row r="146" spans="1:11" ht="20.100000000000001" customHeight="1" x14ac:dyDescent="0.25">
      <c r="A146" s="12" t="s">
        <v>1276</v>
      </c>
      <c r="B146" s="1" t="s">
        <v>1277</v>
      </c>
      <c r="C146" s="1" t="s">
        <v>146</v>
      </c>
      <c r="D146" s="1" t="s">
        <v>7</v>
      </c>
      <c r="E146" s="1" t="s">
        <v>2000</v>
      </c>
      <c r="F146" s="1">
        <v>30</v>
      </c>
      <c r="G146" s="2">
        <v>43864</v>
      </c>
      <c r="H146" s="3">
        <v>94652</v>
      </c>
      <c r="I146" s="4">
        <v>0</v>
      </c>
      <c r="J146" s="13">
        <f t="shared" si="4"/>
        <v>0</v>
      </c>
      <c r="K146">
        <f t="shared" si="5"/>
        <v>2</v>
      </c>
    </row>
    <row r="147" spans="1:11" ht="20.100000000000001" customHeight="1" x14ac:dyDescent="0.25">
      <c r="A147" s="12" t="s">
        <v>1772</v>
      </c>
      <c r="B147" s="1" t="s">
        <v>1773</v>
      </c>
      <c r="C147" s="1" t="s">
        <v>232</v>
      </c>
      <c r="D147" s="1" t="s">
        <v>20</v>
      </c>
      <c r="E147" s="1" t="s">
        <v>1999</v>
      </c>
      <c r="F147" s="1">
        <v>32</v>
      </c>
      <c r="G147" s="2">
        <v>43864</v>
      </c>
      <c r="H147" s="3">
        <v>96598</v>
      </c>
      <c r="I147" s="4">
        <v>0</v>
      </c>
      <c r="J147" s="13">
        <f t="shared" si="4"/>
        <v>0</v>
      </c>
      <c r="K147">
        <f t="shared" si="5"/>
        <v>2</v>
      </c>
    </row>
    <row r="148" spans="1:11" ht="20.100000000000001" customHeight="1" x14ac:dyDescent="0.25">
      <c r="A148" s="12" t="s">
        <v>650</v>
      </c>
      <c r="B148" s="1" t="s">
        <v>651</v>
      </c>
      <c r="C148" s="1" t="s">
        <v>22</v>
      </c>
      <c r="D148" s="1" t="s">
        <v>39</v>
      </c>
      <c r="E148" s="1" t="s">
        <v>1999</v>
      </c>
      <c r="F148" s="1">
        <v>28</v>
      </c>
      <c r="G148" s="2">
        <v>43863</v>
      </c>
      <c r="H148" s="3">
        <v>115417</v>
      </c>
      <c r="I148" s="4">
        <v>0.06</v>
      </c>
      <c r="J148" s="13">
        <f t="shared" si="4"/>
        <v>6925.0199999999995</v>
      </c>
      <c r="K148">
        <f t="shared" si="5"/>
        <v>2</v>
      </c>
    </row>
    <row r="149" spans="1:11" ht="20.100000000000001" customHeight="1" x14ac:dyDescent="0.25">
      <c r="A149" s="12" t="s">
        <v>417</v>
      </c>
      <c r="B149" s="1" t="s">
        <v>418</v>
      </c>
      <c r="C149" s="1" t="s">
        <v>215</v>
      </c>
      <c r="D149" s="1" t="s">
        <v>32</v>
      </c>
      <c r="E149" s="1" t="s">
        <v>2000</v>
      </c>
      <c r="F149" s="1">
        <v>25</v>
      </c>
      <c r="G149" s="2">
        <v>43850</v>
      </c>
      <c r="H149" s="3">
        <v>71359</v>
      </c>
      <c r="I149" s="4">
        <v>0</v>
      </c>
      <c r="J149" s="13">
        <f t="shared" si="4"/>
        <v>0</v>
      </c>
      <c r="K149">
        <f t="shared" si="5"/>
        <v>1</v>
      </c>
    </row>
    <row r="150" spans="1:11" ht="20.100000000000001" customHeight="1" x14ac:dyDescent="0.25">
      <c r="A150" s="12" t="s">
        <v>1336</v>
      </c>
      <c r="B150" s="1" t="s">
        <v>1337</v>
      </c>
      <c r="C150" s="1" t="s">
        <v>25</v>
      </c>
      <c r="D150" s="1" t="s">
        <v>39</v>
      </c>
      <c r="E150" s="1" t="s">
        <v>2000</v>
      </c>
      <c r="F150" s="1">
        <v>28</v>
      </c>
      <c r="G150" s="2">
        <v>43847</v>
      </c>
      <c r="H150" s="3">
        <v>45061</v>
      </c>
      <c r="I150" s="4">
        <v>0</v>
      </c>
      <c r="J150" s="13">
        <f t="shared" si="4"/>
        <v>0</v>
      </c>
      <c r="K150">
        <f t="shared" si="5"/>
        <v>1</v>
      </c>
    </row>
    <row r="151" spans="1:11" ht="20.100000000000001" customHeight="1" x14ac:dyDescent="0.25">
      <c r="A151" s="12" t="s">
        <v>613</v>
      </c>
      <c r="B151" s="1" t="s">
        <v>614</v>
      </c>
      <c r="C151" s="1" t="s">
        <v>11</v>
      </c>
      <c r="D151" s="1" t="s">
        <v>12</v>
      </c>
      <c r="E151" s="1" t="s">
        <v>1999</v>
      </c>
      <c r="F151" s="1">
        <v>25</v>
      </c>
      <c r="G151" s="2">
        <v>43844</v>
      </c>
      <c r="H151" s="3">
        <v>168014</v>
      </c>
      <c r="I151" s="4">
        <v>0.27</v>
      </c>
      <c r="J151" s="13">
        <f t="shared" si="4"/>
        <v>45363.780000000006</v>
      </c>
      <c r="K151">
        <f t="shared" si="5"/>
        <v>1</v>
      </c>
    </row>
    <row r="152" spans="1:11" ht="20.100000000000001" customHeight="1" x14ac:dyDescent="0.25">
      <c r="A152" s="12" t="s">
        <v>1318</v>
      </c>
      <c r="B152" s="1" t="s">
        <v>1319</v>
      </c>
      <c r="C152" s="1" t="s">
        <v>38</v>
      </c>
      <c r="D152" s="1" t="s">
        <v>27</v>
      </c>
      <c r="E152" s="1" t="s">
        <v>2000</v>
      </c>
      <c r="F152" s="1">
        <v>36</v>
      </c>
      <c r="G152" s="2">
        <v>43843</v>
      </c>
      <c r="H152" s="3">
        <v>253294</v>
      </c>
      <c r="I152" s="4">
        <v>0.4</v>
      </c>
      <c r="J152" s="13">
        <f t="shared" si="4"/>
        <v>101317.6</v>
      </c>
      <c r="K152">
        <f t="shared" si="5"/>
        <v>1</v>
      </c>
    </row>
    <row r="153" spans="1:11" ht="20.100000000000001" customHeight="1" x14ac:dyDescent="0.25">
      <c r="A153" s="12" t="s">
        <v>144</v>
      </c>
      <c r="B153" s="1" t="s">
        <v>145</v>
      </c>
      <c r="C153" s="1" t="s">
        <v>146</v>
      </c>
      <c r="D153" s="1" t="s">
        <v>7</v>
      </c>
      <c r="E153" s="1" t="s">
        <v>2000</v>
      </c>
      <c r="F153" s="1">
        <v>32</v>
      </c>
      <c r="G153" s="2">
        <v>43835</v>
      </c>
      <c r="H153" s="3">
        <v>78844</v>
      </c>
      <c r="I153" s="4">
        <v>0</v>
      </c>
      <c r="J153" s="13">
        <f t="shared" si="4"/>
        <v>0</v>
      </c>
      <c r="K153">
        <f t="shared" si="5"/>
        <v>1</v>
      </c>
    </row>
    <row r="154" spans="1:11" ht="20.100000000000001" customHeight="1" x14ac:dyDescent="0.25">
      <c r="A154" s="12" t="s">
        <v>876</v>
      </c>
      <c r="B154" s="1" t="s">
        <v>877</v>
      </c>
      <c r="C154" s="1" t="s">
        <v>25</v>
      </c>
      <c r="D154" s="1" t="s">
        <v>27</v>
      </c>
      <c r="E154" s="1" t="s">
        <v>2000</v>
      </c>
      <c r="F154" s="1">
        <v>56</v>
      </c>
      <c r="G154" s="2">
        <v>43824</v>
      </c>
      <c r="H154" s="3">
        <v>54829</v>
      </c>
      <c r="I154" s="4">
        <v>0</v>
      </c>
      <c r="J154" s="13">
        <f t="shared" si="4"/>
        <v>0</v>
      </c>
      <c r="K154">
        <f t="shared" si="5"/>
        <v>12</v>
      </c>
    </row>
    <row r="155" spans="1:11" ht="20.100000000000001" customHeight="1" x14ac:dyDescent="0.25">
      <c r="A155" s="12" t="s">
        <v>209</v>
      </c>
      <c r="B155" s="1" t="s">
        <v>1082</v>
      </c>
      <c r="C155" s="1" t="s">
        <v>64</v>
      </c>
      <c r="D155" s="1" t="s">
        <v>12</v>
      </c>
      <c r="E155" s="1" t="s">
        <v>2000</v>
      </c>
      <c r="F155" s="1">
        <v>52</v>
      </c>
      <c r="G155" s="2">
        <v>43819</v>
      </c>
      <c r="H155" s="3">
        <v>61026</v>
      </c>
      <c r="I155" s="4">
        <v>0</v>
      </c>
      <c r="J155" s="13">
        <f t="shared" si="4"/>
        <v>0</v>
      </c>
      <c r="K155">
        <f t="shared" si="5"/>
        <v>12</v>
      </c>
    </row>
    <row r="156" spans="1:11" ht="20.100000000000001" customHeight="1" x14ac:dyDescent="0.25">
      <c r="A156" s="12" t="s">
        <v>407</v>
      </c>
      <c r="B156" s="1" t="s">
        <v>408</v>
      </c>
      <c r="C156" s="1" t="s">
        <v>400</v>
      </c>
      <c r="D156" s="1" t="s">
        <v>7</v>
      </c>
      <c r="E156" s="1" t="s">
        <v>2000</v>
      </c>
      <c r="F156" s="1">
        <v>36</v>
      </c>
      <c r="G156" s="2">
        <v>43818</v>
      </c>
      <c r="H156" s="3">
        <v>91954</v>
      </c>
      <c r="I156" s="4">
        <v>0</v>
      </c>
      <c r="J156" s="13">
        <f t="shared" si="4"/>
        <v>0</v>
      </c>
      <c r="K156">
        <f t="shared" si="5"/>
        <v>12</v>
      </c>
    </row>
    <row r="157" spans="1:11" ht="20.100000000000001" customHeight="1" x14ac:dyDescent="0.25">
      <c r="A157" s="12" t="s">
        <v>72</v>
      </c>
      <c r="B157" s="1" t="s">
        <v>73</v>
      </c>
      <c r="C157" s="1" t="s">
        <v>31</v>
      </c>
      <c r="D157" s="1" t="s">
        <v>32</v>
      </c>
      <c r="E157" s="1" t="s">
        <v>2000</v>
      </c>
      <c r="F157" s="1">
        <v>34</v>
      </c>
      <c r="G157" s="2">
        <v>43815</v>
      </c>
      <c r="H157" s="3">
        <v>99989</v>
      </c>
      <c r="I157" s="4">
        <v>0</v>
      </c>
      <c r="J157" s="13">
        <f t="shared" si="4"/>
        <v>0</v>
      </c>
      <c r="K157">
        <f t="shared" si="5"/>
        <v>12</v>
      </c>
    </row>
    <row r="158" spans="1:11" ht="20.100000000000001" customHeight="1" x14ac:dyDescent="0.25">
      <c r="A158" s="12" t="s">
        <v>1395</v>
      </c>
      <c r="B158" s="1" t="s">
        <v>1396</v>
      </c>
      <c r="C158" s="1" t="s">
        <v>11</v>
      </c>
      <c r="D158" s="1" t="s">
        <v>39</v>
      </c>
      <c r="E158" s="1" t="s">
        <v>2000</v>
      </c>
      <c r="F158" s="1">
        <v>28</v>
      </c>
      <c r="G158" s="2">
        <v>43810</v>
      </c>
      <c r="H158" s="3">
        <v>182321</v>
      </c>
      <c r="I158" s="4">
        <v>0.28000000000000003</v>
      </c>
      <c r="J158" s="13">
        <f t="shared" si="4"/>
        <v>51049.880000000005</v>
      </c>
      <c r="K158">
        <f t="shared" si="5"/>
        <v>12</v>
      </c>
    </row>
    <row r="159" spans="1:11" ht="20.100000000000001" customHeight="1" x14ac:dyDescent="0.25">
      <c r="A159" s="12" t="s">
        <v>933</v>
      </c>
      <c r="B159" s="1" t="s">
        <v>934</v>
      </c>
      <c r="C159" s="1" t="s">
        <v>11</v>
      </c>
      <c r="D159" s="1" t="s">
        <v>32</v>
      </c>
      <c r="E159" s="1" t="s">
        <v>1999</v>
      </c>
      <c r="F159" s="1">
        <v>48</v>
      </c>
      <c r="G159" s="2">
        <v>43809</v>
      </c>
      <c r="H159" s="3">
        <v>183113</v>
      </c>
      <c r="I159" s="4">
        <v>0.24</v>
      </c>
      <c r="J159" s="13">
        <f t="shared" si="4"/>
        <v>43947.119999999995</v>
      </c>
      <c r="K159">
        <f t="shared" si="5"/>
        <v>12</v>
      </c>
    </row>
    <row r="160" spans="1:11" ht="20.100000000000001" customHeight="1" x14ac:dyDescent="0.25">
      <c r="A160" s="12" t="s">
        <v>973</v>
      </c>
      <c r="B160" s="1" t="s">
        <v>974</v>
      </c>
      <c r="C160" s="1" t="s">
        <v>38</v>
      </c>
      <c r="D160" s="1" t="s">
        <v>39</v>
      </c>
      <c r="E160" s="1" t="s">
        <v>1999</v>
      </c>
      <c r="F160" s="1">
        <v>39</v>
      </c>
      <c r="G160" s="2">
        <v>43804</v>
      </c>
      <c r="H160" s="3">
        <v>254057</v>
      </c>
      <c r="I160" s="4">
        <v>0.39</v>
      </c>
      <c r="J160" s="13">
        <f t="shared" si="4"/>
        <v>99082.23000000001</v>
      </c>
      <c r="K160">
        <f t="shared" si="5"/>
        <v>12</v>
      </c>
    </row>
    <row r="161" spans="1:11" ht="20.100000000000001" customHeight="1" x14ac:dyDescent="0.25">
      <c r="A161" s="12" t="s">
        <v>1463</v>
      </c>
      <c r="B161" s="1" t="s">
        <v>1464</v>
      </c>
      <c r="C161" s="1" t="s">
        <v>103</v>
      </c>
      <c r="D161" s="1" t="s">
        <v>2007</v>
      </c>
      <c r="E161" s="1" t="s">
        <v>1999</v>
      </c>
      <c r="F161" s="1">
        <v>38</v>
      </c>
      <c r="G161" s="2">
        <v>43798</v>
      </c>
      <c r="H161" s="3">
        <v>69647</v>
      </c>
      <c r="I161" s="4">
        <v>0</v>
      </c>
      <c r="J161" s="13">
        <f t="shared" si="4"/>
        <v>0</v>
      </c>
      <c r="K161">
        <f t="shared" si="5"/>
        <v>11</v>
      </c>
    </row>
    <row r="162" spans="1:11" ht="20.100000000000001" customHeight="1" x14ac:dyDescent="0.25">
      <c r="A162" s="12" t="s">
        <v>1531</v>
      </c>
      <c r="B162" s="1" t="s">
        <v>1247</v>
      </c>
      <c r="C162" s="1" t="s">
        <v>215</v>
      </c>
      <c r="D162" s="1" t="s">
        <v>32</v>
      </c>
      <c r="E162" s="1" t="s">
        <v>2000</v>
      </c>
      <c r="F162" s="1">
        <v>29</v>
      </c>
      <c r="G162" s="2">
        <v>43778</v>
      </c>
      <c r="H162" s="3">
        <v>75012</v>
      </c>
      <c r="I162" s="4">
        <v>0</v>
      </c>
      <c r="J162" s="13">
        <f t="shared" si="4"/>
        <v>0</v>
      </c>
      <c r="K162">
        <f t="shared" si="5"/>
        <v>11</v>
      </c>
    </row>
    <row r="163" spans="1:11" ht="20.100000000000001" customHeight="1" x14ac:dyDescent="0.25">
      <c r="A163" s="12" t="s">
        <v>1636</v>
      </c>
      <c r="B163" s="1" t="s">
        <v>1849</v>
      </c>
      <c r="C163" s="1" t="s">
        <v>11</v>
      </c>
      <c r="D163" s="1" t="s">
        <v>20</v>
      </c>
      <c r="E163" s="1" t="s">
        <v>1999</v>
      </c>
      <c r="F163" s="1">
        <v>27</v>
      </c>
      <c r="G163" s="2">
        <v>43776</v>
      </c>
      <c r="H163" s="3">
        <v>174607</v>
      </c>
      <c r="I163" s="4">
        <v>0.28999999999999998</v>
      </c>
      <c r="J163" s="13">
        <f t="shared" si="4"/>
        <v>50636.03</v>
      </c>
      <c r="K163">
        <f t="shared" si="5"/>
        <v>11</v>
      </c>
    </row>
    <row r="164" spans="1:11" ht="20.100000000000001" customHeight="1" x14ac:dyDescent="0.25">
      <c r="A164" s="12" t="s">
        <v>1286</v>
      </c>
      <c r="B164" s="1" t="s">
        <v>1287</v>
      </c>
      <c r="C164" s="1" t="s">
        <v>17</v>
      </c>
      <c r="D164" s="1" t="s">
        <v>20</v>
      </c>
      <c r="E164" s="1" t="s">
        <v>1999</v>
      </c>
      <c r="F164" s="1">
        <v>30</v>
      </c>
      <c r="G164" s="2">
        <v>43773</v>
      </c>
      <c r="H164" s="3">
        <v>96092</v>
      </c>
      <c r="I164" s="4">
        <v>0</v>
      </c>
      <c r="J164" s="13">
        <f t="shared" si="4"/>
        <v>0</v>
      </c>
      <c r="K164">
        <f t="shared" si="5"/>
        <v>11</v>
      </c>
    </row>
    <row r="165" spans="1:11" ht="20.100000000000001" customHeight="1" x14ac:dyDescent="0.25">
      <c r="A165" s="12" t="s">
        <v>1859</v>
      </c>
      <c r="B165" s="1" t="s">
        <v>1860</v>
      </c>
      <c r="C165" s="1" t="s">
        <v>11</v>
      </c>
      <c r="D165" s="1" t="s">
        <v>2007</v>
      </c>
      <c r="E165" s="1" t="s">
        <v>1999</v>
      </c>
      <c r="F165" s="1">
        <v>47</v>
      </c>
      <c r="G165" s="2">
        <v>43772</v>
      </c>
      <c r="H165" s="3">
        <v>195385</v>
      </c>
      <c r="I165" s="4">
        <v>0.21</v>
      </c>
      <c r="J165" s="13">
        <f t="shared" si="4"/>
        <v>41030.85</v>
      </c>
      <c r="K165">
        <f t="shared" si="5"/>
        <v>11</v>
      </c>
    </row>
    <row r="166" spans="1:11" ht="20.100000000000001" customHeight="1" x14ac:dyDescent="0.25">
      <c r="A166" s="12" t="s">
        <v>665</v>
      </c>
      <c r="B166" s="1" t="s">
        <v>666</v>
      </c>
      <c r="C166" s="1" t="s">
        <v>268</v>
      </c>
      <c r="D166" s="1" t="s">
        <v>7</v>
      </c>
      <c r="E166" s="1" t="s">
        <v>2000</v>
      </c>
      <c r="F166" s="1">
        <v>28</v>
      </c>
      <c r="G166" s="2">
        <v>43763</v>
      </c>
      <c r="H166" s="3">
        <v>50111</v>
      </c>
      <c r="I166" s="4">
        <v>0</v>
      </c>
      <c r="J166" s="13">
        <f t="shared" si="4"/>
        <v>0</v>
      </c>
      <c r="K166">
        <f t="shared" si="5"/>
        <v>10</v>
      </c>
    </row>
    <row r="167" spans="1:11" ht="20.100000000000001" customHeight="1" x14ac:dyDescent="0.25">
      <c r="A167" s="12" t="s">
        <v>1238</v>
      </c>
      <c r="B167" s="1" t="s">
        <v>1239</v>
      </c>
      <c r="C167" s="1" t="s">
        <v>6</v>
      </c>
      <c r="D167" s="1" t="s">
        <v>12</v>
      </c>
      <c r="E167" s="1" t="s">
        <v>2000</v>
      </c>
      <c r="F167" s="1">
        <v>33</v>
      </c>
      <c r="G167" s="2">
        <v>43763</v>
      </c>
      <c r="H167" s="3">
        <v>131652</v>
      </c>
      <c r="I167" s="4">
        <v>0.11</v>
      </c>
      <c r="J167" s="13">
        <f t="shared" si="4"/>
        <v>14481.72</v>
      </c>
      <c r="K167">
        <f t="shared" si="5"/>
        <v>10</v>
      </c>
    </row>
    <row r="168" spans="1:11" ht="20.100000000000001" customHeight="1" x14ac:dyDescent="0.25">
      <c r="A168" s="12" t="s">
        <v>74</v>
      </c>
      <c r="B168" s="1" t="s">
        <v>75</v>
      </c>
      <c r="C168" s="1" t="s">
        <v>38</v>
      </c>
      <c r="D168" s="1" t="s">
        <v>39</v>
      </c>
      <c r="E168" s="1" t="s">
        <v>1999</v>
      </c>
      <c r="F168" s="1">
        <v>27</v>
      </c>
      <c r="G168" s="2">
        <v>43758</v>
      </c>
      <c r="H168" s="3">
        <v>256420</v>
      </c>
      <c r="I168" s="4">
        <v>0.3</v>
      </c>
      <c r="J168" s="13">
        <f t="shared" si="4"/>
        <v>76926</v>
      </c>
      <c r="K168">
        <f t="shared" si="5"/>
        <v>10</v>
      </c>
    </row>
    <row r="169" spans="1:11" ht="20.100000000000001" customHeight="1" x14ac:dyDescent="0.25">
      <c r="A169" s="12" t="s">
        <v>826</v>
      </c>
      <c r="B169" s="1" t="s">
        <v>834</v>
      </c>
      <c r="C169" s="1" t="s">
        <v>6</v>
      </c>
      <c r="D169" s="1" t="s">
        <v>12</v>
      </c>
      <c r="E169" s="1" t="s">
        <v>2000</v>
      </c>
      <c r="F169" s="1">
        <v>39</v>
      </c>
      <c r="G169" s="2">
        <v>43756</v>
      </c>
      <c r="H169" s="3">
        <v>122829</v>
      </c>
      <c r="I169" s="4">
        <v>0.11</v>
      </c>
      <c r="J169" s="13">
        <f t="shared" si="4"/>
        <v>13511.19</v>
      </c>
      <c r="K169">
        <f t="shared" si="5"/>
        <v>10</v>
      </c>
    </row>
    <row r="170" spans="1:11" ht="20.100000000000001" customHeight="1" x14ac:dyDescent="0.25">
      <c r="A170" s="12" t="s">
        <v>382</v>
      </c>
      <c r="B170" s="1" t="s">
        <v>383</v>
      </c>
      <c r="C170" s="1" t="s">
        <v>380</v>
      </c>
      <c r="D170" s="1" t="s">
        <v>7</v>
      </c>
      <c r="E170" s="1" t="s">
        <v>1999</v>
      </c>
      <c r="F170" s="1">
        <v>29</v>
      </c>
      <c r="G170" s="2">
        <v>43753</v>
      </c>
      <c r="H170" s="3">
        <v>66819</v>
      </c>
      <c r="I170" s="4">
        <v>0</v>
      </c>
      <c r="J170" s="13">
        <f t="shared" si="4"/>
        <v>0</v>
      </c>
      <c r="K170">
        <f t="shared" si="5"/>
        <v>10</v>
      </c>
    </row>
    <row r="171" spans="1:11" ht="20.100000000000001" customHeight="1" x14ac:dyDescent="0.25">
      <c r="A171" s="12" t="s">
        <v>1855</v>
      </c>
      <c r="B171" s="1" t="s">
        <v>1856</v>
      </c>
      <c r="C171" s="1" t="s">
        <v>11</v>
      </c>
      <c r="D171" s="1" t="s">
        <v>39</v>
      </c>
      <c r="E171" s="1" t="s">
        <v>1999</v>
      </c>
      <c r="F171" s="1">
        <v>26</v>
      </c>
      <c r="G171" s="2">
        <v>43753</v>
      </c>
      <c r="H171" s="3">
        <v>151556</v>
      </c>
      <c r="I171" s="4">
        <v>0.2</v>
      </c>
      <c r="J171" s="13">
        <f t="shared" si="4"/>
        <v>30311.200000000001</v>
      </c>
      <c r="K171">
        <f t="shared" si="5"/>
        <v>10</v>
      </c>
    </row>
    <row r="172" spans="1:11" ht="20.100000000000001" customHeight="1" x14ac:dyDescent="0.25">
      <c r="A172" s="12" t="s">
        <v>546</v>
      </c>
      <c r="B172" s="1" t="s">
        <v>547</v>
      </c>
      <c r="C172" s="1" t="s">
        <v>17</v>
      </c>
      <c r="D172" s="1" t="s">
        <v>20</v>
      </c>
      <c r="E172" s="1" t="s">
        <v>2000</v>
      </c>
      <c r="F172" s="1">
        <v>26</v>
      </c>
      <c r="G172" s="2">
        <v>43752</v>
      </c>
      <c r="H172" s="3">
        <v>79356</v>
      </c>
      <c r="I172" s="4">
        <v>0</v>
      </c>
      <c r="J172" s="13">
        <f t="shared" si="4"/>
        <v>0</v>
      </c>
      <c r="K172">
        <f t="shared" si="5"/>
        <v>10</v>
      </c>
    </row>
    <row r="173" spans="1:11" ht="20.100000000000001" customHeight="1" x14ac:dyDescent="0.25">
      <c r="A173" s="12" t="s">
        <v>1927</v>
      </c>
      <c r="B173" s="1" t="s">
        <v>13</v>
      </c>
      <c r="C173" s="1" t="s">
        <v>14</v>
      </c>
      <c r="D173" s="1" t="s">
        <v>7</v>
      </c>
      <c r="E173" s="1" t="s">
        <v>2000</v>
      </c>
      <c r="F173" s="1">
        <v>26</v>
      </c>
      <c r="G173" s="2">
        <v>43735</v>
      </c>
      <c r="H173" s="3">
        <v>84913</v>
      </c>
      <c r="I173" s="4">
        <v>7.0000000000000007E-2</v>
      </c>
      <c r="J173" s="13">
        <f t="shared" si="4"/>
        <v>5943.9100000000008</v>
      </c>
      <c r="K173">
        <f t="shared" si="5"/>
        <v>9</v>
      </c>
    </row>
    <row r="174" spans="1:11" ht="20.100000000000001" customHeight="1" x14ac:dyDescent="0.25">
      <c r="A174" s="12" t="s">
        <v>240</v>
      </c>
      <c r="B174" s="1" t="s">
        <v>241</v>
      </c>
      <c r="C174" s="1" t="s">
        <v>38</v>
      </c>
      <c r="D174" s="1" t="s">
        <v>20</v>
      </c>
      <c r="E174" s="1" t="s">
        <v>1999</v>
      </c>
      <c r="F174" s="1">
        <v>61</v>
      </c>
      <c r="G174" s="2">
        <v>43732</v>
      </c>
      <c r="H174" s="3">
        <v>201464</v>
      </c>
      <c r="I174" s="4">
        <v>0.37</v>
      </c>
      <c r="J174" s="13">
        <f t="shared" si="4"/>
        <v>74541.679999999993</v>
      </c>
      <c r="K174">
        <f t="shared" si="5"/>
        <v>9</v>
      </c>
    </row>
    <row r="175" spans="1:11" ht="20.100000000000001" customHeight="1" x14ac:dyDescent="0.25">
      <c r="A175" s="12" t="s">
        <v>1138</v>
      </c>
      <c r="B175" s="1" t="s">
        <v>1139</v>
      </c>
      <c r="C175" s="1" t="s">
        <v>22</v>
      </c>
      <c r="D175" s="1" t="s">
        <v>39</v>
      </c>
      <c r="E175" s="1" t="s">
        <v>2000</v>
      </c>
      <c r="F175" s="1">
        <v>64</v>
      </c>
      <c r="G175" s="2">
        <v>43729</v>
      </c>
      <c r="H175" s="3">
        <v>108780</v>
      </c>
      <c r="I175" s="4">
        <v>0.06</v>
      </c>
      <c r="J175" s="13">
        <f t="shared" si="4"/>
        <v>6526.8</v>
      </c>
      <c r="K175">
        <f t="shared" si="5"/>
        <v>9</v>
      </c>
    </row>
    <row r="176" spans="1:11" ht="20.100000000000001" customHeight="1" x14ac:dyDescent="0.25">
      <c r="A176" s="12" t="s">
        <v>1819</v>
      </c>
      <c r="B176" s="1" t="s">
        <v>1820</v>
      </c>
      <c r="C176" s="1" t="s">
        <v>380</v>
      </c>
      <c r="D176" s="1" t="s">
        <v>7</v>
      </c>
      <c r="E176" s="1" t="s">
        <v>1999</v>
      </c>
      <c r="F176" s="1">
        <v>34</v>
      </c>
      <c r="G176" s="2">
        <v>43728</v>
      </c>
      <c r="H176" s="3">
        <v>94735</v>
      </c>
      <c r="I176" s="4">
        <v>0</v>
      </c>
      <c r="J176" s="13">
        <f t="shared" si="4"/>
        <v>0</v>
      </c>
      <c r="K176">
        <f t="shared" si="5"/>
        <v>9</v>
      </c>
    </row>
    <row r="177" spans="1:11" ht="20.100000000000001" customHeight="1" x14ac:dyDescent="0.25">
      <c r="A177" s="12" t="s">
        <v>1783</v>
      </c>
      <c r="B177" s="1" t="s">
        <v>1784</v>
      </c>
      <c r="C177" s="1" t="s">
        <v>6</v>
      </c>
      <c r="D177" s="1" t="s">
        <v>20</v>
      </c>
      <c r="E177" s="1" t="s">
        <v>2000</v>
      </c>
      <c r="F177" s="1">
        <v>27</v>
      </c>
      <c r="G177" s="2">
        <v>43721</v>
      </c>
      <c r="H177" s="3">
        <v>133297</v>
      </c>
      <c r="I177" s="4">
        <v>0.13</v>
      </c>
      <c r="J177" s="13">
        <f t="shared" si="4"/>
        <v>17328.61</v>
      </c>
      <c r="K177">
        <f t="shared" si="5"/>
        <v>9</v>
      </c>
    </row>
    <row r="178" spans="1:11" ht="20.100000000000001" customHeight="1" x14ac:dyDescent="0.25">
      <c r="A178" s="12" t="s">
        <v>293</v>
      </c>
      <c r="B178" s="1" t="s">
        <v>294</v>
      </c>
      <c r="C178" s="1" t="s">
        <v>17</v>
      </c>
      <c r="D178" s="1" t="s">
        <v>39</v>
      </c>
      <c r="E178" s="1" t="s">
        <v>2000</v>
      </c>
      <c r="F178" s="1">
        <v>35</v>
      </c>
      <c r="G178" s="2">
        <v>43715</v>
      </c>
      <c r="H178" s="3">
        <v>70992</v>
      </c>
      <c r="I178" s="4">
        <v>0</v>
      </c>
      <c r="J178" s="13">
        <f t="shared" si="4"/>
        <v>0</v>
      </c>
      <c r="K178">
        <f t="shared" si="5"/>
        <v>9</v>
      </c>
    </row>
    <row r="179" spans="1:11" ht="20.100000000000001" customHeight="1" x14ac:dyDescent="0.25">
      <c r="A179" s="12" t="s">
        <v>1946</v>
      </c>
      <c r="B179" s="1" t="s">
        <v>49</v>
      </c>
      <c r="C179" s="1" t="s">
        <v>25</v>
      </c>
      <c r="D179" s="1" t="s">
        <v>20</v>
      </c>
      <c r="E179" s="1" t="s">
        <v>1999</v>
      </c>
      <c r="F179" s="1">
        <v>37</v>
      </c>
      <c r="G179" s="2">
        <v>43713</v>
      </c>
      <c r="H179" s="3">
        <v>49998</v>
      </c>
      <c r="I179" s="4">
        <v>0</v>
      </c>
      <c r="J179" s="13">
        <f t="shared" si="4"/>
        <v>0</v>
      </c>
      <c r="K179">
        <f t="shared" si="5"/>
        <v>9</v>
      </c>
    </row>
    <row r="180" spans="1:11" ht="20.100000000000001" customHeight="1" x14ac:dyDescent="0.25">
      <c r="A180" s="12" t="s">
        <v>1676</v>
      </c>
      <c r="B180" s="1" t="s">
        <v>1677</v>
      </c>
      <c r="C180" s="1" t="s">
        <v>71</v>
      </c>
      <c r="D180" s="1" t="s">
        <v>7</v>
      </c>
      <c r="E180" s="1" t="s">
        <v>1999</v>
      </c>
      <c r="F180" s="1">
        <v>61</v>
      </c>
      <c r="G180" s="2">
        <v>43703</v>
      </c>
      <c r="H180" s="3">
        <v>75780</v>
      </c>
      <c r="I180" s="4">
        <v>0</v>
      </c>
      <c r="J180" s="13">
        <f t="shared" si="4"/>
        <v>0</v>
      </c>
      <c r="K180">
        <f t="shared" si="5"/>
        <v>8</v>
      </c>
    </row>
    <row r="181" spans="1:11" ht="20.100000000000001" customHeight="1" x14ac:dyDescent="0.25">
      <c r="A181" s="12" t="s">
        <v>890</v>
      </c>
      <c r="B181" s="1" t="s">
        <v>891</v>
      </c>
      <c r="C181" s="1" t="s">
        <v>25</v>
      </c>
      <c r="D181" s="1" t="s">
        <v>27</v>
      </c>
      <c r="E181" s="1" t="s">
        <v>2000</v>
      </c>
      <c r="F181" s="1">
        <v>27</v>
      </c>
      <c r="G181" s="2">
        <v>43701</v>
      </c>
      <c r="H181" s="3">
        <v>50809</v>
      </c>
      <c r="I181" s="4">
        <v>0</v>
      </c>
      <c r="J181" s="13">
        <f t="shared" si="4"/>
        <v>0</v>
      </c>
      <c r="K181">
        <f t="shared" si="5"/>
        <v>8</v>
      </c>
    </row>
    <row r="182" spans="1:11" ht="20.100000000000001" customHeight="1" x14ac:dyDescent="0.25">
      <c r="A182" s="12" t="s">
        <v>1376</v>
      </c>
      <c r="B182" s="1" t="s">
        <v>1377</v>
      </c>
      <c r="C182" s="1" t="s">
        <v>19</v>
      </c>
      <c r="D182" s="1" t="s">
        <v>20</v>
      </c>
      <c r="E182" s="1" t="s">
        <v>2000</v>
      </c>
      <c r="F182" s="1">
        <v>26</v>
      </c>
      <c r="G182" s="2">
        <v>43698</v>
      </c>
      <c r="H182" s="3">
        <v>66084</v>
      </c>
      <c r="I182" s="4">
        <v>0</v>
      </c>
      <c r="J182" s="13">
        <f t="shared" si="4"/>
        <v>0</v>
      </c>
      <c r="K182">
        <f t="shared" si="5"/>
        <v>8</v>
      </c>
    </row>
    <row r="183" spans="1:11" ht="20.100000000000001" customHeight="1" x14ac:dyDescent="0.25">
      <c r="A183" s="12" t="s">
        <v>835</v>
      </c>
      <c r="B183" s="1" t="s">
        <v>836</v>
      </c>
      <c r="C183" s="1" t="s">
        <v>6</v>
      </c>
      <c r="D183" s="1" t="s">
        <v>39</v>
      </c>
      <c r="E183" s="1" t="s">
        <v>2000</v>
      </c>
      <c r="F183" s="1">
        <v>31</v>
      </c>
      <c r="G183" s="2">
        <v>43695</v>
      </c>
      <c r="H183" s="3">
        <v>126353</v>
      </c>
      <c r="I183" s="4">
        <v>0.12</v>
      </c>
      <c r="J183" s="13">
        <f t="shared" si="4"/>
        <v>15162.359999999999</v>
      </c>
      <c r="K183">
        <f t="shared" si="5"/>
        <v>8</v>
      </c>
    </row>
    <row r="184" spans="1:11" ht="20.100000000000001" customHeight="1" x14ac:dyDescent="0.25">
      <c r="A184" s="12" t="s">
        <v>1136</v>
      </c>
      <c r="B184" s="1" t="s">
        <v>1137</v>
      </c>
      <c r="C184" s="1" t="s">
        <v>6</v>
      </c>
      <c r="D184" s="1" t="s">
        <v>12</v>
      </c>
      <c r="E184" s="1" t="s">
        <v>1999</v>
      </c>
      <c r="F184" s="1">
        <v>44</v>
      </c>
      <c r="G184" s="2">
        <v>43685</v>
      </c>
      <c r="H184" s="3">
        <v>130133</v>
      </c>
      <c r="I184" s="4">
        <v>0.15</v>
      </c>
      <c r="J184" s="13">
        <f t="shared" si="4"/>
        <v>19519.95</v>
      </c>
      <c r="K184">
        <f t="shared" si="5"/>
        <v>8</v>
      </c>
    </row>
    <row r="185" spans="1:11" ht="20.100000000000001" customHeight="1" x14ac:dyDescent="0.25">
      <c r="A185" s="12" t="s">
        <v>538</v>
      </c>
      <c r="B185" s="1" t="s">
        <v>539</v>
      </c>
      <c r="C185" s="1" t="s">
        <v>38</v>
      </c>
      <c r="D185" s="1" t="s">
        <v>2007</v>
      </c>
      <c r="E185" s="1" t="s">
        <v>2000</v>
      </c>
      <c r="F185" s="1">
        <v>34</v>
      </c>
      <c r="G185" s="2">
        <v>43673</v>
      </c>
      <c r="H185" s="3">
        <v>220937</v>
      </c>
      <c r="I185" s="4">
        <v>0.38</v>
      </c>
      <c r="J185" s="13">
        <f t="shared" si="4"/>
        <v>83956.06</v>
      </c>
      <c r="K185">
        <f t="shared" si="5"/>
        <v>7</v>
      </c>
    </row>
    <row r="186" spans="1:11" ht="20.100000000000001" customHeight="1" x14ac:dyDescent="0.25">
      <c r="A186" s="12" t="s">
        <v>1072</v>
      </c>
      <c r="B186" s="1" t="s">
        <v>1852</v>
      </c>
      <c r="C186" s="1" t="s">
        <v>64</v>
      </c>
      <c r="D186" s="1" t="s">
        <v>27</v>
      </c>
      <c r="E186" s="1" t="s">
        <v>1999</v>
      </c>
      <c r="F186" s="1">
        <v>49</v>
      </c>
      <c r="G186" s="2">
        <v>43671</v>
      </c>
      <c r="H186" s="3">
        <v>50883</v>
      </c>
      <c r="I186" s="4">
        <v>0</v>
      </c>
      <c r="J186" s="13">
        <f t="shared" si="4"/>
        <v>0</v>
      </c>
      <c r="K186">
        <f t="shared" si="5"/>
        <v>7</v>
      </c>
    </row>
    <row r="187" spans="1:11" ht="20.100000000000001" customHeight="1" x14ac:dyDescent="0.25">
      <c r="A187" s="12" t="s">
        <v>1514</v>
      </c>
      <c r="B187" s="1" t="s">
        <v>1750</v>
      </c>
      <c r="C187" s="1" t="s">
        <v>25</v>
      </c>
      <c r="D187" s="1" t="s">
        <v>39</v>
      </c>
      <c r="E187" s="1" t="s">
        <v>2000</v>
      </c>
      <c r="F187" s="1">
        <v>43</v>
      </c>
      <c r="G187" s="2">
        <v>43659</v>
      </c>
      <c r="H187" s="3">
        <v>41545</v>
      </c>
      <c r="I187" s="4">
        <v>0</v>
      </c>
      <c r="J187" s="13">
        <f t="shared" si="4"/>
        <v>0</v>
      </c>
      <c r="K187">
        <f t="shared" si="5"/>
        <v>7</v>
      </c>
    </row>
    <row r="188" spans="1:11" ht="20.100000000000001" customHeight="1" x14ac:dyDescent="0.25">
      <c r="A188" s="12" t="s">
        <v>1290</v>
      </c>
      <c r="B188" s="1" t="s">
        <v>1291</v>
      </c>
      <c r="C188" s="1" t="s">
        <v>14</v>
      </c>
      <c r="D188" s="1" t="s">
        <v>7</v>
      </c>
      <c r="E188" s="1" t="s">
        <v>1999</v>
      </c>
      <c r="F188" s="1">
        <v>26</v>
      </c>
      <c r="G188" s="2">
        <v>43656</v>
      </c>
      <c r="H188" s="3">
        <v>69110</v>
      </c>
      <c r="I188" s="4">
        <v>0.05</v>
      </c>
      <c r="J188" s="13">
        <f t="shared" si="4"/>
        <v>3455.5</v>
      </c>
      <c r="K188">
        <f t="shared" si="5"/>
        <v>7</v>
      </c>
    </row>
    <row r="189" spans="1:11" ht="20.100000000000001" customHeight="1" x14ac:dyDescent="0.25">
      <c r="A189" s="12" t="s">
        <v>1282</v>
      </c>
      <c r="B189" s="1" t="s">
        <v>1283</v>
      </c>
      <c r="C189" s="1" t="s">
        <v>6</v>
      </c>
      <c r="D189" s="1" t="s">
        <v>27</v>
      </c>
      <c r="E189" s="1" t="s">
        <v>2000</v>
      </c>
      <c r="F189" s="1">
        <v>28</v>
      </c>
      <c r="G189" s="2">
        <v>43652</v>
      </c>
      <c r="H189" s="3">
        <v>152036</v>
      </c>
      <c r="I189" s="4">
        <v>0.15</v>
      </c>
      <c r="J189" s="13">
        <f t="shared" si="4"/>
        <v>22805.399999999998</v>
      </c>
      <c r="K189">
        <f t="shared" si="5"/>
        <v>7</v>
      </c>
    </row>
    <row r="190" spans="1:11" ht="20.100000000000001" customHeight="1" x14ac:dyDescent="0.25">
      <c r="A190" s="12" t="s">
        <v>184</v>
      </c>
      <c r="B190" s="1" t="s">
        <v>185</v>
      </c>
      <c r="C190" s="1" t="s">
        <v>186</v>
      </c>
      <c r="D190" s="1" t="s">
        <v>7</v>
      </c>
      <c r="E190" s="1" t="s">
        <v>2000</v>
      </c>
      <c r="F190" s="1">
        <v>48</v>
      </c>
      <c r="G190" s="2">
        <v>43650</v>
      </c>
      <c r="H190" s="3">
        <v>76588</v>
      </c>
      <c r="I190" s="4">
        <v>0</v>
      </c>
      <c r="J190" s="13">
        <f t="shared" si="4"/>
        <v>0</v>
      </c>
      <c r="K190">
        <f t="shared" si="5"/>
        <v>7</v>
      </c>
    </row>
    <row r="191" spans="1:11" ht="20.100000000000001" customHeight="1" x14ac:dyDescent="0.25">
      <c r="A191" s="12" t="s">
        <v>923</v>
      </c>
      <c r="B191" s="1" t="s">
        <v>924</v>
      </c>
      <c r="C191" s="1" t="s">
        <v>38</v>
      </c>
      <c r="D191" s="1" t="s">
        <v>12</v>
      </c>
      <c r="E191" s="1" t="s">
        <v>1999</v>
      </c>
      <c r="F191" s="1">
        <v>28</v>
      </c>
      <c r="G191" s="2">
        <v>43638</v>
      </c>
      <c r="H191" s="3">
        <v>250767</v>
      </c>
      <c r="I191" s="4">
        <v>0.38</v>
      </c>
      <c r="J191" s="13">
        <f t="shared" si="4"/>
        <v>95291.46</v>
      </c>
      <c r="K191">
        <f t="shared" si="5"/>
        <v>6</v>
      </c>
    </row>
    <row r="192" spans="1:11" ht="20.100000000000001" customHeight="1" x14ac:dyDescent="0.25">
      <c r="A192" s="12" t="s">
        <v>283</v>
      </c>
      <c r="B192" s="1" t="s">
        <v>652</v>
      </c>
      <c r="C192" s="1" t="s">
        <v>53</v>
      </c>
      <c r="D192" s="1" t="s">
        <v>32</v>
      </c>
      <c r="E192" s="1" t="s">
        <v>2000</v>
      </c>
      <c r="F192" s="1">
        <v>45</v>
      </c>
      <c r="G192" s="2">
        <v>43635</v>
      </c>
      <c r="H192" s="3">
        <v>88045</v>
      </c>
      <c r="I192" s="4">
        <v>0</v>
      </c>
      <c r="J192" s="13">
        <f t="shared" si="4"/>
        <v>0</v>
      </c>
      <c r="K192">
        <f t="shared" si="5"/>
        <v>6</v>
      </c>
    </row>
    <row r="193" spans="1:11" ht="20.100000000000001" customHeight="1" x14ac:dyDescent="0.25">
      <c r="A193" s="12" t="s">
        <v>1002</v>
      </c>
      <c r="B193" s="1" t="s">
        <v>1003</v>
      </c>
      <c r="C193" s="1" t="s">
        <v>237</v>
      </c>
      <c r="D193" s="1" t="s">
        <v>7</v>
      </c>
      <c r="E193" s="1" t="s">
        <v>1999</v>
      </c>
      <c r="F193" s="1">
        <v>28</v>
      </c>
      <c r="G193" s="2">
        <v>43633</v>
      </c>
      <c r="H193" s="3">
        <v>65341</v>
      </c>
      <c r="I193" s="4">
        <v>0</v>
      </c>
      <c r="J193" s="13">
        <f t="shared" si="4"/>
        <v>0</v>
      </c>
      <c r="K193">
        <f t="shared" si="5"/>
        <v>6</v>
      </c>
    </row>
    <row r="194" spans="1:11" ht="20.100000000000001" customHeight="1" x14ac:dyDescent="0.25">
      <c r="A194" s="12" t="s">
        <v>1914</v>
      </c>
      <c r="B194" s="1" t="s">
        <v>1915</v>
      </c>
      <c r="C194" s="1" t="s">
        <v>11</v>
      </c>
      <c r="D194" s="1" t="s">
        <v>39</v>
      </c>
      <c r="E194" s="1" t="s">
        <v>1999</v>
      </c>
      <c r="F194" s="1">
        <v>31</v>
      </c>
      <c r="G194" s="2">
        <v>43626</v>
      </c>
      <c r="H194" s="3">
        <v>176710</v>
      </c>
      <c r="I194" s="4">
        <v>0.15</v>
      </c>
      <c r="J194" s="13">
        <f t="shared" ref="J194:J257" si="6">H194*I194</f>
        <v>26506.5</v>
      </c>
      <c r="K194">
        <f t="shared" si="5"/>
        <v>6</v>
      </c>
    </row>
    <row r="195" spans="1:11" ht="20.100000000000001" customHeight="1" x14ac:dyDescent="0.25">
      <c r="A195" s="12" t="s">
        <v>1265</v>
      </c>
      <c r="B195" s="1" t="s">
        <v>1266</v>
      </c>
      <c r="C195" s="1" t="s">
        <v>17</v>
      </c>
      <c r="D195" s="1" t="s">
        <v>12</v>
      </c>
      <c r="E195" s="1" t="s">
        <v>1999</v>
      </c>
      <c r="F195" s="1">
        <v>49</v>
      </c>
      <c r="G195" s="2">
        <v>43623</v>
      </c>
      <c r="H195" s="3">
        <v>80700</v>
      </c>
      <c r="I195" s="4">
        <v>0</v>
      </c>
      <c r="J195" s="13">
        <f t="shared" si="6"/>
        <v>0</v>
      </c>
      <c r="K195">
        <f t="shared" ref="K195:K258" si="7">MONTH(G195)</f>
        <v>6</v>
      </c>
    </row>
    <row r="196" spans="1:11" ht="20.100000000000001" customHeight="1" x14ac:dyDescent="0.25">
      <c r="A196" s="12" t="s">
        <v>1191</v>
      </c>
      <c r="B196" s="1" t="s">
        <v>1192</v>
      </c>
      <c r="C196" s="1" t="s">
        <v>53</v>
      </c>
      <c r="D196" s="1" t="s">
        <v>32</v>
      </c>
      <c r="E196" s="1" t="s">
        <v>1999</v>
      </c>
      <c r="F196" s="1">
        <v>27</v>
      </c>
      <c r="G196" s="2">
        <v>43613</v>
      </c>
      <c r="H196" s="3">
        <v>70110</v>
      </c>
      <c r="I196" s="4">
        <v>0</v>
      </c>
      <c r="J196" s="13">
        <f t="shared" si="6"/>
        <v>0</v>
      </c>
      <c r="K196">
        <f t="shared" si="7"/>
        <v>5</v>
      </c>
    </row>
    <row r="197" spans="1:11" ht="20.100000000000001" customHeight="1" x14ac:dyDescent="0.25">
      <c r="A197" s="12" t="s">
        <v>958</v>
      </c>
      <c r="B197" s="1" t="s">
        <v>1367</v>
      </c>
      <c r="C197" s="1" t="s">
        <v>25</v>
      </c>
      <c r="D197" s="1" t="s">
        <v>27</v>
      </c>
      <c r="E197" s="1" t="s">
        <v>2000</v>
      </c>
      <c r="F197" s="1">
        <v>28</v>
      </c>
      <c r="G197" s="2">
        <v>43610</v>
      </c>
      <c r="H197" s="3">
        <v>45819</v>
      </c>
      <c r="I197" s="4">
        <v>0</v>
      </c>
      <c r="J197" s="13">
        <f t="shared" si="6"/>
        <v>0</v>
      </c>
      <c r="K197">
        <f t="shared" si="7"/>
        <v>5</v>
      </c>
    </row>
    <row r="198" spans="1:11" ht="20.100000000000001" customHeight="1" x14ac:dyDescent="0.25">
      <c r="A198" s="12" t="s">
        <v>89</v>
      </c>
      <c r="B198" s="1" t="s">
        <v>90</v>
      </c>
      <c r="C198" s="1" t="s">
        <v>6</v>
      </c>
      <c r="D198" s="1" t="s">
        <v>39</v>
      </c>
      <c r="E198" s="1" t="s">
        <v>2000</v>
      </c>
      <c r="F198" s="1">
        <v>29</v>
      </c>
      <c r="G198" s="2">
        <v>43609</v>
      </c>
      <c r="H198" s="3">
        <v>122350</v>
      </c>
      <c r="I198" s="4">
        <v>0.12</v>
      </c>
      <c r="J198" s="13">
        <f t="shared" si="6"/>
        <v>14682</v>
      </c>
      <c r="K198">
        <f t="shared" si="7"/>
        <v>5</v>
      </c>
    </row>
    <row r="199" spans="1:11" ht="20.100000000000001" customHeight="1" x14ac:dyDescent="0.25">
      <c r="A199" s="12" t="s">
        <v>1713</v>
      </c>
      <c r="B199" s="1" t="s">
        <v>1714</v>
      </c>
      <c r="C199" s="1" t="s">
        <v>11</v>
      </c>
      <c r="D199" s="1" t="s">
        <v>12</v>
      </c>
      <c r="E199" s="1" t="s">
        <v>1999</v>
      </c>
      <c r="F199" s="1">
        <v>41</v>
      </c>
      <c r="G199" s="2">
        <v>43600</v>
      </c>
      <c r="H199" s="3">
        <v>174415</v>
      </c>
      <c r="I199" s="4">
        <v>0.23</v>
      </c>
      <c r="J199" s="13">
        <f t="shared" si="6"/>
        <v>40115.450000000004</v>
      </c>
      <c r="K199">
        <f t="shared" si="7"/>
        <v>5</v>
      </c>
    </row>
    <row r="200" spans="1:11" ht="20.100000000000001" customHeight="1" x14ac:dyDescent="0.25">
      <c r="A200" s="12" t="s">
        <v>386</v>
      </c>
      <c r="B200" s="1" t="s">
        <v>387</v>
      </c>
      <c r="C200" s="1" t="s">
        <v>6</v>
      </c>
      <c r="D200" s="1" t="s">
        <v>2007</v>
      </c>
      <c r="E200" s="1" t="s">
        <v>1999</v>
      </c>
      <c r="F200" s="1">
        <v>29</v>
      </c>
      <c r="G200" s="2">
        <v>43594</v>
      </c>
      <c r="H200" s="3">
        <v>125828</v>
      </c>
      <c r="I200" s="4">
        <v>0.15</v>
      </c>
      <c r="J200" s="13">
        <f t="shared" si="6"/>
        <v>18874.2</v>
      </c>
      <c r="K200">
        <f t="shared" si="7"/>
        <v>5</v>
      </c>
    </row>
    <row r="201" spans="1:11" ht="20.100000000000001" customHeight="1" x14ac:dyDescent="0.25">
      <c r="A201" s="12" t="s">
        <v>1304</v>
      </c>
      <c r="B201" s="1" t="s">
        <v>1305</v>
      </c>
      <c r="C201" s="1" t="s">
        <v>82</v>
      </c>
      <c r="D201" s="1" t="s">
        <v>2007</v>
      </c>
      <c r="E201" s="1" t="s">
        <v>2000</v>
      </c>
      <c r="F201" s="1">
        <v>45</v>
      </c>
      <c r="G201" s="2">
        <v>43581</v>
      </c>
      <c r="H201" s="3">
        <v>74891</v>
      </c>
      <c r="I201" s="4">
        <v>0</v>
      </c>
      <c r="J201" s="13">
        <f t="shared" si="6"/>
        <v>0</v>
      </c>
      <c r="K201">
        <f t="shared" si="7"/>
        <v>4</v>
      </c>
    </row>
    <row r="202" spans="1:11" ht="20.100000000000001" customHeight="1" x14ac:dyDescent="0.25">
      <c r="A202" s="12" t="s">
        <v>1416</v>
      </c>
      <c r="B202" s="1" t="s">
        <v>1417</v>
      </c>
      <c r="C202" s="1" t="s">
        <v>82</v>
      </c>
      <c r="D202" s="1" t="s">
        <v>2007</v>
      </c>
      <c r="E202" s="1" t="s">
        <v>2000</v>
      </c>
      <c r="F202" s="1">
        <v>45</v>
      </c>
      <c r="G202" s="2">
        <v>43581</v>
      </c>
      <c r="H202" s="3">
        <v>90870</v>
      </c>
      <c r="I202" s="4">
        <v>0</v>
      </c>
      <c r="J202" s="13">
        <f t="shared" si="6"/>
        <v>0</v>
      </c>
      <c r="K202">
        <f t="shared" si="7"/>
        <v>4</v>
      </c>
    </row>
    <row r="203" spans="1:11" ht="20.100000000000001" customHeight="1" x14ac:dyDescent="0.25">
      <c r="A203" s="12" t="s">
        <v>194</v>
      </c>
      <c r="B203" s="1" t="s">
        <v>195</v>
      </c>
      <c r="C203" s="1" t="s">
        <v>64</v>
      </c>
      <c r="D203" s="1" t="s">
        <v>12</v>
      </c>
      <c r="E203" s="1" t="s">
        <v>2000</v>
      </c>
      <c r="F203" s="1">
        <v>26</v>
      </c>
      <c r="G203" s="2">
        <v>43578</v>
      </c>
      <c r="H203" s="3">
        <v>59817</v>
      </c>
      <c r="I203" s="4">
        <v>0</v>
      </c>
      <c r="J203" s="13">
        <f t="shared" si="6"/>
        <v>0</v>
      </c>
      <c r="K203">
        <f t="shared" si="7"/>
        <v>4</v>
      </c>
    </row>
    <row r="204" spans="1:11" ht="20.100000000000001" customHeight="1" x14ac:dyDescent="0.25">
      <c r="A204" s="12" t="s">
        <v>1751</v>
      </c>
      <c r="B204" s="1" t="s">
        <v>1752</v>
      </c>
      <c r="C204" s="1" t="s">
        <v>189</v>
      </c>
      <c r="D204" s="1" t="s">
        <v>7</v>
      </c>
      <c r="E204" s="1" t="s">
        <v>1999</v>
      </c>
      <c r="F204" s="1">
        <v>26</v>
      </c>
      <c r="G204" s="2">
        <v>43569</v>
      </c>
      <c r="H204" s="3">
        <v>74467</v>
      </c>
      <c r="I204" s="4">
        <v>0</v>
      </c>
      <c r="J204" s="13">
        <f t="shared" si="6"/>
        <v>0</v>
      </c>
      <c r="K204">
        <f t="shared" si="7"/>
        <v>4</v>
      </c>
    </row>
    <row r="205" spans="1:11" ht="20.100000000000001" customHeight="1" x14ac:dyDescent="0.25">
      <c r="A205" s="12" t="s">
        <v>1678</v>
      </c>
      <c r="B205" s="1" t="s">
        <v>1679</v>
      </c>
      <c r="C205" s="1" t="s">
        <v>64</v>
      </c>
      <c r="D205" s="1" t="s">
        <v>20</v>
      </c>
      <c r="E205" s="1" t="s">
        <v>2000</v>
      </c>
      <c r="F205" s="1">
        <v>45</v>
      </c>
      <c r="G205" s="2">
        <v>43557</v>
      </c>
      <c r="H205" s="3">
        <v>52621</v>
      </c>
      <c r="I205" s="4">
        <v>0</v>
      </c>
      <c r="J205" s="13">
        <f t="shared" si="6"/>
        <v>0</v>
      </c>
      <c r="K205">
        <f t="shared" si="7"/>
        <v>4</v>
      </c>
    </row>
    <row r="206" spans="1:11" ht="20.100000000000001" customHeight="1" x14ac:dyDescent="0.25">
      <c r="A206" s="12" t="s">
        <v>711</v>
      </c>
      <c r="B206" s="1" t="s">
        <v>712</v>
      </c>
      <c r="C206" s="1" t="s">
        <v>400</v>
      </c>
      <c r="D206" s="1" t="s">
        <v>7</v>
      </c>
      <c r="E206" s="1" t="s">
        <v>2000</v>
      </c>
      <c r="F206" s="1">
        <v>30</v>
      </c>
      <c r="G206" s="2">
        <v>43553</v>
      </c>
      <c r="H206" s="3">
        <v>86774</v>
      </c>
      <c r="I206" s="4">
        <v>0</v>
      </c>
      <c r="J206" s="13">
        <f t="shared" si="6"/>
        <v>0</v>
      </c>
      <c r="K206">
        <f t="shared" si="7"/>
        <v>3</v>
      </c>
    </row>
    <row r="207" spans="1:11" ht="20.100000000000001" customHeight="1" x14ac:dyDescent="0.25">
      <c r="A207" s="12" t="s">
        <v>738</v>
      </c>
      <c r="B207" s="1" t="s">
        <v>739</v>
      </c>
      <c r="C207" s="1" t="s">
        <v>64</v>
      </c>
      <c r="D207" s="1" t="s">
        <v>12</v>
      </c>
      <c r="E207" s="1" t="s">
        <v>1999</v>
      </c>
      <c r="F207" s="1">
        <v>30</v>
      </c>
      <c r="G207" s="2">
        <v>43542</v>
      </c>
      <c r="H207" s="3">
        <v>54714</v>
      </c>
      <c r="I207" s="4">
        <v>0</v>
      </c>
      <c r="J207" s="13">
        <f t="shared" si="6"/>
        <v>0</v>
      </c>
      <c r="K207">
        <f t="shared" si="7"/>
        <v>3</v>
      </c>
    </row>
    <row r="208" spans="1:11" ht="20.100000000000001" customHeight="1" x14ac:dyDescent="0.25">
      <c r="A208" s="12" t="s">
        <v>1586</v>
      </c>
      <c r="B208" s="1" t="s">
        <v>1587</v>
      </c>
      <c r="C208" s="1" t="s">
        <v>17</v>
      </c>
      <c r="D208" s="1" t="s">
        <v>12</v>
      </c>
      <c r="E208" s="1" t="s">
        <v>2000</v>
      </c>
      <c r="F208" s="1">
        <v>35</v>
      </c>
      <c r="G208" s="2">
        <v>43542</v>
      </c>
      <c r="H208" s="3">
        <v>74779</v>
      </c>
      <c r="I208" s="4">
        <v>0</v>
      </c>
      <c r="J208" s="13">
        <f t="shared" si="6"/>
        <v>0</v>
      </c>
      <c r="K208">
        <f t="shared" si="7"/>
        <v>3</v>
      </c>
    </row>
    <row r="209" spans="1:11" ht="20.100000000000001" customHeight="1" x14ac:dyDescent="0.25">
      <c r="A209" s="12" t="s">
        <v>990</v>
      </c>
      <c r="B209" s="1" t="s">
        <v>991</v>
      </c>
      <c r="C209" s="1" t="s">
        <v>114</v>
      </c>
      <c r="D209" s="1" t="s">
        <v>32</v>
      </c>
      <c r="E209" s="1" t="s">
        <v>2000</v>
      </c>
      <c r="F209" s="1">
        <v>39</v>
      </c>
      <c r="G209" s="2">
        <v>43536</v>
      </c>
      <c r="H209" s="3">
        <v>62644</v>
      </c>
      <c r="I209" s="4">
        <v>0</v>
      </c>
      <c r="J209" s="13">
        <f t="shared" si="6"/>
        <v>0</v>
      </c>
      <c r="K209">
        <f t="shared" si="7"/>
        <v>3</v>
      </c>
    </row>
    <row r="210" spans="1:11" ht="20.100000000000001" customHeight="1" x14ac:dyDescent="0.25">
      <c r="A210" s="12" t="s">
        <v>256</v>
      </c>
      <c r="B210" s="1" t="s">
        <v>257</v>
      </c>
      <c r="C210" s="1" t="s">
        <v>146</v>
      </c>
      <c r="D210" s="1" t="s">
        <v>7</v>
      </c>
      <c r="E210" s="1" t="s">
        <v>1999</v>
      </c>
      <c r="F210" s="1">
        <v>28</v>
      </c>
      <c r="G210" s="2">
        <v>43530</v>
      </c>
      <c r="H210" s="3">
        <v>90304</v>
      </c>
      <c r="I210" s="4">
        <v>0</v>
      </c>
      <c r="J210" s="13">
        <f t="shared" si="6"/>
        <v>0</v>
      </c>
      <c r="K210">
        <f t="shared" si="7"/>
        <v>3</v>
      </c>
    </row>
    <row r="211" spans="1:11" ht="20.100000000000001" customHeight="1" x14ac:dyDescent="0.25">
      <c r="A211" s="12" t="s">
        <v>1684</v>
      </c>
      <c r="B211" s="1" t="s">
        <v>1685</v>
      </c>
      <c r="C211" s="1" t="s">
        <v>114</v>
      </c>
      <c r="D211" s="1" t="s">
        <v>32</v>
      </c>
      <c r="E211" s="1" t="s">
        <v>1999</v>
      </c>
      <c r="F211" s="1">
        <v>64</v>
      </c>
      <c r="G211" s="2">
        <v>43527</v>
      </c>
      <c r="H211" s="3">
        <v>67114</v>
      </c>
      <c r="I211" s="4">
        <v>0</v>
      </c>
      <c r="J211" s="13">
        <f t="shared" si="6"/>
        <v>0</v>
      </c>
      <c r="K211">
        <f t="shared" si="7"/>
        <v>3</v>
      </c>
    </row>
    <row r="212" spans="1:11" ht="20.100000000000001" customHeight="1" x14ac:dyDescent="0.25">
      <c r="A212" s="12" t="s">
        <v>1447</v>
      </c>
      <c r="B212" s="1" t="s">
        <v>1448</v>
      </c>
      <c r="C212" s="1" t="s">
        <v>38</v>
      </c>
      <c r="D212" s="1" t="s">
        <v>2007</v>
      </c>
      <c r="E212" s="1" t="s">
        <v>2000</v>
      </c>
      <c r="F212" s="1">
        <v>45</v>
      </c>
      <c r="G212" s="2">
        <v>43521</v>
      </c>
      <c r="H212" s="3">
        <v>249801</v>
      </c>
      <c r="I212" s="4">
        <v>0.39</v>
      </c>
      <c r="J212" s="13">
        <f t="shared" si="6"/>
        <v>97422.39</v>
      </c>
      <c r="K212">
        <f t="shared" si="7"/>
        <v>2</v>
      </c>
    </row>
    <row r="213" spans="1:11" ht="20.100000000000001" customHeight="1" x14ac:dyDescent="0.25">
      <c r="A213" s="12" t="s">
        <v>1263</v>
      </c>
      <c r="B213" s="1" t="s">
        <v>1264</v>
      </c>
      <c r="C213" s="1" t="s">
        <v>14</v>
      </c>
      <c r="D213" s="1" t="s">
        <v>7</v>
      </c>
      <c r="E213" s="1" t="s">
        <v>1999</v>
      </c>
      <c r="F213" s="1">
        <v>40</v>
      </c>
      <c r="G213" s="2">
        <v>43520</v>
      </c>
      <c r="H213" s="3">
        <v>95899</v>
      </c>
      <c r="I213" s="4">
        <v>0.1</v>
      </c>
      <c r="J213" s="13">
        <f t="shared" si="6"/>
        <v>9589.9</v>
      </c>
      <c r="K213">
        <f t="shared" si="7"/>
        <v>2</v>
      </c>
    </row>
    <row r="214" spans="1:11" ht="20.100000000000001" customHeight="1" x14ac:dyDescent="0.25">
      <c r="A214" s="12" t="s">
        <v>260</v>
      </c>
      <c r="B214" s="1" t="s">
        <v>261</v>
      </c>
      <c r="C214" s="1" t="s">
        <v>25</v>
      </c>
      <c r="D214" s="1" t="s">
        <v>12</v>
      </c>
      <c r="E214" s="1" t="s">
        <v>2000</v>
      </c>
      <c r="F214" s="1">
        <v>52</v>
      </c>
      <c r="G214" s="2">
        <v>43515</v>
      </c>
      <c r="H214" s="3">
        <v>55859</v>
      </c>
      <c r="I214" s="4">
        <v>0</v>
      </c>
      <c r="J214" s="13">
        <f t="shared" si="6"/>
        <v>0</v>
      </c>
      <c r="K214">
        <f t="shared" si="7"/>
        <v>2</v>
      </c>
    </row>
    <row r="215" spans="1:11" ht="20.100000000000001" customHeight="1" x14ac:dyDescent="0.25">
      <c r="A215" s="12" t="s">
        <v>1510</v>
      </c>
      <c r="B215" s="1" t="s">
        <v>1511</v>
      </c>
      <c r="C215" s="1" t="s">
        <v>22</v>
      </c>
      <c r="D215" s="1" t="s">
        <v>2007</v>
      </c>
      <c r="E215" s="1" t="s">
        <v>1999</v>
      </c>
      <c r="F215" s="1">
        <v>41</v>
      </c>
      <c r="G215" s="2">
        <v>43502</v>
      </c>
      <c r="H215" s="3">
        <v>126950</v>
      </c>
      <c r="I215" s="4">
        <v>0.1</v>
      </c>
      <c r="J215" s="13">
        <f t="shared" si="6"/>
        <v>12695</v>
      </c>
      <c r="K215">
        <f t="shared" si="7"/>
        <v>2</v>
      </c>
    </row>
    <row r="216" spans="1:11" ht="20.100000000000001" customHeight="1" x14ac:dyDescent="0.25">
      <c r="A216" s="12" t="s">
        <v>149</v>
      </c>
      <c r="B216" s="1" t="s">
        <v>150</v>
      </c>
      <c r="C216" s="1" t="s">
        <v>11</v>
      </c>
      <c r="D216" s="1" t="s">
        <v>12</v>
      </c>
      <c r="E216" s="1" t="s">
        <v>2000</v>
      </c>
      <c r="F216" s="1">
        <v>37</v>
      </c>
      <c r="G216" s="2">
        <v>43493</v>
      </c>
      <c r="H216" s="3">
        <v>165927</v>
      </c>
      <c r="I216" s="4">
        <v>0.2</v>
      </c>
      <c r="J216" s="13">
        <f t="shared" si="6"/>
        <v>33185.4</v>
      </c>
      <c r="K216">
        <f t="shared" si="7"/>
        <v>1</v>
      </c>
    </row>
    <row r="217" spans="1:11" ht="20.100000000000001" customHeight="1" x14ac:dyDescent="0.25">
      <c r="A217" s="12" t="s">
        <v>1931</v>
      </c>
      <c r="B217" s="1" t="s">
        <v>26</v>
      </c>
      <c r="C217" s="1" t="s">
        <v>22</v>
      </c>
      <c r="D217" s="1" t="s">
        <v>27</v>
      </c>
      <c r="E217" s="1" t="s">
        <v>1999</v>
      </c>
      <c r="F217" s="1">
        <v>29</v>
      </c>
      <c r="G217" s="2">
        <v>43490</v>
      </c>
      <c r="H217" s="3">
        <v>113527</v>
      </c>
      <c r="I217" s="4">
        <v>0.06</v>
      </c>
      <c r="J217" s="13">
        <f t="shared" si="6"/>
        <v>6811.62</v>
      </c>
      <c r="K217">
        <f t="shared" si="7"/>
        <v>1</v>
      </c>
    </row>
    <row r="218" spans="1:11" ht="20.100000000000001" customHeight="1" x14ac:dyDescent="0.25">
      <c r="A218" s="12" t="s">
        <v>1756</v>
      </c>
      <c r="B218" s="1" t="s">
        <v>1757</v>
      </c>
      <c r="C218" s="1" t="s">
        <v>25</v>
      </c>
      <c r="D218" s="1" t="s">
        <v>27</v>
      </c>
      <c r="E218" s="1" t="s">
        <v>2000</v>
      </c>
      <c r="F218" s="1">
        <v>26</v>
      </c>
      <c r="G218" s="2">
        <v>43489</v>
      </c>
      <c r="H218" s="3">
        <v>55767</v>
      </c>
      <c r="I218" s="4">
        <v>0</v>
      </c>
      <c r="J218" s="13">
        <f t="shared" si="6"/>
        <v>0</v>
      </c>
      <c r="K218">
        <f t="shared" si="7"/>
        <v>1</v>
      </c>
    </row>
    <row r="219" spans="1:11" ht="20.100000000000001" customHeight="1" x14ac:dyDescent="0.25">
      <c r="A219" s="12" t="s">
        <v>774</v>
      </c>
      <c r="B219" s="1" t="s">
        <v>775</v>
      </c>
      <c r="C219" s="1" t="s">
        <v>6</v>
      </c>
      <c r="D219" s="1" t="s">
        <v>27</v>
      </c>
      <c r="E219" s="1" t="s">
        <v>1999</v>
      </c>
      <c r="F219" s="1">
        <v>40</v>
      </c>
      <c r="G219" s="2">
        <v>43488</v>
      </c>
      <c r="H219" s="3">
        <v>159031</v>
      </c>
      <c r="I219" s="4">
        <v>0.1</v>
      </c>
      <c r="J219" s="13">
        <f t="shared" si="6"/>
        <v>15903.1</v>
      </c>
      <c r="K219">
        <f t="shared" si="7"/>
        <v>1</v>
      </c>
    </row>
    <row r="220" spans="1:11" ht="20.100000000000001" customHeight="1" x14ac:dyDescent="0.25">
      <c r="A220" s="12" t="s">
        <v>746</v>
      </c>
      <c r="B220" s="1" t="s">
        <v>1879</v>
      </c>
      <c r="C220" s="1" t="s">
        <v>22</v>
      </c>
      <c r="D220" s="1" t="s">
        <v>27</v>
      </c>
      <c r="E220" s="1" t="s">
        <v>1999</v>
      </c>
      <c r="F220" s="1">
        <v>57</v>
      </c>
      <c r="G220" s="2">
        <v>43484</v>
      </c>
      <c r="H220" s="3">
        <v>101577</v>
      </c>
      <c r="I220" s="4">
        <v>0.05</v>
      </c>
      <c r="J220" s="13">
        <f t="shared" si="6"/>
        <v>5078.8500000000004</v>
      </c>
      <c r="K220">
        <f t="shared" si="7"/>
        <v>1</v>
      </c>
    </row>
    <row r="221" spans="1:11" ht="20.100000000000001" customHeight="1" x14ac:dyDescent="0.25">
      <c r="A221" s="12" t="s">
        <v>128</v>
      </c>
      <c r="B221" s="1" t="s">
        <v>129</v>
      </c>
      <c r="C221" s="1" t="s">
        <v>17</v>
      </c>
      <c r="D221" s="1" t="s">
        <v>27</v>
      </c>
      <c r="E221" s="1" t="s">
        <v>2000</v>
      </c>
      <c r="F221" s="1">
        <v>44</v>
      </c>
      <c r="G221" s="2">
        <v>43467</v>
      </c>
      <c r="H221" s="3">
        <v>74691</v>
      </c>
      <c r="I221" s="4">
        <v>0</v>
      </c>
      <c r="J221" s="13">
        <f t="shared" si="6"/>
        <v>0</v>
      </c>
      <c r="K221">
        <f t="shared" si="7"/>
        <v>1</v>
      </c>
    </row>
    <row r="222" spans="1:11" ht="20.100000000000001" customHeight="1" x14ac:dyDescent="0.25">
      <c r="A222" s="12" t="s">
        <v>488</v>
      </c>
      <c r="B222" s="1" t="s">
        <v>1242</v>
      </c>
      <c r="C222" s="1" t="s">
        <v>56</v>
      </c>
      <c r="D222" s="1" t="s">
        <v>32</v>
      </c>
      <c r="E222" s="1" t="s">
        <v>2000</v>
      </c>
      <c r="F222" s="1">
        <v>37</v>
      </c>
      <c r="G222" s="2">
        <v>43461</v>
      </c>
      <c r="H222" s="3">
        <v>87359</v>
      </c>
      <c r="I222" s="4">
        <v>0.11</v>
      </c>
      <c r="J222" s="13">
        <f t="shared" si="6"/>
        <v>9609.49</v>
      </c>
      <c r="K222">
        <f t="shared" si="7"/>
        <v>12</v>
      </c>
    </row>
    <row r="223" spans="1:11" ht="20.100000000000001" customHeight="1" x14ac:dyDescent="0.25">
      <c r="A223" s="12" t="s">
        <v>112</v>
      </c>
      <c r="B223" s="1" t="s">
        <v>113</v>
      </c>
      <c r="C223" s="1" t="s">
        <v>114</v>
      </c>
      <c r="D223" s="1" t="s">
        <v>32</v>
      </c>
      <c r="E223" s="1" t="s">
        <v>2000</v>
      </c>
      <c r="F223" s="1">
        <v>33</v>
      </c>
      <c r="G223" s="2">
        <v>43456</v>
      </c>
      <c r="H223" s="3">
        <v>83990</v>
      </c>
      <c r="I223" s="4">
        <v>0</v>
      </c>
      <c r="J223" s="13">
        <f t="shared" si="6"/>
        <v>0</v>
      </c>
      <c r="K223">
        <f t="shared" si="7"/>
        <v>12</v>
      </c>
    </row>
    <row r="224" spans="1:11" ht="20.100000000000001" customHeight="1" x14ac:dyDescent="0.25">
      <c r="A224" s="12" t="s">
        <v>668</v>
      </c>
      <c r="B224" s="1" t="s">
        <v>669</v>
      </c>
      <c r="C224" s="1" t="s">
        <v>11</v>
      </c>
      <c r="D224" s="1" t="s">
        <v>20</v>
      </c>
      <c r="E224" s="1" t="s">
        <v>2000</v>
      </c>
      <c r="F224" s="1">
        <v>50</v>
      </c>
      <c r="G224" s="2">
        <v>43452</v>
      </c>
      <c r="H224" s="3">
        <v>155351</v>
      </c>
      <c r="I224" s="4">
        <v>0.2</v>
      </c>
      <c r="J224" s="13">
        <f t="shared" si="6"/>
        <v>31070.2</v>
      </c>
      <c r="K224">
        <f t="shared" si="7"/>
        <v>12</v>
      </c>
    </row>
    <row r="225" spans="1:11" ht="20.100000000000001" customHeight="1" x14ac:dyDescent="0.25">
      <c r="A225" s="12" t="s">
        <v>1125</v>
      </c>
      <c r="B225" s="1" t="s">
        <v>1126</v>
      </c>
      <c r="C225" s="1" t="s">
        <v>161</v>
      </c>
      <c r="D225" s="1" t="s">
        <v>32</v>
      </c>
      <c r="E225" s="1" t="s">
        <v>2000</v>
      </c>
      <c r="F225" s="1">
        <v>36</v>
      </c>
      <c r="G225" s="2">
        <v>43448</v>
      </c>
      <c r="H225" s="3">
        <v>96757</v>
      </c>
      <c r="I225" s="4">
        <v>0</v>
      </c>
      <c r="J225" s="13">
        <f t="shared" si="6"/>
        <v>0</v>
      </c>
      <c r="K225">
        <f t="shared" si="7"/>
        <v>12</v>
      </c>
    </row>
    <row r="226" spans="1:11" ht="20.100000000000001" customHeight="1" x14ac:dyDescent="0.25">
      <c r="A226" s="12" t="s">
        <v>530</v>
      </c>
      <c r="B226" s="1" t="s">
        <v>531</v>
      </c>
      <c r="C226" s="1" t="s">
        <v>161</v>
      </c>
      <c r="D226" s="1" t="s">
        <v>32</v>
      </c>
      <c r="E226" s="1" t="s">
        <v>1999</v>
      </c>
      <c r="F226" s="1">
        <v>50</v>
      </c>
      <c r="G226" s="2">
        <v>43447</v>
      </c>
      <c r="H226" s="3">
        <v>63098</v>
      </c>
      <c r="I226" s="4">
        <v>0</v>
      </c>
      <c r="J226" s="13">
        <f t="shared" si="6"/>
        <v>0</v>
      </c>
      <c r="K226">
        <f t="shared" si="7"/>
        <v>12</v>
      </c>
    </row>
    <row r="227" spans="1:11" ht="20.100000000000001" customHeight="1" x14ac:dyDescent="0.25">
      <c r="A227" s="12" t="s">
        <v>187</v>
      </c>
      <c r="B227" s="1" t="s">
        <v>188</v>
      </c>
      <c r="C227" s="1" t="s">
        <v>189</v>
      </c>
      <c r="D227" s="1" t="s">
        <v>7</v>
      </c>
      <c r="E227" s="1" t="s">
        <v>1999</v>
      </c>
      <c r="F227" s="1">
        <v>29</v>
      </c>
      <c r="G227" s="2">
        <v>43444</v>
      </c>
      <c r="H227" s="3">
        <v>84596</v>
      </c>
      <c r="I227" s="4">
        <v>0</v>
      </c>
      <c r="J227" s="13">
        <f t="shared" si="6"/>
        <v>0</v>
      </c>
      <c r="K227">
        <f t="shared" si="7"/>
        <v>12</v>
      </c>
    </row>
    <row r="228" spans="1:11" ht="20.100000000000001" customHeight="1" x14ac:dyDescent="0.25">
      <c r="A228" s="12" t="s">
        <v>1111</v>
      </c>
      <c r="B228" s="1" t="s">
        <v>1112</v>
      </c>
      <c r="C228" s="1" t="s">
        <v>11</v>
      </c>
      <c r="D228" s="1" t="s">
        <v>32</v>
      </c>
      <c r="E228" s="1" t="s">
        <v>2000</v>
      </c>
      <c r="F228" s="1">
        <v>27</v>
      </c>
      <c r="G228" s="2">
        <v>43441</v>
      </c>
      <c r="H228" s="3">
        <v>170164</v>
      </c>
      <c r="I228" s="4">
        <v>0.17</v>
      </c>
      <c r="J228" s="13">
        <f t="shared" si="6"/>
        <v>28927.88</v>
      </c>
      <c r="K228">
        <f t="shared" si="7"/>
        <v>12</v>
      </c>
    </row>
    <row r="229" spans="1:11" ht="20.100000000000001" customHeight="1" x14ac:dyDescent="0.25">
      <c r="A229" s="12" t="s">
        <v>248</v>
      </c>
      <c r="B229" s="1" t="s">
        <v>1180</v>
      </c>
      <c r="C229" s="1" t="s">
        <v>25</v>
      </c>
      <c r="D229" s="1" t="s">
        <v>27</v>
      </c>
      <c r="E229" s="1" t="s">
        <v>2000</v>
      </c>
      <c r="F229" s="1">
        <v>40</v>
      </c>
      <c r="G229" s="2">
        <v>43440</v>
      </c>
      <c r="H229" s="3">
        <v>57225</v>
      </c>
      <c r="I229" s="4">
        <v>0</v>
      </c>
      <c r="J229" s="13">
        <f t="shared" si="6"/>
        <v>0</v>
      </c>
      <c r="K229">
        <f t="shared" si="7"/>
        <v>12</v>
      </c>
    </row>
    <row r="230" spans="1:11" ht="20.100000000000001" customHeight="1" x14ac:dyDescent="0.25">
      <c r="A230" s="12" t="s">
        <v>1639</v>
      </c>
      <c r="B230" s="1" t="s">
        <v>1640</v>
      </c>
      <c r="C230" s="1" t="s">
        <v>38</v>
      </c>
      <c r="D230" s="1" t="s">
        <v>12</v>
      </c>
      <c r="E230" s="1" t="s">
        <v>1999</v>
      </c>
      <c r="F230" s="1">
        <v>29</v>
      </c>
      <c r="G230" s="2">
        <v>43439</v>
      </c>
      <c r="H230" s="3">
        <v>199504</v>
      </c>
      <c r="I230" s="4">
        <v>0.3</v>
      </c>
      <c r="J230" s="13">
        <f t="shared" si="6"/>
        <v>59851.199999999997</v>
      </c>
      <c r="K230">
        <f t="shared" si="7"/>
        <v>12</v>
      </c>
    </row>
    <row r="231" spans="1:11" ht="20.100000000000001" customHeight="1" x14ac:dyDescent="0.25">
      <c r="A231" s="12" t="s">
        <v>1048</v>
      </c>
      <c r="B231" s="1" t="s">
        <v>1049</v>
      </c>
      <c r="C231" s="1" t="s">
        <v>117</v>
      </c>
      <c r="D231" s="1" t="s">
        <v>32</v>
      </c>
      <c r="E231" s="1" t="s">
        <v>2000</v>
      </c>
      <c r="F231" s="1">
        <v>28</v>
      </c>
      <c r="G231" s="2">
        <v>43418</v>
      </c>
      <c r="H231" s="3">
        <v>115854</v>
      </c>
      <c r="I231" s="4">
        <v>0</v>
      </c>
      <c r="J231" s="13">
        <f t="shared" si="6"/>
        <v>0</v>
      </c>
      <c r="K231">
        <f t="shared" si="7"/>
        <v>11</v>
      </c>
    </row>
    <row r="232" spans="1:11" ht="20.100000000000001" customHeight="1" x14ac:dyDescent="0.25">
      <c r="A232" s="12" t="s">
        <v>1698</v>
      </c>
      <c r="B232" s="1" t="s">
        <v>1699</v>
      </c>
      <c r="C232" s="1" t="s">
        <v>189</v>
      </c>
      <c r="D232" s="1" t="s">
        <v>7</v>
      </c>
      <c r="E232" s="1" t="s">
        <v>1999</v>
      </c>
      <c r="F232" s="1">
        <v>34</v>
      </c>
      <c r="G232" s="2">
        <v>43414</v>
      </c>
      <c r="H232" s="3">
        <v>61944</v>
      </c>
      <c r="I232" s="4">
        <v>0</v>
      </c>
      <c r="J232" s="13">
        <f t="shared" si="6"/>
        <v>0</v>
      </c>
      <c r="K232">
        <f t="shared" si="7"/>
        <v>11</v>
      </c>
    </row>
    <row r="233" spans="1:11" ht="20.100000000000001" customHeight="1" x14ac:dyDescent="0.25">
      <c r="A233" s="12" t="s">
        <v>1259</v>
      </c>
      <c r="B233" s="1" t="s">
        <v>1260</v>
      </c>
      <c r="C233" s="1" t="s">
        <v>38</v>
      </c>
      <c r="D233" s="1" t="s">
        <v>12</v>
      </c>
      <c r="E233" s="1" t="s">
        <v>2000</v>
      </c>
      <c r="F233" s="1">
        <v>38</v>
      </c>
      <c r="G233" s="2">
        <v>43413</v>
      </c>
      <c r="H233" s="3">
        <v>223805</v>
      </c>
      <c r="I233" s="4">
        <v>0.36</v>
      </c>
      <c r="J233" s="13">
        <f t="shared" si="6"/>
        <v>80569.8</v>
      </c>
      <c r="K233">
        <f t="shared" si="7"/>
        <v>11</v>
      </c>
    </row>
    <row r="234" spans="1:11" ht="20.100000000000001" customHeight="1" x14ac:dyDescent="0.25">
      <c r="A234" s="12" t="s">
        <v>1004</v>
      </c>
      <c r="B234" s="1" t="s">
        <v>1005</v>
      </c>
      <c r="C234" s="1" t="s">
        <v>6</v>
      </c>
      <c r="D234" s="1" t="s">
        <v>12</v>
      </c>
      <c r="E234" s="1" t="s">
        <v>2000</v>
      </c>
      <c r="F234" s="1">
        <v>59</v>
      </c>
      <c r="G234" s="2">
        <v>43400</v>
      </c>
      <c r="H234" s="3">
        <v>139208</v>
      </c>
      <c r="I234" s="4">
        <v>0.11</v>
      </c>
      <c r="J234" s="13">
        <f t="shared" si="6"/>
        <v>15312.88</v>
      </c>
      <c r="K234">
        <f t="shared" si="7"/>
        <v>10</v>
      </c>
    </row>
    <row r="235" spans="1:11" ht="20.100000000000001" customHeight="1" x14ac:dyDescent="0.25">
      <c r="A235" s="12" t="s">
        <v>1760</v>
      </c>
      <c r="B235" s="1" t="s">
        <v>1761</v>
      </c>
      <c r="C235" s="1" t="s">
        <v>11</v>
      </c>
      <c r="D235" s="1" t="s">
        <v>20</v>
      </c>
      <c r="E235" s="1" t="s">
        <v>2000</v>
      </c>
      <c r="F235" s="1">
        <v>27</v>
      </c>
      <c r="G235" s="2">
        <v>43397</v>
      </c>
      <c r="H235" s="3">
        <v>154973</v>
      </c>
      <c r="I235" s="4">
        <v>0.28999999999999998</v>
      </c>
      <c r="J235" s="13">
        <f t="shared" si="6"/>
        <v>44942.17</v>
      </c>
      <c r="K235">
        <f t="shared" si="7"/>
        <v>10</v>
      </c>
    </row>
    <row r="236" spans="1:11" ht="20.100000000000001" customHeight="1" x14ac:dyDescent="0.25">
      <c r="A236" s="12" t="s">
        <v>1906</v>
      </c>
      <c r="B236" s="1" t="s">
        <v>1907</v>
      </c>
      <c r="C236" s="1" t="s">
        <v>11</v>
      </c>
      <c r="D236" s="1" t="s">
        <v>7</v>
      </c>
      <c r="E236" s="1" t="s">
        <v>2000</v>
      </c>
      <c r="F236" s="1">
        <v>46</v>
      </c>
      <c r="G236" s="2">
        <v>43379</v>
      </c>
      <c r="H236" s="3">
        <v>166259</v>
      </c>
      <c r="I236" s="4">
        <v>0.17</v>
      </c>
      <c r="J236" s="13">
        <f t="shared" si="6"/>
        <v>28264.030000000002</v>
      </c>
      <c r="K236">
        <f t="shared" si="7"/>
        <v>10</v>
      </c>
    </row>
    <row r="237" spans="1:11" ht="20.100000000000001" customHeight="1" x14ac:dyDescent="0.25">
      <c r="A237" s="12" t="s">
        <v>1318</v>
      </c>
      <c r="B237" s="1" t="s">
        <v>1708</v>
      </c>
      <c r="C237" s="1" t="s">
        <v>31</v>
      </c>
      <c r="D237" s="1" t="s">
        <v>32</v>
      </c>
      <c r="E237" s="1" t="s">
        <v>2000</v>
      </c>
      <c r="F237" s="1">
        <v>47</v>
      </c>
      <c r="G237" s="2">
        <v>43375</v>
      </c>
      <c r="H237" s="3">
        <v>111404</v>
      </c>
      <c r="I237" s="4">
        <v>0</v>
      </c>
      <c r="J237" s="13">
        <f t="shared" si="6"/>
        <v>0</v>
      </c>
      <c r="K237">
        <f t="shared" si="7"/>
        <v>10</v>
      </c>
    </row>
    <row r="238" spans="1:11" ht="20.100000000000001" customHeight="1" x14ac:dyDescent="0.25">
      <c r="A238" s="12" t="s">
        <v>1504</v>
      </c>
      <c r="B238" s="1" t="s">
        <v>1505</v>
      </c>
      <c r="C238" s="1" t="s">
        <v>53</v>
      </c>
      <c r="D238" s="1" t="s">
        <v>32</v>
      </c>
      <c r="E238" s="1" t="s">
        <v>1999</v>
      </c>
      <c r="F238" s="1">
        <v>27</v>
      </c>
      <c r="G238" s="2">
        <v>43371</v>
      </c>
      <c r="H238" s="3">
        <v>64247</v>
      </c>
      <c r="I238" s="4">
        <v>0</v>
      </c>
      <c r="J238" s="13">
        <f t="shared" si="6"/>
        <v>0</v>
      </c>
      <c r="K238">
        <f t="shared" si="7"/>
        <v>9</v>
      </c>
    </row>
    <row r="239" spans="1:11" ht="20.100000000000001" customHeight="1" x14ac:dyDescent="0.25">
      <c r="A239" s="12" t="s">
        <v>190</v>
      </c>
      <c r="B239" s="1" t="s">
        <v>191</v>
      </c>
      <c r="C239" s="1" t="s">
        <v>22</v>
      </c>
      <c r="D239" s="1" t="s">
        <v>39</v>
      </c>
      <c r="E239" s="1" t="s">
        <v>1999</v>
      </c>
      <c r="F239" s="1">
        <v>27</v>
      </c>
      <c r="G239" s="2">
        <v>43368</v>
      </c>
      <c r="H239" s="3">
        <v>114441</v>
      </c>
      <c r="I239" s="4">
        <v>0.1</v>
      </c>
      <c r="J239" s="13">
        <f t="shared" si="6"/>
        <v>11444.1</v>
      </c>
      <c r="K239">
        <f t="shared" si="7"/>
        <v>9</v>
      </c>
    </row>
    <row r="240" spans="1:11" ht="20.100000000000001" customHeight="1" x14ac:dyDescent="0.25">
      <c r="A240" s="12" t="s">
        <v>1621</v>
      </c>
      <c r="B240" s="1" t="s">
        <v>1622</v>
      </c>
      <c r="C240" s="1" t="s">
        <v>56</v>
      </c>
      <c r="D240" s="1" t="s">
        <v>32</v>
      </c>
      <c r="E240" s="1" t="s">
        <v>1999</v>
      </c>
      <c r="F240" s="1">
        <v>56</v>
      </c>
      <c r="G240" s="2">
        <v>43363</v>
      </c>
      <c r="H240" s="3">
        <v>78938</v>
      </c>
      <c r="I240" s="4">
        <v>0.14000000000000001</v>
      </c>
      <c r="J240" s="13">
        <f t="shared" si="6"/>
        <v>11051.320000000002</v>
      </c>
      <c r="K240">
        <f t="shared" si="7"/>
        <v>9</v>
      </c>
    </row>
    <row r="241" spans="1:11" ht="20.100000000000001" customHeight="1" x14ac:dyDescent="0.25">
      <c r="A241" s="12" t="s">
        <v>1489</v>
      </c>
      <c r="B241" s="1" t="s">
        <v>1490</v>
      </c>
      <c r="C241" s="1" t="s">
        <v>22</v>
      </c>
      <c r="D241" s="1" t="s">
        <v>20</v>
      </c>
      <c r="E241" s="1" t="s">
        <v>2000</v>
      </c>
      <c r="F241" s="1">
        <v>27</v>
      </c>
      <c r="G241" s="2">
        <v>43358</v>
      </c>
      <c r="H241" s="3">
        <v>127616</v>
      </c>
      <c r="I241" s="4">
        <v>7.0000000000000007E-2</v>
      </c>
      <c r="J241" s="13">
        <f t="shared" si="6"/>
        <v>8933.1200000000008</v>
      </c>
      <c r="K241">
        <f t="shared" si="7"/>
        <v>9</v>
      </c>
    </row>
    <row r="242" spans="1:11" ht="20.100000000000001" customHeight="1" x14ac:dyDescent="0.25">
      <c r="A242" s="12" t="s">
        <v>1617</v>
      </c>
      <c r="B242" s="1" t="s">
        <v>1618</v>
      </c>
      <c r="C242" s="1" t="s">
        <v>53</v>
      </c>
      <c r="D242" s="1" t="s">
        <v>32</v>
      </c>
      <c r="E242" s="1" t="s">
        <v>1999</v>
      </c>
      <c r="F242" s="1">
        <v>27</v>
      </c>
      <c r="G242" s="2">
        <v>43354</v>
      </c>
      <c r="H242" s="3">
        <v>80745</v>
      </c>
      <c r="I242" s="4">
        <v>0</v>
      </c>
      <c r="J242" s="13">
        <f t="shared" si="6"/>
        <v>0</v>
      </c>
      <c r="K242">
        <f t="shared" si="7"/>
        <v>9</v>
      </c>
    </row>
    <row r="243" spans="1:11" ht="20.100000000000001" customHeight="1" x14ac:dyDescent="0.25">
      <c r="A243" s="12" t="s">
        <v>828</v>
      </c>
      <c r="B243" s="1" t="s">
        <v>829</v>
      </c>
      <c r="C243" s="1" t="s">
        <v>38</v>
      </c>
      <c r="D243" s="1" t="s">
        <v>32</v>
      </c>
      <c r="E243" s="1" t="s">
        <v>2000</v>
      </c>
      <c r="F243" s="1">
        <v>55</v>
      </c>
      <c r="G243" s="2">
        <v>43345</v>
      </c>
      <c r="H243" s="3">
        <v>221465</v>
      </c>
      <c r="I243" s="4">
        <v>0.34</v>
      </c>
      <c r="J243" s="13">
        <f t="shared" si="6"/>
        <v>75298.100000000006</v>
      </c>
      <c r="K243">
        <f t="shared" si="7"/>
        <v>9</v>
      </c>
    </row>
    <row r="244" spans="1:11" ht="20.100000000000001" customHeight="1" x14ac:dyDescent="0.25">
      <c r="A244" s="12" t="s">
        <v>909</v>
      </c>
      <c r="B244" s="1" t="s">
        <v>1250</v>
      </c>
      <c r="C244" s="1" t="s">
        <v>64</v>
      </c>
      <c r="D244" s="1" t="s">
        <v>27</v>
      </c>
      <c r="E244" s="1" t="s">
        <v>1999</v>
      </c>
      <c r="F244" s="1">
        <v>28</v>
      </c>
      <c r="G244" s="2">
        <v>43336</v>
      </c>
      <c r="H244" s="3">
        <v>61410</v>
      </c>
      <c r="I244" s="4">
        <v>0</v>
      </c>
      <c r="J244" s="13">
        <f t="shared" si="6"/>
        <v>0</v>
      </c>
      <c r="K244">
        <f t="shared" si="7"/>
        <v>8</v>
      </c>
    </row>
    <row r="245" spans="1:11" ht="20.100000000000001" customHeight="1" x14ac:dyDescent="0.25">
      <c r="A245" s="12" t="s">
        <v>1220</v>
      </c>
      <c r="B245" s="1" t="s">
        <v>1221</v>
      </c>
      <c r="C245" s="1" t="s">
        <v>38</v>
      </c>
      <c r="D245" s="1" t="s">
        <v>12</v>
      </c>
      <c r="E245" s="1" t="s">
        <v>1999</v>
      </c>
      <c r="F245" s="1">
        <v>36</v>
      </c>
      <c r="G245" s="2">
        <v>43330</v>
      </c>
      <c r="H245" s="3">
        <v>223404</v>
      </c>
      <c r="I245" s="4">
        <v>0.32</v>
      </c>
      <c r="J245" s="13">
        <f t="shared" si="6"/>
        <v>71489.279999999999</v>
      </c>
      <c r="K245">
        <f t="shared" si="7"/>
        <v>8</v>
      </c>
    </row>
    <row r="246" spans="1:11" ht="20.100000000000001" customHeight="1" x14ac:dyDescent="0.25">
      <c r="A246" s="12" t="s">
        <v>1787</v>
      </c>
      <c r="B246" s="1" t="s">
        <v>1788</v>
      </c>
      <c r="C246" s="1" t="s">
        <v>17</v>
      </c>
      <c r="D246" s="1" t="s">
        <v>20</v>
      </c>
      <c r="E246" s="1" t="s">
        <v>1999</v>
      </c>
      <c r="F246" s="1">
        <v>31</v>
      </c>
      <c r="G246" s="2">
        <v>43325</v>
      </c>
      <c r="H246" s="3">
        <v>81828</v>
      </c>
      <c r="I246" s="4">
        <v>0</v>
      </c>
      <c r="J246" s="13">
        <f t="shared" si="6"/>
        <v>0</v>
      </c>
      <c r="K246">
        <f t="shared" si="7"/>
        <v>8</v>
      </c>
    </row>
    <row r="247" spans="1:11" ht="20.100000000000001" customHeight="1" x14ac:dyDescent="0.25">
      <c r="A247" s="12" t="s">
        <v>238</v>
      </c>
      <c r="B247" s="1" t="s">
        <v>239</v>
      </c>
      <c r="C247" s="1" t="s">
        <v>11</v>
      </c>
      <c r="D247" s="1" t="s">
        <v>20</v>
      </c>
      <c r="E247" s="1" t="s">
        <v>2000</v>
      </c>
      <c r="F247" s="1">
        <v>41</v>
      </c>
      <c r="G247" s="2">
        <v>43322</v>
      </c>
      <c r="H247" s="3">
        <v>171173</v>
      </c>
      <c r="I247" s="4">
        <v>0.21</v>
      </c>
      <c r="J247" s="13">
        <f t="shared" si="6"/>
        <v>35946.33</v>
      </c>
      <c r="K247">
        <f t="shared" si="7"/>
        <v>8</v>
      </c>
    </row>
    <row r="248" spans="1:11" ht="20.100000000000001" customHeight="1" x14ac:dyDescent="0.25">
      <c r="A248" s="12" t="s">
        <v>884</v>
      </c>
      <c r="B248" s="1" t="s">
        <v>885</v>
      </c>
      <c r="C248" s="1" t="s">
        <v>423</v>
      </c>
      <c r="D248" s="1" t="s">
        <v>7</v>
      </c>
      <c r="E248" s="1" t="s">
        <v>2000</v>
      </c>
      <c r="F248" s="1">
        <v>47</v>
      </c>
      <c r="G248" s="2">
        <v>43309</v>
      </c>
      <c r="H248" s="3">
        <v>87806</v>
      </c>
      <c r="I248" s="4">
        <v>0</v>
      </c>
      <c r="J248" s="13">
        <f t="shared" si="6"/>
        <v>0</v>
      </c>
      <c r="K248">
        <f t="shared" si="7"/>
        <v>7</v>
      </c>
    </row>
    <row r="249" spans="1:11" ht="20.100000000000001" customHeight="1" x14ac:dyDescent="0.25">
      <c r="A249" s="12" t="s">
        <v>1477</v>
      </c>
      <c r="B249" s="1" t="s">
        <v>1478</v>
      </c>
      <c r="C249" s="1" t="s">
        <v>6</v>
      </c>
      <c r="D249" s="1" t="s">
        <v>20</v>
      </c>
      <c r="E249" s="1" t="s">
        <v>2000</v>
      </c>
      <c r="F249" s="1">
        <v>45</v>
      </c>
      <c r="G249" s="2">
        <v>43305</v>
      </c>
      <c r="H249" s="3">
        <v>148991</v>
      </c>
      <c r="I249" s="4">
        <v>0.12</v>
      </c>
      <c r="J249" s="13">
        <f t="shared" si="6"/>
        <v>17878.919999999998</v>
      </c>
      <c r="K249">
        <f t="shared" si="7"/>
        <v>7</v>
      </c>
    </row>
    <row r="250" spans="1:11" ht="20.100000000000001" customHeight="1" x14ac:dyDescent="0.25">
      <c r="A250" s="12" t="s">
        <v>929</v>
      </c>
      <c r="B250" s="1" t="s">
        <v>930</v>
      </c>
      <c r="C250" s="1" t="s">
        <v>161</v>
      </c>
      <c r="D250" s="1" t="s">
        <v>32</v>
      </c>
      <c r="E250" s="1" t="s">
        <v>1999</v>
      </c>
      <c r="F250" s="1">
        <v>57</v>
      </c>
      <c r="G250" s="2">
        <v>43299</v>
      </c>
      <c r="H250" s="3">
        <v>71167</v>
      </c>
      <c r="I250" s="4">
        <v>0</v>
      </c>
      <c r="J250" s="13">
        <f t="shared" si="6"/>
        <v>0</v>
      </c>
      <c r="K250">
        <f t="shared" si="7"/>
        <v>7</v>
      </c>
    </row>
    <row r="251" spans="1:11" ht="20.100000000000001" customHeight="1" x14ac:dyDescent="0.25">
      <c r="A251" s="12" t="s">
        <v>356</v>
      </c>
      <c r="B251" s="1" t="s">
        <v>357</v>
      </c>
      <c r="C251" s="1" t="s">
        <v>11</v>
      </c>
      <c r="D251" s="1" t="s">
        <v>27</v>
      </c>
      <c r="E251" s="1" t="s">
        <v>2000</v>
      </c>
      <c r="F251" s="1">
        <v>27</v>
      </c>
      <c r="G251" s="2">
        <v>43276</v>
      </c>
      <c r="H251" s="3">
        <v>174097</v>
      </c>
      <c r="I251" s="4">
        <v>0.21</v>
      </c>
      <c r="J251" s="13">
        <f t="shared" si="6"/>
        <v>36560.369999999995</v>
      </c>
      <c r="K251">
        <f t="shared" si="7"/>
        <v>6</v>
      </c>
    </row>
    <row r="252" spans="1:11" ht="20.100000000000001" customHeight="1" x14ac:dyDescent="0.25">
      <c r="A252" s="12" t="s">
        <v>403</v>
      </c>
      <c r="B252" s="1" t="s">
        <v>404</v>
      </c>
      <c r="C252" s="1" t="s">
        <v>25</v>
      </c>
      <c r="D252" s="1" t="s">
        <v>39</v>
      </c>
      <c r="E252" s="1" t="s">
        <v>1999</v>
      </c>
      <c r="F252" s="1">
        <v>30</v>
      </c>
      <c r="G252" s="2">
        <v>43272</v>
      </c>
      <c r="H252" s="3">
        <v>56154</v>
      </c>
      <c r="I252" s="4">
        <v>0</v>
      </c>
      <c r="J252" s="13">
        <f t="shared" si="6"/>
        <v>0</v>
      </c>
      <c r="K252">
        <f t="shared" si="7"/>
        <v>6</v>
      </c>
    </row>
    <row r="253" spans="1:11" ht="20.100000000000001" customHeight="1" x14ac:dyDescent="0.25">
      <c r="A253" s="12" t="s">
        <v>1932</v>
      </c>
      <c r="B253" s="1" t="s">
        <v>28</v>
      </c>
      <c r="C253" s="1" t="s">
        <v>17</v>
      </c>
      <c r="D253" s="1" t="s">
        <v>12</v>
      </c>
      <c r="E253" s="1" t="s">
        <v>2000</v>
      </c>
      <c r="F253" s="1">
        <v>34</v>
      </c>
      <c r="G253" s="2">
        <v>43264</v>
      </c>
      <c r="H253" s="3">
        <v>77203</v>
      </c>
      <c r="I253" s="4">
        <v>0</v>
      </c>
      <c r="J253" s="13">
        <f t="shared" si="6"/>
        <v>0</v>
      </c>
      <c r="K253">
        <f t="shared" si="7"/>
        <v>6</v>
      </c>
    </row>
    <row r="254" spans="1:11" ht="20.100000000000001" customHeight="1" x14ac:dyDescent="0.25">
      <c r="A254" s="12" t="s">
        <v>1345</v>
      </c>
      <c r="B254" s="1" t="s">
        <v>1346</v>
      </c>
      <c r="C254" s="1" t="s">
        <v>22</v>
      </c>
      <c r="D254" s="1" t="s">
        <v>27</v>
      </c>
      <c r="E254" s="1" t="s">
        <v>1999</v>
      </c>
      <c r="F254" s="1">
        <v>34</v>
      </c>
      <c r="G254" s="2">
        <v>43255</v>
      </c>
      <c r="H254" s="3">
        <v>128329</v>
      </c>
      <c r="I254" s="4">
        <v>0.08</v>
      </c>
      <c r="J254" s="13">
        <f t="shared" si="6"/>
        <v>10266.32</v>
      </c>
      <c r="K254">
        <f t="shared" si="7"/>
        <v>6</v>
      </c>
    </row>
    <row r="255" spans="1:11" ht="20.100000000000001" customHeight="1" x14ac:dyDescent="0.25">
      <c r="A255" s="12" t="s">
        <v>1867</v>
      </c>
      <c r="B255" s="1" t="s">
        <v>1868</v>
      </c>
      <c r="C255" s="1" t="s">
        <v>6</v>
      </c>
      <c r="D255" s="1" t="s">
        <v>39</v>
      </c>
      <c r="E255" s="1" t="s">
        <v>1999</v>
      </c>
      <c r="F255" s="1">
        <v>52</v>
      </c>
      <c r="G255" s="2">
        <v>43255</v>
      </c>
      <c r="H255" s="3">
        <v>154884</v>
      </c>
      <c r="I255" s="4">
        <v>0.1</v>
      </c>
      <c r="J255" s="13">
        <f t="shared" si="6"/>
        <v>15488.400000000001</v>
      </c>
      <c r="K255">
        <f t="shared" si="7"/>
        <v>6</v>
      </c>
    </row>
    <row r="256" spans="1:11" ht="20.100000000000001" customHeight="1" x14ac:dyDescent="0.25">
      <c r="A256" s="12" t="s">
        <v>643</v>
      </c>
      <c r="B256" s="1" t="s">
        <v>644</v>
      </c>
      <c r="C256" s="1" t="s">
        <v>38</v>
      </c>
      <c r="D256" s="1" t="s">
        <v>12</v>
      </c>
      <c r="E256" s="1" t="s">
        <v>2000</v>
      </c>
      <c r="F256" s="1">
        <v>48</v>
      </c>
      <c r="G256" s="2">
        <v>43253</v>
      </c>
      <c r="H256" s="3">
        <v>231567</v>
      </c>
      <c r="I256" s="4">
        <v>0.36</v>
      </c>
      <c r="J256" s="13">
        <f t="shared" si="6"/>
        <v>83364.12</v>
      </c>
      <c r="K256">
        <f t="shared" si="7"/>
        <v>6</v>
      </c>
    </row>
    <row r="257" spans="1:11" ht="20.100000000000001" customHeight="1" x14ac:dyDescent="0.25">
      <c r="A257" s="12" t="s">
        <v>1012</v>
      </c>
      <c r="B257" s="1" t="s">
        <v>1013</v>
      </c>
      <c r="C257" s="1" t="s">
        <v>59</v>
      </c>
      <c r="D257" s="1" t="s">
        <v>7</v>
      </c>
      <c r="E257" s="1" t="s">
        <v>1999</v>
      </c>
      <c r="F257" s="1">
        <v>45</v>
      </c>
      <c r="G257" s="2">
        <v>43248</v>
      </c>
      <c r="H257" s="3">
        <v>49219</v>
      </c>
      <c r="I257" s="4">
        <v>0</v>
      </c>
      <c r="J257" s="13">
        <f t="shared" si="6"/>
        <v>0</v>
      </c>
      <c r="K257">
        <f t="shared" si="7"/>
        <v>5</v>
      </c>
    </row>
    <row r="258" spans="1:11" ht="20.100000000000001" customHeight="1" x14ac:dyDescent="0.25">
      <c r="A258" s="12" t="s">
        <v>1358</v>
      </c>
      <c r="B258" s="1" t="s">
        <v>1359</v>
      </c>
      <c r="C258" s="1" t="s">
        <v>25</v>
      </c>
      <c r="D258" s="1" t="s">
        <v>27</v>
      </c>
      <c r="E258" s="1" t="s">
        <v>2000</v>
      </c>
      <c r="F258" s="1">
        <v>33</v>
      </c>
      <c r="G258" s="2">
        <v>43247</v>
      </c>
      <c r="H258" s="3">
        <v>45049</v>
      </c>
      <c r="I258" s="4">
        <v>0</v>
      </c>
      <c r="J258" s="13">
        <f t="shared" ref="J258:J321" si="8">H258*I258</f>
        <v>0</v>
      </c>
      <c r="K258">
        <f t="shared" si="7"/>
        <v>5</v>
      </c>
    </row>
    <row r="259" spans="1:11" ht="20.100000000000001" customHeight="1" x14ac:dyDescent="0.25">
      <c r="A259" s="12" t="s">
        <v>1888</v>
      </c>
      <c r="B259" s="1" t="s">
        <v>1889</v>
      </c>
      <c r="C259" s="1" t="s">
        <v>22</v>
      </c>
      <c r="D259" s="1" t="s">
        <v>39</v>
      </c>
      <c r="E259" s="1" t="s">
        <v>1999</v>
      </c>
      <c r="F259" s="1">
        <v>49</v>
      </c>
      <c r="G259" s="2">
        <v>43240</v>
      </c>
      <c r="H259" s="3">
        <v>119397</v>
      </c>
      <c r="I259" s="4">
        <v>0.09</v>
      </c>
      <c r="J259" s="13">
        <f t="shared" si="8"/>
        <v>10745.73</v>
      </c>
      <c r="K259">
        <f t="shared" ref="K259:K322" si="9">MONTH(G259)</f>
        <v>5</v>
      </c>
    </row>
    <row r="260" spans="1:11" ht="20.100000000000001" customHeight="1" x14ac:dyDescent="0.25">
      <c r="A260" s="12" t="s">
        <v>341</v>
      </c>
      <c r="B260" s="1" t="s">
        <v>342</v>
      </c>
      <c r="C260" s="1" t="s">
        <v>11</v>
      </c>
      <c r="D260" s="1" t="s">
        <v>32</v>
      </c>
      <c r="E260" s="1" t="s">
        <v>1999</v>
      </c>
      <c r="F260" s="1">
        <v>30</v>
      </c>
      <c r="G260" s="2">
        <v>43240</v>
      </c>
      <c r="H260" s="3">
        <v>184368</v>
      </c>
      <c r="I260" s="4">
        <v>0.28999999999999998</v>
      </c>
      <c r="J260" s="13">
        <f t="shared" si="8"/>
        <v>53466.719999999994</v>
      </c>
      <c r="K260">
        <f t="shared" si="9"/>
        <v>5</v>
      </c>
    </row>
    <row r="261" spans="1:11" ht="20.100000000000001" customHeight="1" x14ac:dyDescent="0.25">
      <c r="A261" s="12" t="s">
        <v>697</v>
      </c>
      <c r="B261" s="1" t="s">
        <v>698</v>
      </c>
      <c r="C261" s="1" t="s">
        <v>19</v>
      </c>
      <c r="D261" s="1" t="s">
        <v>20</v>
      </c>
      <c r="E261" s="1" t="s">
        <v>2000</v>
      </c>
      <c r="F261" s="1">
        <v>29</v>
      </c>
      <c r="G261" s="2">
        <v>43239</v>
      </c>
      <c r="H261" s="3">
        <v>65334</v>
      </c>
      <c r="I261" s="4">
        <v>0</v>
      </c>
      <c r="J261" s="13">
        <f t="shared" si="8"/>
        <v>0</v>
      </c>
      <c r="K261">
        <f t="shared" si="9"/>
        <v>5</v>
      </c>
    </row>
    <row r="262" spans="1:11" ht="20.100000000000001" customHeight="1" x14ac:dyDescent="0.25">
      <c r="A262" s="12" t="s">
        <v>1014</v>
      </c>
      <c r="B262" s="1" t="s">
        <v>562</v>
      </c>
      <c r="C262" s="1" t="s">
        <v>22</v>
      </c>
      <c r="D262" s="1" t="s">
        <v>12</v>
      </c>
      <c r="E262" s="1" t="s">
        <v>1999</v>
      </c>
      <c r="F262" s="1">
        <v>50</v>
      </c>
      <c r="G262" s="2">
        <v>43239</v>
      </c>
      <c r="H262" s="3">
        <v>106437</v>
      </c>
      <c r="I262" s="4">
        <v>7.0000000000000007E-2</v>
      </c>
      <c r="J262" s="13">
        <f t="shared" si="8"/>
        <v>7450.5900000000011</v>
      </c>
      <c r="K262">
        <f t="shared" si="9"/>
        <v>5</v>
      </c>
    </row>
    <row r="263" spans="1:11" ht="20.100000000000001" customHeight="1" x14ac:dyDescent="0.25">
      <c r="A263" s="12" t="s">
        <v>746</v>
      </c>
      <c r="B263" s="1" t="s">
        <v>747</v>
      </c>
      <c r="C263" s="1" t="s">
        <v>186</v>
      </c>
      <c r="D263" s="1" t="s">
        <v>7</v>
      </c>
      <c r="E263" s="1" t="s">
        <v>2000</v>
      </c>
      <c r="F263" s="1">
        <v>65</v>
      </c>
      <c r="G263" s="2">
        <v>43234</v>
      </c>
      <c r="H263" s="3">
        <v>60985</v>
      </c>
      <c r="I263" s="4">
        <v>0</v>
      </c>
      <c r="J263" s="13">
        <f t="shared" si="8"/>
        <v>0</v>
      </c>
      <c r="K263">
        <f t="shared" si="9"/>
        <v>5</v>
      </c>
    </row>
    <row r="264" spans="1:11" ht="20.100000000000001" customHeight="1" x14ac:dyDescent="0.25">
      <c r="A264" s="12" t="s">
        <v>518</v>
      </c>
      <c r="B264" s="1" t="s">
        <v>519</v>
      </c>
      <c r="C264" s="1" t="s">
        <v>71</v>
      </c>
      <c r="D264" s="1" t="s">
        <v>7</v>
      </c>
      <c r="E264" s="1" t="s">
        <v>2000</v>
      </c>
      <c r="F264" s="1">
        <v>39</v>
      </c>
      <c r="G264" s="2">
        <v>43229</v>
      </c>
      <c r="H264" s="3">
        <v>73317</v>
      </c>
      <c r="I264" s="4">
        <v>0</v>
      </c>
      <c r="J264" s="13">
        <f t="shared" si="8"/>
        <v>0</v>
      </c>
      <c r="K264">
        <f t="shared" si="9"/>
        <v>5</v>
      </c>
    </row>
    <row r="265" spans="1:11" ht="20.100000000000001" customHeight="1" x14ac:dyDescent="0.25">
      <c r="A265" s="12" t="s">
        <v>1380</v>
      </c>
      <c r="B265" s="1" t="s">
        <v>1381</v>
      </c>
      <c r="C265" s="1" t="s">
        <v>161</v>
      </c>
      <c r="D265" s="1" t="s">
        <v>32</v>
      </c>
      <c r="E265" s="1" t="s">
        <v>2000</v>
      </c>
      <c r="F265" s="1">
        <v>63</v>
      </c>
      <c r="G265" s="2">
        <v>43227</v>
      </c>
      <c r="H265" s="3">
        <v>67987</v>
      </c>
      <c r="I265" s="4">
        <v>0</v>
      </c>
      <c r="J265" s="13">
        <f t="shared" si="8"/>
        <v>0</v>
      </c>
      <c r="K265">
        <f t="shared" si="9"/>
        <v>5</v>
      </c>
    </row>
    <row r="266" spans="1:11" ht="20.100000000000001" customHeight="1" x14ac:dyDescent="0.25">
      <c r="A266" s="12" t="s">
        <v>67</v>
      </c>
      <c r="B266" s="1" t="s">
        <v>68</v>
      </c>
      <c r="C266" s="1" t="s">
        <v>25</v>
      </c>
      <c r="D266" s="1" t="s">
        <v>12</v>
      </c>
      <c r="E266" s="1" t="s">
        <v>2000</v>
      </c>
      <c r="F266" s="1">
        <v>27</v>
      </c>
      <c r="G266" s="2">
        <v>43226</v>
      </c>
      <c r="H266" s="3">
        <v>49011</v>
      </c>
      <c r="I266" s="4">
        <v>0</v>
      </c>
      <c r="J266" s="13">
        <f t="shared" si="8"/>
        <v>0</v>
      </c>
      <c r="K266">
        <f t="shared" si="9"/>
        <v>5</v>
      </c>
    </row>
    <row r="267" spans="1:11" ht="20.100000000000001" customHeight="1" x14ac:dyDescent="0.25">
      <c r="A267" s="12" t="s">
        <v>528</v>
      </c>
      <c r="B267" s="1" t="s">
        <v>529</v>
      </c>
      <c r="C267" s="1" t="s">
        <v>268</v>
      </c>
      <c r="D267" s="1" t="s">
        <v>7</v>
      </c>
      <c r="E267" s="1" t="s">
        <v>1999</v>
      </c>
      <c r="F267" s="1">
        <v>43</v>
      </c>
      <c r="G267" s="2">
        <v>43224</v>
      </c>
      <c r="H267" s="3">
        <v>59888</v>
      </c>
      <c r="I267" s="4">
        <v>0</v>
      </c>
      <c r="J267" s="13">
        <f t="shared" si="8"/>
        <v>0</v>
      </c>
      <c r="K267">
        <f t="shared" si="9"/>
        <v>5</v>
      </c>
    </row>
    <row r="268" spans="1:11" ht="20.100000000000001" customHeight="1" x14ac:dyDescent="0.25">
      <c r="A268" s="12" t="s">
        <v>911</v>
      </c>
      <c r="B268" s="1" t="s">
        <v>912</v>
      </c>
      <c r="C268" s="1" t="s">
        <v>31</v>
      </c>
      <c r="D268" s="1" t="s">
        <v>32</v>
      </c>
      <c r="E268" s="1" t="s">
        <v>1999</v>
      </c>
      <c r="F268" s="1">
        <v>55</v>
      </c>
      <c r="G268" s="2">
        <v>43219</v>
      </c>
      <c r="H268" s="3">
        <v>83378</v>
      </c>
      <c r="I268" s="4">
        <v>0</v>
      </c>
      <c r="J268" s="13">
        <f t="shared" si="8"/>
        <v>0</v>
      </c>
      <c r="K268">
        <f t="shared" si="9"/>
        <v>4</v>
      </c>
    </row>
    <row r="269" spans="1:11" ht="20.100000000000001" customHeight="1" x14ac:dyDescent="0.25">
      <c r="A269" s="12" t="s">
        <v>1074</v>
      </c>
      <c r="B269" s="1" t="s">
        <v>1075</v>
      </c>
      <c r="C269" s="1" t="s">
        <v>56</v>
      </c>
      <c r="D269" s="1" t="s">
        <v>32</v>
      </c>
      <c r="E269" s="1" t="s">
        <v>1999</v>
      </c>
      <c r="F269" s="1">
        <v>45</v>
      </c>
      <c r="G269" s="2">
        <v>43217</v>
      </c>
      <c r="H269" s="3">
        <v>115490</v>
      </c>
      <c r="I269" s="4">
        <v>0.12</v>
      </c>
      <c r="J269" s="13">
        <f t="shared" si="8"/>
        <v>13858.8</v>
      </c>
      <c r="K269">
        <f t="shared" si="9"/>
        <v>4</v>
      </c>
    </row>
    <row r="270" spans="1:11" ht="20.100000000000001" customHeight="1" x14ac:dyDescent="0.25">
      <c r="A270" s="12" t="s">
        <v>1253</v>
      </c>
      <c r="B270" s="1" t="s">
        <v>1254</v>
      </c>
      <c r="C270" s="1" t="s">
        <v>11</v>
      </c>
      <c r="D270" s="1" t="s">
        <v>32</v>
      </c>
      <c r="E270" s="1" t="s">
        <v>2000</v>
      </c>
      <c r="F270" s="1">
        <v>45</v>
      </c>
      <c r="G270" s="2">
        <v>43212</v>
      </c>
      <c r="H270" s="3">
        <v>187205</v>
      </c>
      <c r="I270" s="4">
        <v>0.24</v>
      </c>
      <c r="J270" s="13">
        <f t="shared" si="8"/>
        <v>44929.2</v>
      </c>
      <c r="K270">
        <f t="shared" si="9"/>
        <v>4</v>
      </c>
    </row>
    <row r="271" spans="1:11" ht="20.100000000000001" customHeight="1" x14ac:dyDescent="0.25">
      <c r="A271" s="12" t="s">
        <v>192</v>
      </c>
      <c r="B271" s="1" t="s">
        <v>193</v>
      </c>
      <c r="C271" s="1" t="s">
        <v>6</v>
      </c>
      <c r="D271" s="1" t="s">
        <v>12</v>
      </c>
      <c r="E271" s="1" t="s">
        <v>2000</v>
      </c>
      <c r="F271" s="1">
        <v>33</v>
      </c>
      <c r="G271" s="2">
        <v>43211</v>
      </c>
      <c r="H271" s="3">
        <v>140402</v>
      </c>
      <c r="I271" s="4">
        <v>0.15</v>
      </c>
      <c r="J271" s="13">
        <f t="shared" si="8"/>
        <v>21060.3</v>
      </c>
      <c r="K271">
        <f t="shared" si="9"/>
        <v>4</v>
      </c>
    </row>
    <row r="272" spans="1:11" ht="20.100000000000001" customHeight="1" x14ac:dyDescent="0.25">
      <c r="A272" s="12" t="s">
        <v>653</v>
      </c>
      <c r="B272" s="1" t="s">
        <v>654</v>
      </c>
      <c r="C272" s="1" t="s">
        <v>14</v>
      </c>
      <c r="D272" s="1" t="s">
        <v>7</v>
      </c>
      <c r="E272" s="1" t="s">
        <v>2000</v>
      </c>
      <c r="F272" s="1">
        <v>45</v>
      </c>
      <c r="G272" s="2">
        <v>43185</v>
      </c>
      <c r="H272" s="3">
        <v>86478</v>
      </c>
      <c r="I272" s="4">
        <v>0.06</v>
      </c>
      <c r="J272" s="13">
        <f t="shared" si="8"/>
        <v>5188.6799999999994</v>
      </c>
      <c r="K272">
        <f t="shared" si="9"/>
        <v>3</v>
      </c>
    </row>
    <row r="273" spans="1:11" ht="20.100000000000001" customHeight="1" x14ac:dyDescent="0.25">
      <c r="A273" s="12" t="s">
        <v>1272</v>
      </c>
      <c r="B273" s="1" t="s">
        <v>1273</v>
      </c>
      <c r="C273" s="1" t="s">
        <v>38</v>
      </c>
      <c r="D273" s="1" t="s">
        <v>20</v>
      </c>
      <c r="E273" s="1" t="s">
        <v>1999</v>
      </c>
      <c r="F273" s="1">
        <v>36</v>
      </c>
      <c r="G273" s="2">
        <v>43178</v>
      </c>
      <c r="H273" s="3">
        <v>195200</v>
      </c>
      <c r="I273" s="4">
        <v>0.36</v>
      </c>
      <c r="J273" s="13">
        <f t="shared" si="8"/>
        <v>70272</v>
      </c>
      <c r="K273">
        <f t="shared" si="9"/>
        <v>3</v>
      </c>
    </row>
    <row r="274" spans="1:11" ht="20.100000000000001" customHeight="1" x14ac:dyDescent="0.25">
      <c r="A274" s="12" t="s">
        <v>1322</v>
      </c>
      <c r="B274" s="1" t="s">
        <v>1323</v>
      </c>
      <c r="C274" s="1" t="s">
        <v>19</v>
      </c>
      <c r="D274" s="1" t="s">
        <v>20</v>
      </c>
      <c r="E274" s="1" t="s">
        <v>2000</v>
      </c>
      <c r="F274" s="1">
        <v>40</v>
      </c>
      <c r="G274" s="2">
        <v>43175</v>
      </c>
      <c r="H274" s="3">
        <v>55457</v>
      </c>
      <c r="I274" s="4">
        <v>0</v>
      </c>
      <c r="J274" s="13">
        <f t="shared" si="8"/>
        <v>0</v>
      </c>
      <c r="K274">
        <f t="shared" si="9"/>
        <v>3</v>
      </c>
    </row>
    <row r="275" spans="1:11" ht="20.100000000000001" customHeight="1" x14ac:dyDescent="0.25">
      <c r="A275" s="12" t="s">
        <v>1728</v>
      </c>
      <c r="B275" s="1" t="s">
        <v>1729</v>
      </c>
      <c r="C275" s="1" t="s">
        <v>123</v>
      </c>
      <c r="D275" s="1" t="s">
        <v>2007</v>
      </c>
      <c r="E275" s="1" t="s">
        <v>2000</v>
      </c>
      <c r="F275" s="1">
        <v>31</v>
      </c>
      <c r="G275" s="2">
        <v>43171</v>
      </c>
      <c r="H275" s="3">
        <v>47913</v>
      </c>
      <c r="I275" s="4">
        <v>0</v>
      </c>
      <c r="J275" s="13">
        <f t="shared" si="8"/>
        <v>0</v>
      </c>
      <c r="K275">
        <f t="shared" si="9"/>
        <v>3</v>
      </c>
    </row>
    <row r="276" spans="1:11" ht="20.100000000000001" customHeight="1" x14ac:dyDescent="0.25">
      <c r="A276" s="12" t="s">
        <v>1006</v>
      </c>
      <c r="B276" s="1" t="s">
        <v>1007</v>
      </c>
      <c r="C276" s="1" t="s">
        <v>17</v>
      </c>
      <c r="D276" s="1" t="s">
        <v>20</v>
      </c>
      <c r="E276" s="1" t="s">
        <v>1999</v>
      </c>
      <c r="F276" s="1">
        <v>63</v>
      </c>
      <c r="G276" s="2">
        <v>43171</v>
      </c>
      <c r="H276" s="3">
        <v>73200</v>
      </c>
      <c r="I276" s="4">
        <v>0</v>
      </c>
      <c r="J276" s="13">
        <f t="shared" si="8"/>
        <v>0</v>
      </c>
      <c r="K276">
        <f t="shared" si="9"/>
        <v>3</v>
      </c>
    </row>
    <row r="277" spans="1:11" ht="20.100000000000001" customHeight="1" x14ac:dyDescent="0.25">
      <c r="A277" s="12" t="s">
        <v>1230</v>
      </c>
      <c r="B277" s="1" t="s">
        <v>1231</v>
      </c>
      <c r="C277" s="1" t="s">
        <v>64</v>
      </c>
      <c r="D277" s="1" t="s">
        <v>20</v>
      </c>
      <c r="E277" s="1" t="s">
        <v>1999</v>
      </c>
      <c r="F277" s="1">
        <v>34</v>
      </c>
      <c r="G277" s="2">
        <v>43169</v>
      </c>
      <c r="H277" s="3">
        <v>58993</v>
      </c>
      <c r="I277" s="4">
        <v>0</v>
      </c>
      <c r="J277" s="13">
        <f t="shared" si="8"/>
        <v>0</v>
      </c>
      <c r="K277">
        <f t="shared" si="9"/>
        <v>3</v>
      </c>
    </row>
    <row r="278" spans="1:11" ht="20.100000000000001" customHeight="1" x14ac:dyDescent="0.25">
      <c r="A278" s="12" t="s">
        <v>994</v>
      </c>
      <c r="B278" s="1" t="s">
        <v>995</v>
      </c>
      <c r="C278" s="1" t="s">
        <v>17</v>
      </c>
      <c r="D278" s="1" t="s">
        <v>27</v>
      </c>
      <c r="E278" s="1" t="s">
        <v>2000</v>
      </c>
      <c r="F278" s="1">
        <v>56</v>
      </c>
      <c r="G278" s="2">
        <v>43169</v>
      </c>
      <c r="H278" s="3">
        <v>90040</v>
      </c>
      <c r="I278" s="4">
        <v>0</v>
      </c>
      <c r="J278" s="13">
        <f t="shared" si="8"/>
        <v>0</v>
      </c>
      <c r="K278">
        <f t="shared" si="9"/>
        <v>3</v>
      </c>
    </row>
    <row r="279" spans="1:11" ht="20.100000000000001" customHeight="1" x14ac:dyDescent="0.25">
      <c r="A279" s="12" t="s">
        <v>452</v>
      </c>
      <c r="B279" s="1" t="s">
        <v>453</v>
      </c>
      <c r="C279" s="1" t="s">
        <v>38</v>
      </c>
      <c r="D279" s="1" t="s">
        <v>32</v>
      </c>
      <c r="E279" s="1" t="s">
        <v>2000</v>
      </c>
      <c r="F279" s="1">
        <v>30</v>
      </c>
      <c r="G279" s="2">
        <v>43165</v>
      </c>
      <c r="H279" s="3">
        <v>255431</v>
      </c>
      <c r="I279" s="4">
        <v>0.36</v>
      </c>
      <c r="J279" s="13">
        <f t="shared" si="8"/>
        <v>91955.16</v>
      </c>
      <c r="K279">
        <f t="shared" si="9"/>
        <v>3</v>
      </c>
    </row>
    <row r="280" spans="1:11" ht="20.100000000000001" customHeight="1" x14ac:dyDescent="0.25">
      <c r="A280" s="12" t="s">
        <v>1527</v>
      </c>
      <c r="B280" s="1" t="s">
        <v>1528</v>
      </c>
      <c r="C280" s="1" t="s">
        <v>117</v>
      </c>
      <c r="D280" s="1" t="s">
        <v>32</v>
      </c>
      <c r="E280" s="1" t="s">
        <v>1999</v>
      </c>
      <c r="F280" s="1">
        <v>57</v>
      </c>
      <c r="G280" s="2">
        <v>43157</v>
      </c>
      <c r="H280" s="3">
        <v>103183</v>
      </c>
      <c r="I280" s="4">
        <v>0</v>
      </c>
      <c r="J280" s="13">
        <f t="shared" si="8"/>
        <v>0</v>
      </c>
      <c r="K280">
        <f t="shared" si="9"/>
        <v>2</v>
      </c>
    </row>
    <row r="281" spans="1:11" ht="20.100000000000001" customHeight="1" x14ac:dyDescent="0.25">
      <c r="A281" s="12" t="s">
        <v>641</v>
      </c>
      <c r="B281" s="1" t="s">
        <v>642</v>
      </c>
      <c r="C281" s="1" t="s">
        <v>22</v>
      </c>
      <c r="D281" s="1" t="s">
        <v>27</v>
      </c>
      <c r="E281" s="1" t="s">
        <v>1999</v>
      </c>
      <c r="F281" s="1">
        <v>40</v>
      </c>
      <c r="G281" s="2">
        <v>43147</v>
      </c>
      <c r="H281" s="3">
        <v>120905</v>
      </c>
      <c r="I281" s="4">
        <v>0.05</v>
      </c>
      <c r="J281" s="13">
        <f t="shared" si="8"/>
        <v>6045.25</v>
      </c>
      <c r="K281">
        <f t="shared" si="9"/>
        <v>2</v>
      </c>
    </row>
    <row r="282" spans="1:11" ht="20.100000000000001" customHeight="1" x14ac:dyDescent="0.25">
      <c r="A282" s="12" t="s">
        <v>1680</v>
      </c>
      <c r="B282" s="1" t="s">
        <v>1681</v>
      </c>
      <c r="C282" s="1" t="s">
        <v>56</v>
      </c>
      <c r="D282" s="1" t="s">
        <v>32</v>
      </c>
      <c r="E282" s="1" t="s">
        <v>1999</v>
      </c>
      <c r="F282" s="1">
        <v>60</v>
      </c>
      <c r="G282" s="2">
        <v>43146</v>
      </c>
      <c r="H282" s="3">
        <v>106079</v>
      </c>
      <c r="I282" s="4">
        <v>0.14000000000000001</v>
      </c>
      <c r="J282" s="13">
        <f t="shared" si="8"/>
        <v>14851.060000000001</v>
      </c>
      <c r="K282">
        <f t="shared" si="9"/>
        <v>2</v>
      </c>
    </row>
    <row r="283" spans="1:11" ht="20.100000000000001" customHeight="1" x14ac:dyDescent="0.25">
      <c r="A283" s="12" t="s">
        <v>832</v>
      </c>
      <c r="B283" s="1" t="s">
        <v>833</v>
      </c>
      <c r="C283" s="1" t="s">
        <v>310</v>
      </c>
      <c r="D283" s="1" t="s">
        <v>7</v>
      </c>
      <c r="E283" s="1" t="s">
        <v>2000</v>
      </c>
      <c r="F283" s="1">
        <v>28</v>
      </c>
      <c r="G283" s="2">
        <v>43122</v>
      </c>
      <c r="H283" s="3">
        <v>68176</v>
      </c>
      <c r="I283" s="4">
        <v>0</v>
      </c>
      <c r="J283" s="13">
        <f t="shared" si="8"/>
        <v>0</v>
      </c>
      <c r="K283">
        <f t="shared" si="9"/>
        <v>1</v>
      </c>
    </row>
    <row r="284" spans="1:11" ht="20.100000000000001" customHeight="1" x14ac:dyDescent="0.25">
      <c r="A284" s="12" t="s">
        <v>277</v>
      </c>
      <c r="B284" s="1" t="s">
        <v>278</v>
      </c>
      <c r="C284" s="1" t="s">
        <v>11</v>
      </c>
      <c r="D284" s="1" t="s">
        <v>2007</v>
      </c>
      <c r="E284" s="1" t="s">
        <v>2000</v>
      </c>
      <c r="F284" s="1">
        <v>54</v>
      </c>
      <c r="G284" s="2">
        <v>43122</v>
      </c>
      <c r="H284" s="3">
        <v>176294</v>
      </c>
      <c r="I284" s="4">
        <v>0.28000000000000003</v>
      </c>
      <c r="J284" s="13">
        <f t="shared" si="8"/>
        <v>49362.320000000007</v>
      </c>
      <c r="K284">
        <f t="shared" si="9"/>
        <v>1</v>
      </c>
    </row>
    <row r="285" spans="1:11" ht="20.100000000000001" customHeight="1" x14ac:dyDescent="0.25">
      <c r="A285" s="12" t="s">
        <v>1056</v>
      </c>
      <c r="B285" s="1" t="s">
        <v>1057</v>
      </c>
      <c r="C285" s="1" t="s">
        <v>38</v>
      </c>
      <c r="D285" s="1" t="s">
        <v>2007</v>
      </c>
      <c r="E285" s="1" t="s">
        <v>2000</v>
      </c>
      <c r="F285" s="1">
        <v>28</v>
      </c>
      <c r="G285" s="2">
        <v>43121</v>
      </c>
      <c r="H285" s="3">
        <v>208210</v>
      </c>
      <c r="I285" s="4">
        <v>0.3</v>
      </c>
      <c r="J285" s="13">
        <f t="shared" si="8"/>
        <v>62463</v>
      </c>
      <c r="K285">
        <f t="shared" si="9"/>
        <v>1</v>
      </c>
    </row>
    <row r="286" spans="1:11" ht="20.100000000000001" customHeight="1" x14ac:dyDescent="0.25">
      <c r="A286" s="12" t="s">
        <v>1630</v>
      </c>
      <c r="B286" s="1" t="s">
        <v>1631</v>
      </c>
      <c r="C286" s="1" t="s">
        <v>31</v>
      </c>
      <c r="D286" s="1" t="s">
        <v>32</v>
      </c>
      <c r="E286" s="1" t="s">
        <v>2000</v>
      </c>
      <c r="F286" s="1">
        <v>29</v>
      </c>
      <c r="G286" s="2">
        <v>43114</v>
      </c>
      <c r="H286" s="3">
        <v>80516</v>
      </c>
      <c r="I286" s="4">
        <v>0</v>
      </c>
      <c r="J286" s="13">
        <f t="shared" si="8"/>
        <v>0</v>
      </c>
      <c r="K286">
        <f t="shared" si="9"/>
        <v>1</v>
      </c>
    </row>
    <row r="287" spans="1:11" ht="20.100000000000001" customHeight="1" x14ac:dyDescent="0.25">
      <c r="A287" s="12" t="s">
        <v>1580</v>
      </c>
      <c r="B287" s="1" t="s">
        <v>1667</v>
      </c>
      <c r="C287" s="1" t="s">
        <v>6</v>
      </c>
      <c r="D287" s="1" t="s">
        <v>39</v>
      </c>
      <c r="E287" s="1" t="s">
        <v>1999</v>
      </c>
      <c r="F287" s="1">
        <v>45</v>
      </c>
      <c r="G287" s="2">
        <v>43111</v>
      </c>
      <c r="H287" s="3">
        <v>127422</v>
      </c>
      <c r="I287" s="4">
        <v>0.15</v>
      </c>
      <c r="J287" s="13">
        <f t="shared" si="8"/>
        <v>19113.3</v>
      </c>
      <c r="K287">
        <f t="shared" si="9"/>
        <v>1</v>
      </c>
    </row>
    <row r="288" spans="1:11" ht="20.100000000000001" customHeight="1" x14ac:dyDescent="0.25">
      <c r="A288" s="12" t="s">
        <v>1328</v>
      </c>
      <c r="B288" s="1" t="s">
        <v>1329</v>
      </c>
      <c r="C288" s="1" t="s">
        <v>11</v>
      </c>
      <c r="D288" s="1" t="s">
        <v>7</v>
      </c>
      <c r="E288" s="1" t="s">
        <v>2000</v>
      </c>
      <c r="F288" s="1">
        <v>27</v>
      </c>
      <c r="G288" s="2">
        <v>43103</v>
      </c>
      <c r="H288" s="3">
        <v>167100</v>
      </c>
      <c r="I288" s="4">
        <v>0.2</v>
      </c>
      <c r="J288" s="13">
        <f t="shared" si="8"/>
        <v>33420</v>
      </c>
      <c r="K288">
        <f t="shared" si="9"/>
        <v>1</v>
      </c>
    </row>
    <row r="289" spans="1:11" ht="20.100000000000001" customHeight="1" x14ac:dyDescent="0.25">
      <c r="A289" s="12" t="s">
        <v>327</v>
      </c>
      <c r="B289" s="1" t="s">
        <v>328</v>
      </c>
      <c r="C289" s="1" t="s">
        <v>38</v>
      </c>
      <c r="D289" s="1" t="s">
        <v>12</v>
      </c>
      <c r="E289" s="1" t="s">
        <v>2000</v>
      </c>
      <c r="F289" s="1">
        <v>32</v>
      </c>
      <c r="G289" s="2">
        <v>43102</v>
      </c>
      <c r="H289" s="3">
        <v>190253</v>
      </c>
      <c r="I289" s="4">
        <v>0.33</v>
      </c>
      <c r="J289" s="13">
        <f t="shared" si="8"/>
        <v>62783.490000000005</v>
      </c>
      <c r="K289">
        <f t="shared" si="9"/>
        <v>1</v>
      </c>
    </row>
    <row r="290" spans="1:11" ht="20.100000000000001" customHeight="1" x14ac:dyDescent="0.25">
      <c r="A290" s="12" t="s">
        <v>736</v>
      </c>
      <c r="B290" s="1" t="s">
        <v>737</v>
      </c>
      <c r="C290" s="1" t="s">
        <v>114</v>
      </c>
      <c r="D290" s="1" t="s">
        <v>32</v>
      </c>
      <c r="E290" s="1" t="s">
        <v>2000</v>
      </c>
      <c r="F290" s="1">
        <v>30</v>
      </c>
      <c r="G290" s="2">
        <v>43086</v>
      </c>
      <c r="H290" s="3">
        <v>87744</v>
      </c>
      <c r="I290" s="4">
        <v>0</v>
      </c>
      <c r="J290" s="13">
        <f t="shared" si="8"/>
        <v>0</v>
      </c>
      <c r="K290">
        <f t="shared" si="9"/>
        <v>12</v>
      </c>
    </row>
    <row r="291" spans="1:11" ht="20.100000000000001" customHeight="1" x14ac:dyDescent="0.25">
      <c r="A291" s="12" t="s">
        <v>1793</v>
      </c>
      <c r="B291" s="1" t="s">
        <v>1794</v>
      </c>
      <c r="C291" s="1" t="s">
        <v>6</v>
      </c>
      <c r="D291" s="1" t="s">
        <v>7</v>
      </c>
      <c r="E291" s="1" t="s">
        <v>1999</v>
      </c>
      <c r="F291" s="1">
        <v>46</v>
      </c>
      <c r="G291" s="2">
        <v>43085</v>
      </c>
      <c r="H291" s="3">
        <v>136716</v>
      </c>
      <c r="I291" s="4">
        <v>0.12</v>
      </c>
      <c r="J291" s="13">
        <f t="shared" si="8"/>
        <v>16405.919999999998</v>
      </c>
      <c r="K291">
        <f t="shared" si="9"/>
        <v>12</v>
      </c>
    </row>
    <row r="292" spans="1:11" ht="20.100000000000001" customHeight="1" x14ac:dyDescent="0.25">
      <c r="A292" s="12" t="s">
        <v>482</v>
      </c>
      <c r="B292" s="1" t="s">
        <v>483</v>
      </c>
      <c r="C292" s="1" t="s">
        <v>161</v>
      </c>
      <c r="D292" s="1" t="s">
        <v>32</v>
      </c>
      <c r="E292" s="1" t="s">
        <v>2000</v>
      </c>
      <c r="F292" s="1">
        <v>42</v>
      </c>
      <c r="G292" s="2">
        <v>43062</v>
      </c>
      <c r="H292" s="3">
        <v>96023</v>
      </c>
      <c r="I292" s="4">
        <v>0</v>
      </c>
      <c r="J292" s="13">
        <f t="shared" si="8"/>
        <v>0</v>
      </c>
      <c r="K292">
        <f t="shared" si="9"/>
        <v>11</v>
      </c>
    </row>
    <row r="293" spans="1:11" ht="20.100000000000001" customHeight="1" x14ac:dyDescent="0.25">
      <c r="A293" s="12" t="s">
        <v>1469</v>
      </c>
      <c r="B293" s="1" t="s">
        <v>1470</v>
      </c>
      <c r="C293" s="1" t="s">
        <v>6</v>
      </c>
      <c r="D293" s="1" t="s">
        <v>2007</v>
      </c>
      <c r="E293" s="1" t="s">
        <v>1999</v>
      </c>
      <c r="F293" s="1">
        <v>62</v>
      </c>
      <c r="G293" s="2">
        <v>43061</v>
      </c>
      <c r="H293" s="3">
        <v>138808</v>
      </c>
      <c r="I293" s="4">
        <v>0.15</v>
      </c>
      <c r="J293" s="13">
        <f t="shared" si="8"/>
        <v>20821.2</v>
      </c>
      <c r="K293">
        <f t="shared" si="9"/>
        <v>11</v>
      </c>
    </row>
    <row r="294" spans="1:11" ht="20.100000000000001" customHeight="1" x14ac:dyDescent="0.25">
      <c r="A294" s="12" t="s">
        <v>1389</v>
      </c>
      <c r="B294" s="1" t="s">
        <v>1390</v>
      </c>
      <c r="C294" s="1" t="s">
        <v>22</v>
      </c>
      <c r="D294" s="1" t="s">
        <v>2007</v>
      </c>
      <c r="E294" s="1" t="s">
        <v>2000</v>
      </c>
      <c r="F294" s="1">
        <v>42</v>
      </c>
      <c r="G294" s="2">
        <v>43058</v>
      </c>
      <c r="H294" s="3">
        <v>101143</v>
      </c>
      <c r="I294" s="4">
        <v>0.06</v>
      </c>
      <c r="J294" s="13">
        <f t="shared" si="8"/>
        <v>6068.58</v>
      </c>
      <c r="K294">
        <f t="shared" si="9"/>
        <v>11</v>
      </c>
    </row>
    <row r="295" spans="1:11" ht="20.100000000000001" customHeight="1" x14ac:dyDescent="0.25">
      <c r="A295" s="12" t="s">
        <v>331</v>
      </c>
      <c r="B295" s="1" t="s">
        <v>332</v>
      </c>
      <c r="C295" s="1" t="s">
        <v>56</v>
      </c>
      <c r="D295" s="1" t="s">
        <v>32</v>
      </c>
      <c r="E295" s="1" t="s">
        <v>1999</v>
      </c>
      <c r="F295" s="1">
        <v>34</v>
      </c>
      <c r="G295" s="2">
        <v>43055</v>
      </c>
      <c r="H295" s="3">
        <v>110054</v>
      </c>
      <c r="I295" s="4">
        <v>0.15</v>
      </c>
      <c r="J295" s="13">
        <f t="shared" si="8"/>
        <v>16508.099999999999</v>
      </c>
      <c r="K295">
        <f t="shared" si="9"/>
        <v>11</v>
      </c>
    </row>
    <row r="296" spans="1:11" ht="20.100000000000001" customHeight="1" x14ac:dyDescent="0.25">
      <c r="A296" s="12" t="s">
        <v>585</v>
      </c>
      <c r="B296" s="1" t="s">
        <v>1588</v>
      </c>
      <c r="C296" s="1" t="s">
        <v>189</v>
      </c>
      <c r="D296" s="1" t="s">
        <v>7</v>
      </c>
      <c r="E296" s="1" t="s">
        <v>2000</v>
      </c>
      <c r="F296" s="1">
        <v>29</v>
      </c>
      <c r="G296" s="2">
        <v>43048</v>
      </c>
      <c r="H296" s="3">
        <v>63985</v>
      </c>
      <c r="I296" s="4">
        <v>0</v>
      </c>
      <c r="J296" s="13">
        <f t="shared" si="8"/>
        <v>0</v>
      </c>
      <c r="K296">
        <f t="shared" si="9"/>
        <v>11</v>
      </c>
    </row>
    <row r="297" spans="1:11" ht="20.100000000000001" customHeight="1" x14ac:dyDescent="0.25">
      <c r="A297" s="12" t="s">
        <v>1937</v>
      </c>
      <c r="B297" s="1" t="s">
        <v>36</v>
      </c>
      <c r="C297" s="1" t="s">
        <v>17</v>
      </c>
      <c r="D297" s="1" t="s">
        <v>27</v>
      </c>
      <c r="E297" s="1" t="s">
        <v>1999</v>
      </c>
      <c r="F297" s="1">
        <v>31</v>
      </c>
      <c r="G297" s="2">
        <v>43043</v>
      </c>
      <c r="H297" s="3">
        <v>97078</v>
      </c>
      <c r="I297" s="4">
        <v>0</v>
      </c>
      <c r="J297" s="13">
        <f t="shared" si="8"/>
        <v>0</v>
      </c>
      <c r="K297">
        <f t="shared" si="9"/>
        <v>11</v>
      </c>
    </row>
    <row r="298" spans="1:11" ht="20.100000000000001" customHeight="1" x14ac:dyDescent="0.25">
      <c r="A298" s="12" t="s">
        <v>1636</v>
      </c>
      <c r="B298" s="1" t="s">
        <v>1637</v>
      </c>
      <c r="C298" s="1" t="s">
        <v>310</v>
      </c>
      <c r="D298" s="1" t="s">
        <v>7</v>
      </c>
      <c r="E298" s="1" t="s">
        <v>2000</v>
      </c>
      <c r="F298" s="1">
        <v>45</v>
      </c>
      <c r="G298" s="2">
        <v>43042</v>
      </c>
      <c r="H298" s="3">
        <v>66660</v>
      </c>
      <c r="I298" s="4">
        <v>0</v>
      </c>
      <c r="J298" s="13">
        <f t="shared" si="8"/>
        <v>0</v>
      </c>
      <c r="K298">
        <f t="shared" si="9"/>
        <v>11</v>
      </c>
    </row>
    <row r="299" spans="1:11" ht="20.100000000000001" customHeight="1" x14ac:dyDescent="0.25">
      <c r="A299" s="12" t="s">
        <v>1762</v>
      </c>
      <c r="B299" s="1" t="s">
        <v>1763</v>
      </c>
      <c r="C299" s="1" t="s">
        <v>146</v>
      </c>
      <c r="D299" s="1" t="s">
        <v>7</v>
      </c>
      <c r="E299" s="1" t="s">
        <v>2000</v>
      </c>
      <c r="F299" s="1">
        <v>33</v>
      </c>
      <c r="G299" s="2">
        <v>43029</v>
      </c>
      <c r="H299" s="3">
        <v>69332</v>
      </c>
      <c r="I299" s="4">
        <v>0</v>
      </c>
      <c r="J299" s="13">
        <f t="shared" si="8"/>
        <v>0</v>
      </c>
      <c r="K299">
        <f t="shared" si="9"/>
        <v>10</v>
      </c>
    </row>
    <row r="300" spans="1:11" ht="20.100000000000001" customHeight="1" x14ac:dyDescent="0.25">
      <c r="A300" s="12" t="s">
        <v>808</v>
      </c>
      <c r="B300" s="1" t="s">
        <v>809</v>
      </c>
      <c r="C300" s="1" t="s">
        <v>64</v>
      </c>
      <c r="D300" s="1" t="s">
        <v>27</v>
      </c>
      <c r="E300" s="1" t="s">
        <v>1999</v>
      </c>
      <c r="F300" s="1">
        <v>43</v>
      </c>
      <c r="G300" s="2">
        <v>43028</v>
      </c>
      <c r="H300" s="3">
        <v>56555</v>
      </c>
      <c r="I300" s="4">
        <v>0</v>
      </c>
      <c r="J300" s="13">
        <f t="shared" si="8"/>
        <v>0</v>
      </c>
      <c r="K300">
        <f t="shared" si="9"/>
        <v>10</v>
      </c>
    </row>
    <row r="301" spans="1:11" ht="20.100000000000001" customHeight="1" x14ac:dyDescent="0.25">
      <c r="A301" s="12" t="s">
        <v>764</v>
      </c>
      <c r="B301" s="1" t="s">
        <v>765</v>
      </c>
      <c r="C301" s="1" t="s">
        <v>186</v>
      </c>
      <c r="D301" s="1" t="s">
        <v>7</v>
      </c>
      <c r="E301" s="1" t="s">
        <v>2000</v>
      </c>
      <c r="F301" s="1">
        <v>59</v>
      </c>
      <c r="G301" s="2">
        <v>43028</v>
      </c>
      <c r="H301" s="3">
        <v>86831</v>
      </c>
      <c r="I301" s="4">
        <v>0</v>
      </c>
      <c r="J301" s="13">
        <f t="shared" si="8"/>
        <v>0</v>
      </c>
      <c r="K301">
        <f t="shared" si="9"/>
        <v>10</v>
      </c>
    </row>
    <row r="302" spans="1:11" ht="20.100000000000001" customHeight="1" x14ac:dyDescent="0.25">
      <c r="A302" s="12" t="s">
        <v>1582</v>
      </c>
      <c r="B302" s="1" t="s">
        <v>1583</v>
      </c>
      <c r="C302" s="1" t="s">
        <v>186</v>
      </c>
      <c r="D302" s="1" t="s">
        <v>7</v>
      </c>
      <c r="E302" s="1" t="s">
        <v>1999</v>
      </c>
      <c r="F302" s="1">
        <v>41</v>
      </c>
      <c r="G302" s="2">
        <v>43013</v>
      </c>
      <c r="H302" s="3">
        <v>67468</v>
      </c>
      <c r="I302" s="4">
        <v>0</v>
      </c>
      <c r="J302" s="13">
        <f t="shared" si="8"/>
        <v>0</v>
      </c>
      <c r="K302">
        <f t="shared" si="9"/>
        <v>10</v>
      </c>
    </row>
    <row r="303" spans="1:11" ht="20.100000000000001" customHeight="1" x14ac:dyDescent="0.25">
      <c r="A303" s="12" t="s">
        <v>170</v>
      </c>
      <c r="B303" s="1" t="s">
        <v>550</v>
      </c>
      <c r="C303" s="1" t="s">
        <v>14</v>
      </c>
      <c r="D303" s="1" t="s">
        <v>7</v>
      </c>
      <c r="E303" s="1" t="s">
        <v>2000</v>
      </c>
      <c r="F303" s="1">
        <v>32</v>
      </c>
      <c r="G303" s="2">
        <v>43010</v>
      </c>
      <c r="H303" s="3">
        <v>61886</v>
      </c>
      <c r="I303" s="4">
        <v>0.09</v>
      </c>
      <c r="J303" s="13">
        <f t="shared" si="8"/>
        <v>5569.74</v>
      </c>
      <c r="K303">
        <f t="shared" si="9"/>
        <v>10</v>
      </c>
    </row>
    <row r="304" spans="1:11" ht="20.100000000000001" customHeight="1" x14ac:dyDescent="0.25">
      <c r="A304" s="12" t="s">
        <v>1340</v>
      </c>
      <c r="B304" s="1" t="s">
        <v>1341</v>
      </c>
      <c r="C304" s="1" t="s">
        <v>71</v>
      </c>
      <c r="D304" s="1" t="s">
        <v>7</v>
      </c>
      <c r="E304" s="1" t="s">
        <v>1999</v>
      </c>
      <c r="F304" s="1">
        <v>28</v>
      </c>
      <c r="G304" s="2">
        <v>43006</v>
      </c>
      <c r="H304" s="3">
        <v>97336</v>
      </c>
      <c r="I304" s="4">
        <v>0</v>
      </c>
      <c r="J304" s="13">
        <f t="shared" si="8"/>
        <v>0</v>
      </c>
      <c r="K304">
        <f t="shared" si="9"/>
        <v>9</v>
      </c>
    </row>
    <row r="305" spans="1:11" ht="20.100000000000001" customHeight="1" x14ac:dyDescent="0.25">
      <c r="A305" s="12" t="s">
        <v>1324</v>
      </c>
      <c r="B305" s="1" t="s">
        <v>1325</v>
      </c>
      <c r="C305" s="1" t="s">
        <v>19</v>
      </c>
      <c r="D305" s="1" t="s">
        <v>20</v>
      </c>
      <c r="E305" s="1" t="s">
        <v>2000</v>
      </c>
      <c r="F305" s="1">
        <v>63</v>
      </c>
      <c r="G305" s="2">
        <v>43004</v>
      </c>
      <c r="H305" s="3">
        <v>72340</v>
      </c>
      <c r="I305" s="4">
        <v>0</v>
      </c>
      <c r="J305" s="13">
        <f t="shared" si="8"/>
        <v>0</v>
      </c>
      <c r="K305">
        <f t="shared" si="9"/>
        <v>9</v>
      </c>
    </row>
    <row r="306" spans="1:11" ht="20.100000000000001" customHeight="1" x14ac:dyDescent="0.25">
      <c r="A306" s="12" t="s">
        <v>1060</v>
      </c>
      <c r="B306" s="1" t="s">
        <v>1061</v>
      </c>
      <c r="C306" s="1" t="s">
        <v>103</v>
      </c>
      <c r="D306" s="1" t="s">
        <v>2007</v>
      </c>
      <c r="E306" s="1" t="s">
        <v>1999</v>
      </c>
      <c r="F306" s="1">
        <v>31</v>
      </c>
      <c r="G306" s="2">
        <v>43002</v>
      </c>
      <c r="H306" s="3">
        <v>71755</v>
      </c>
      <c r="I306" s="4">
        <v>0</v>
      </c>
      <c r="J306" s="13">
        <f t="shared" si="8"/>
        <v>0</v>
      </c>
      <c r="K306">
        <f t="shared" si="9"/>
        <v>9</v>
      </c>
    </row>
    <row r="307" spans="1:11" ht="20.100000000000001" customHeight="1" x14ac:dyDescent="0.25">
      <c r="A307" s="12" t="s">
        <v>758</v>
      </c>
      <c r="B307" s="1" t="s">
        <v>759</v>
      </c>
      <c r="C307" s="1" t="s">
        <v>22</v>
      </c>
      <c r="D307" s="1" t="s">
        <v>20</v>
      </c>
      <c r="E307" s="1" t="s">
        <v>2000</v>
      </c>
      <c r="F307" s="1">
        <v>38</v>
      </c>
      <c r="G307" s="2">
        <v>42999</v>
      </c>
      <c r="H307" s="3">
        <v>119647</v>
      </c>
      <c r="I307" s="4">
        <v>0.09</v>
      </c>
      <c r="J307" s="13">
        <f t="shared" si="8"/>
        <v>10768.23</v>
      </c>
      <c r="K307">
        <f t="shared" si="9"/>
        <v>9</v>
      </c>
    </row>
    <row r="308" spans="1:11" ht="20.100000000000001" customHeight="1" x14ac:dyDescent="0.25">
      <c r="A308" s="12" t="s">
        <v>615</v>
      </c>
      <c r="B308" s="1" t="s">
        <v>616</v>
      </c>
      <c r="C308" s="1" t="s">
        <v>215</v>
      </c>
      <c r="D308" s="1" t="s">
        <v>32</v>
      </c>
      <c r="E308" s="1" t="s">
        <v>2000</v>
      </c>
      <c r="F308" s="1">
        <v>37</v>
      </c>
      <c r="G308" s="2">
        <v>42995</v>
      </c>
      <c r="H308" s="3">
        <v>70770</v>
      </c>
      <c r="I308" s="4">
        <v>0</v>
      </c>
      <c r="J308" s="13">
        <f t="shared" si="8"/>
        <v>0</v>
      </c>
      <c r="K308">
        <f t="shared" si="9"/>
        <v>9</v>
      </c>
    </row>
    <row r="309" spans="1:11" ht="20.100000000000001" customHeight="1" x14ac:dyDescent="0.25">
      <c r="A309" s="12" t="s">
        <v>575</v>
      </c>
      <c r="B309" s="1" t="s">
        <v>576</v>
      </c>
      <c r="C309" s="1" t="s">
        <v>64</v>
      </c>
      <c r="D309" s="1" t="s">
        <v>12</v>
      </c>
      <c r="E309" s="1" t="s">
        <v>1999</v>
      </c>
      <c r="F309" s="1">
        <v>52</v>
      </c>
      <c r="G309" s="2">
        <v>42992</v>
      </c>
      <c r="H309" s="3">
        <v>74449</v>
      </c>
      <c r="I309" s="4">
        <v>0</v>
      </c>
      <c r="J309" s="13">
        <f t="shared" si="8"/>
        <v>0</v>
      </c>
      <c r="K309">
        <f t="shared" si="9"/>
        <v>9</v>
      </c>
    </row>
    <row r="310" spans="1:11" ht="20.100000000000001" customHeight="1" x14ac:dyDescent="0.25">
      <c r="A310" s="12" t="s">
        <v>1730</v>
      </c>
      <c r="B310" s="1" t="s">
        <v>1731</v>
      </c>
      <c r="C310" s="1" t="s">
        <v>123</v>
      </c>
      <c r="D310" s="1" t="s">
        <v>2007</v>
      </c>
      <c r="E310" s="1" t="s">
        <v>2000</v>
      </c>
      <c r="F310" s="1">
        <v>53</v>
      </c>
      <c r="G310" s="2">
        <v>42985</v>
      </c>
      <c r="H310" s="3">
        <v>46727</v>
      </c>
      <c r="I310" s="4">
        <v>0</v>
      </c>
      <c r="J310" s="13">
        <f t="shared" si="8"/>
        <v>0</v>
      </c>
      <c r="K310">
        <f t="shared" si="9"/>
        <v>9</v>
      </c>
    </row>
    <row r="311" spans="1:11" ht="20.100000000000001" customHeight="1" x14ac:dyDescent="0.25">
      <c r="A311" s="12" t="s">
        <v>1178</v>
      </c>
      <c r="B311" s="1" t="s">
        <v>1179</v>
      </c>
      <c r="C311" s="1" t="s">
        <v>6</v>
      </c>
      <c r="D311" s="1" t="s">
        <v>2007</v>
      </c>
      <c r="E311" s="1" t="s">
        <v>2000</v>
      </c>
      <c r="F311" s="1">
        <v>52</v>
      </c>
      <c r="G311" s="2">
        <v>42983</v>
      </c>
      <c r="H311" s="3">
        <v>140042</v>
      </c>
      <c r="I311" s="4">
        <v>0.13</v>
      </c>
      <c r="J311" s="13">
        <f t="shared" si="8"/>
        <v>18205.46</v>
      </c>
      <c r="K311">
        <f t="shared" si="9"/>
        <v>9</v>
      </c>
    </row>
    <row r="312" spans="1:11" ht="20.100000000000001" customHeight="1" x14ac:dyDescent="0.25">
      <c r="A312" s="12" t="s">
        <v>512</v>
      </c>
      <c r="B312" s="1" t="s">
        <v>513</v>
      </c>
      <c r="C312" s="1" t="s">
        <v>11</v>
      </c>
      <c r="D312" s="1" t="s">
        <v>32</v>
      </c>
      <c r="E312" s="1" t="s">
        <v>1999</v>
      </c>
      <c r="F312" s="1">
        <v>64</v>
      </c>
      <c r="G312" s="2">
        <v>42972</v>
      </c>
      <c r="H312" s="3">
        <v>169509</v>
      </c>
      <c r="I312" s="4">
        <v>0.18</v>
      </c>
      <c r="J312" s="13">
        <f t="shared" si="8"/>
        <v>30511.62</v>
      </c>
      <c r="K312">
        <f t="shared" si="9"/>
        <v>8</v>
      </c>
    </row>
    <row r="313" spans="1:11" ht="20.100000000000001" customHeight="1" x14ac:dyDescent="0.25">
      <c r="A313" s="12" t="s">
        <v>144</v>
      </c>
      <c r="B313" s="1" t="s">
        <v>1375</v>
      </c>
      <c r="C313" s="1" t="s">
        <v>11</v>
      </c>
      <c r="D313" s="1" t="s">
        <v>27</v>
      </c>
      <c r="E313" s="1" t="s">
        <v>1999</v>
      </c>
      <c r="F313" s="1">
        <v>35</v>
      </c>
      <c r="G313" s="2">
        <v>42963</v>
      </c>
      <c r="H313" s="3">
        <v>181356</v>
      </c>
      <c r="I313" s="4">
        <v>0.23</v>
      </c>
      <c r="J313" s="13">
        <f t="shared" si="8"/>
        <v>41711.880000000005</v>
      </c>
      <c r="K313">
        <f t="shared" si="9"/>
        <v>8</v>
      </c>
    </row>
    <row r="314" spans="1:11" ht="20.100000000000001" customHeight="1" x14ac:dyDescent="0.25">
      <c r="A314" s="12" t="s">
        <v>1700</v>
      </c>
      <c r="B314" s="1" t="s">
        <v>1701</v>
      </c>
      <c r="C314" s="1" t="s">
        <v>6</v>
      </c>
      <c r="D314" s="1" t="s">
        <v>20</v>
      </c>
      <c r="E314" s="1" t="s">
        <v>2000</v>
      </c>
      <c r="F314" s="1">
        <v>30</v>
      </c>
      <c r="G314" s="2">
        <v>42960</v>
      </c>
      <c r="H314" s="3">
        <v>154624</v>
      </c>
      <c r="I314" s="4">
        <v>0.15</v>
      </c>
      <c r="J314" s="13">
        <f t="shared" si="8"/>
        <v>23193.599999999999</v>
      </c>
      <c r="K314">
        <f t="shared" si="9"/>
        <v>8</v>
      </c>
    </row>
    <row r="315" spans="1:11" ht="20.100000000000001" customHeight="1" x14ac:dyDescent="0.25">
      <c r="A315" s="12" t="s">
        <v>1775</v>
      </c>
      <c r="B315" s="1" t="s">
        <v>1776</v>
      </c>
      <c r="C315" s="1" t="s">
        <v>11</v>
      </c>
      <c r="D315" s="1" t="s">
        <v>12</v>
      </c>
      <c r="E315" s="1" t="s">
        <v>1999</v>
      </c>
      <c r="F315" s="1">
        <v>31</v>
      </c>
      <c r="G315" s="2">
        <v>42957</v>
      </c>
      <c r="H315" s="3">
        <v>156931</v>
      </c>
      <c r="I315" s="4">
        <v>0.28000000000000003</v>
      </c>
      <c r="J315" s="13">
        <f t="shared" si="8"/>
        <v>43940.680000000008</v>
      </c>
      <c r="K315">
        <f t="shared" si="9"/>
        <v>8</v>
      </c>
    </row>
    <row r="316" spans="1:11" ht="20.100000000000001" customHeight="1" x14ac:dyDescent="0.25">
      <c r="A316" s="12" t="s">
        <v>1487</v>
      </c>
      <c r="B316" s="1" t="s">
        <v>1488</v>
      </c>
      <c r="C316" s="1" t="s">
        <v>17</v>
      </c>
      <c r="D316" s="1" t="s">
        <v>20</v>
      </c>
      <c r="E316" s="1" t="s">
        <v>2000</v>
      </c>
      <c r="F316" s="1">
        <v>53</v>
      </c>
      <c r="G316" s="2">
        <v>42952</v>
      </c>
      <c r="H316" s="3">
        <v>89769</v>
      </c>
      <c r="I316" s="4">
        <v>0</v>
      </c>
      <c r="J316" s="13">
        <f t="shared" si="8"/>
        <v>0</v>
      </c>
      <c r="K316">
        <f t="shared" si="9"/>
        <v>8</v>
      </c>
    </row>
    <row r="317" spans="1:11" ht="20.100000000000001" customHeight="1" x14ac:dyDescent="0.25">
      <c r="A317" s="12" t="s">
        <v>1334</v>
      </c>
      <c r="B317" s="1" t="s">
        <v>1335</v>
      </c>
      <c r="C317" s="1" t="s">
        <v>22</v>
      </c>
      <c r="D317" s="1" t="s">
        <v>7</v>
      </c>
      <c r="E317" s="1" t="s">
        <v>1999</v>
      </c>
      <c r="F317" s="1">
        <v>30</v>
      </c>
      <c r="G317" s="2">
        <v>42952</v>
      </c>
      <c r="H317" s="3">
        <v>119906</v>
      </c>
      <c r="I317" s="4">
        <v>0.05</v>
      </c>
      <c r="J317" s="13">
        <f t="shared" si="8"/>
        <v>5995.3</v>
      </c>
      <c r="K317">
        <f t="shared" si="9"/>
        <v>8</v>
      </c>
    </row>
    <row r="318" spans="1:11" ht="20.100000000000001" customHeight="1" x14ac:dyDescent="0.25">
      <c r="A318" s="12" t="s">
        <v>388</v>
      </c>
      <c r="B318" s="1" t="s">
        <v>389</v>
      </c>
      <c r="C318" s="1" t="s">
        <v>82</v>
      </c>
      <c r="D318" s="1" t="s">
        <v>2007</v>
      </c>
      <c r="E318" s="1" t="s">
        <v>1999</v>
      </c>
      <c r="F318" s="1">
        <v>33</v>
      </c>
      <c r="G318" s="2">
        <v>42951</v>
      </c>
      <c r="H318" s="3">
        <v>92610</v>
      </c>
      <c r="I318" s="4">
        <v>0</v>
      </c>
      <c r="J318" s="13">
        <f t="shared" si="8"/>
        <v>0</v>
      </c>
      <c r="K318">
        <f t="shared" si="9"/>
        <v>8</v>
      </c>
    </row>
    <row r="319" spans="1:11" ht="20.100000000000001" customHeight="1" x14ac:dyDescent="0.25">
      <c r="A319" s="12" t="s">
        <v>874</v>
      </c>
      <c r="B319" s="1" t="s">
        <v>875</v>
      </c>
      <c r="C319" s="1" t="s">
        <v>38</v>
      </c>
      <c r="D319" s="1" t="s">
        <v>39</v>
      </c>
      <c r="E319" s="1" t="s">
        <v>1999</v>
      </c>
      <c r="F319" s="1">
        <v>57</v>
      </c>
      <c r="G319" s="2">
        <v>42951</v>
      </c>
      <c r="H319" s="3">
        <v>183190</v>
      </c>
      <c r="I319" s="4">
        <v>0.36</v>
      </c>
      <c r="J319" s="13">
        <f t="shared" si="8"/>
        <v>65948.399999999994</v>
      </c>
      <c r="K319">
        <f t="shared" si="9"/>
        <v>8</v>
      </c>
    </row>
    <row r="320" spans="1:11" ht="20.100000000000001" customHeight="1" x14ac:dyDescent="0.25">
      <c r="A320" s="12" t="s">
        <v>196</v>
      </c>
      <c r="B320" s="1" t="s">
        <v>197</v>
      </c>
      <c r="C320" s="1" t="s">
        <v>19</v>
      </c>
      <c r="D320" s="1" t="s">
        <v>20</v>
      </c>
      <c r="E320" s="1" t="s">
        <v>1999</v>
      </c>
      <c r="F320" s="1">
        <v>31</v>
      </c>
      <c r="G320" s="2">
        <v>42938</v>
      </c>
      <c r="H320" s="3">
        <v>55854</v>
      </c>
      <c r="I320" s="4">
        <v>0</v>
      </c>
      <c r="J320" s="13">
        <f t="shared" si="8"/>
        <v>0</v>
      </c>
      <c r="K320">
        <f t="shared" si="9"/>
        <v>7</v>
      </c>
    </row>
    <row r="321" spans="1:11" ht="20.100000000000001" customHeight="1" x14ac:dyDescent="0.25">
      <c r="A321" s="12" t="s">
        <v>372</v>
      </c>
      <c r="B321" s="1" t="s">
        <v>373</v>
      </c>
      <c r="C321" s="1" t="s">
        <v>17</v>
      </c>
      <c r="D321" s="1" t="s">
        <v>39</v>
      </c>
      <c r="E321" s="1" t="s">
        <v>2000</v>
      </c>
      <c r="F321" s="1">
        <v>47</v>
      </c>
      <c r="G321" s="2">
        <v>42928</v>
      </c>
      <c r="H321" s="3">
        <v>70996</v>
      </c>
      <c r="I321" s="4">
        <v>0</v>
      </c>
      <c r="J321" s="13">
        <f t="shared" si="8"/>
        <v>0</v>
      </c>
      <c r="K321">
        <f t="shared" si="9"/>
        <v>7</v>
      </c>
    </row>
    <row r="322" spans="1:11" ht="20.100000000000001" customHeight="1" x14ac:dyDescent="0.25">
      <c r="A322" s="12" t="s">
        <v>800</v>
      </c>
      <c r="B322" s="1" t="s">
        <v>801</v>
      </c>
      <c r="C322" s="1" t="s">
        <v>186</v>
      </c>
      <c r="D322" s="1" t="s">
        <v>7</v>
      </c>
      <c r="E322" s="1" t="s">
        <v>1999</v>
      </c>
      <c r="F322" s="1">
        <v>37</v>
      </c>
      <c r="G322" s="2">
        <v>42922</v>
      </c>
      <c r="H322" s="3">
        <v>96331</v>
      </c>
      <c r="I322" s="4">
        <v>0</v>
      </c>
      <c r="J322" s="13">
        <f t="shared" ref="J322:J385" si="10">H322*I322</f>
        <v>0</v>
      </c>
      <c r="K322">
        <f t="shared" si="9"/>
        <v>7</v>
      </c>
    </row>
    <row r="323" spans="1:11" ht="20.100000000000001" customHeight="1" x14ac:dyDescent="0.25">
      <c r="A323" s="12" t="s">
        <v>281</v>
      </c>
      <c r="B323" s="1" t="s">
        <v>282</v>
      </c>
      <c r="C323" s="1" t="s">
        <v>38</v>
      </c>
      <c r="D323" s="1" t="s">
        <v>32</v>
      </c>
      <c r="E323" s="1" t="s">
        <v>2000</v>
      </c>
      <c r="F323" s="1">
        <v>28</v>
      </c>
      <c r="G323" s="2">
        <v>42922</v>
      </c>
      <c r="H323" s="3">
        <v>240488</v>
      </c>
      <c r="I323" s="4">
        <v>0.4</v>
      </c>
      <c r="J323" s="13">
        <f t="shared" si="10"/>
        <v>96195.200000000012</v>
      </c>
      <c r="K323">
        <f t="shared" ref="K323:K386" si="11">MONTH(G323)</f>
        <v>7</v>
      </c>
    </row>
    <row r="324" spans="1:11" ht="20.100000000000001" customHeight="1" x14ac:dyDescent="0.25">
      <c r="A324" s="12" t="s">
        <v>1078</v>
      </c>
      <c r="B324" s="1" t="s">
        <v>1079</v>
      </c>
      <c r="C324" s="1" t="s">
        <v>11</v>
      </c>
      <c r="D324" s="1" t="s">
        <v>27</v>
      </c>
      <c r="E324" s="1" t="s">
        <v>2000</v>
      </c>
      <c r="F324" s="1">
        <v>29</v>
      </c>
      <c r="G324" s="2">
        <v>42914</v>
      </c>
      <c r="H324" s="3">
        <v>197649</v>
      </c>
      <c r="I324" s="4">
        <v>0.2</v>
      </c>
      <c r="J324" s="13">
        <f t="shared" si="10"/>
        <v>39529.800000000003</v>
      </c>
      <c r="K324">
        <f t="shared" si="11"/>
        <v>6</v>
      </c>
    </row>
    <row r="325" spans="1:11" ht="20.100000000000001" customHeight="1" x14ac:dyDescent="0.25">
      <c r="A325" s="12" t="s">
        <v>1668</v>
      </c>
      <c r="B325" s="1" t="s">
        <v>1669</v>
      </c>
      <c r="C325" s="1" t="s">
        <v>11</v>
      </c>
      <c r="D325" s="1" t="s">
        <v>27</v>
      </c>
      <c r="E325" s="1" t="s">
        <v>2000</v>
      </c>
      <c r="F325" s="1">
        <v>35</v>
      </c>
      <c r="G325" s="2">
        <v>42912</v>
      </c>
      <c r="H325" s="3">
        <v>161269</v>
      </c>
      <c r="I325" s="4">
        <v>0.27</v>
      </c>
      <c r="J325" s="13">
        <f t="shared" si="10"/>
        <v>43542.630000000005</v>
      </c>
      <c r="K325">
        <f t="shared" si="11"/>
        <v>6</v>
      </c>
    </row>
    <row r="326" spans="1:11" ht="20.100000000000001" customHeight="1" x14ac:dyDescent="0.25">
      <c r="A326" s="12" t="s">
        <v>816</v>
      </c>
      <c r="B326" s="1" t="s">
        <v>58</v>
      </c>
      <c r="C326" s="1" t="s">
        <v>59</v>
      </c>
      <c r="D326" s="1" t="s">
        <v>7</v>
      </c>
      <c r="E326" s="1" t="s">
        <v>1999</v>
      </c>
      <c r="F326" s="1">
        <v>28</v>
      </c>
      <c r="G326" s="2">
        <v>42911</v>
      </c>
      <c r="H326" s="3">
        <v>54775</v>
      </c>
      <c r="I326" s="4">
        <v>0</v>
      </c>
      <c r="J326" s="13">
        <f t="shared" si="10"/>
        <v>0</v>
      </c>
      <c r="K326">
        <f t="shared" si="11"/>
        <v>6</v>
      </c>
    </row>
    <row r="327" spans="1:11" ht="20.100000000000001" customHeight="1" x14ac:dyDescent="0.25">
      <c r="A327" s="12" t="s">
        <v>1591</v>
      </c>
      <c r="B327" s="1" t="s">
        <v>1592</v>
      </c>
      <c r="C327" s="1" t="s">
        <v>11</v>
      </c>
      <c r="D327" s="1" t="s">
        <v>39</v>
      </c>
      <c r="E327" s="1" t="s">
        <v>1999</v>
      </c>
      <c r="F327" s="1">
        <v>33</v>
      </c>
      <c r="G327" s="2">
        <v>42898</v>
      </c>
      <c r="H327" s="3">
        <v>164396</v>
      </c>
      <c r="I327" s="4">
        <v>0.28999999999999998</v>
      </c>
      <c r="J327" s="13">
        <f t="shared" si="10"/>
        <v>47674.84</v>
      </c>
      <c r="K327">
        <f t="shared" si="11"/>
        <v>6</v>
      </c>
    </row>
    <row r="328" spans="1:11" ht="20.100000000000001" customHeight="1" x14ac:dyDescent="0.25">
      <c r="A328" s="12" t="s">
        <v>144</v>
      </c>
      <c r="B328" s="1" t="s">
        <v>1894</v>
      </c>
      <c r="C328" s="1" t="s">
        <v>11</v>
      </c>
      <c r="D328" s="1" t="s">
        <v>12</v>
      </c>
      <c r="E328" s="1" t="s">
        <v>1999</v>
      </c>
      <c r="F328" s="1">
        <v>60</v>
      </c>
      <c r="G328" s="2">
        <v>42891</v>
      </c>
      <c r="H328" s="3">
        <v>158898</v>
      </c>
      <c r="I328" s="4">
        <v>0.18</v>
      </c>
      <c r="J328" s="13">
        <f t="shared" si="10"/>
        <v>28601.64</v>
      </c>
      <c r="K328">
        <f t="shared" si="11"/>
        <v>6</v>
      </c>
    </row>
    <row r="329" spans="1:11" ht="20.100000000000001" customHeight="1" x14ac:dyDescent="0.25">
      <c r="A329" s="12" t="s">
        <v>80</v>
      </c>
      <c r="B329" s="1" t="s">
        <v>81</v>
      </c>
      <c r="C329" s="1" t="s">
        <v>82</v>
      </c>
      <c r="D329" s="1" t="s">
        <v>2007</v>
      </c>
      <c r="E329" s="1" t="s">
        <v>1999</v>
      </c>
      <c r="F329" s="1">
        <v>30</v>
      </c>
      <c r="G329" s="2">
        <v>42884</v>
      </c>
      <c r="H329" s="3">
        <v>86317</v>
      </c>
      <c r="I329" s="4">
        <v>0</v>
      </c>
      <c r="J329" s="13">
        <f t="shared" si="10"/>
        <v>0</v>
      </c>
      <c r="K329">
        <f t="shared" si="11"/>
        <v>5</v>
      </c>
    </row>
    <row r="330" spans="1:11" ht="20.100000000000001" customHeight="1" x14ac:dyDescent="0.25">
      <c r="A330" s="12" t="s">
        <v>858</v>
      </c>
      <c r="B330" s="1" t="s">
        <v>859</v>
      </c>
      <c r="C330" s="1" t="s">
        <v>215</v>
      </c>
      <c r="D330" s="1" t="s">
        <v>32</v>
      </c>
      <c r="E330" s="1" t="s">
        <v>1999</v>
      </c>
      <c r="F330" s="1">
        <v>35</v>
      </c>
      <c r="G330" s="2">
        <v>42878</v>
      </c>
      <c r="H330" s="3">
        <v>65566</v>
      </c>
      <c r="I330" s="4">
        <v>0</v>
      </c>
      <c r="J330" s="13">
        <f t="shared" si="10"/>
        <v>0</v>
      </c>
      <c r="K330">
        <f t="shared" si="11"/>
        <v>5</v>
      </c>
    </row>
    <row r="331" spans="1:11" ht="20.100000000000001" customHeight="1" x14ac:dyDescent="0.25">
      <c r="A331" s="12" t="s">
        <v>159</v>
      </c>
      <c r="B331" s="1" t="s">
        <v>160</v>
      </c>
      <c r="C331" s="1" t="s">
        <v>161</v>
      </c>
      <c r="D331" s="1" t="s">
        <v>32</v>
      </c>
      <c r="E331" s="1" t="s">
        <v>2000</v>
      </c>
      <c r="F331" s="1">
        <v>30</v>
      </c>
      <c r="G331" s="2">
        <v>42877</v>
      </c>
      <c r="H331" s="3">
        <v>86858</v>
      </c>
      <c r="I331" s="4">
        <v>0</v>
      </c>
      <c r="J331" s="13">
        <f t="shared" si="10"/>
        <v>0</v>
      </c>
      <c r="K331">
        <f t="shared" si="11"/>
        <v>5</v>
      </c>
    </row>
    <row r="332" spans="1:11" ht="20.100000000000001" customHeight="1" x14ac:dyDescent="0.25">
      <c r="A332" s="12" t="s">
        <v>474</v>
      </c>
      <c r="B332" s="1" t="s">
        <v>475</v>
      </c>
      <c r="C332" s="1" t="s">
        <v>25</v>
      </c>
      <c r="D332" s="1" t="s">
        <v>27</v>
      </c>
      <c r="E332" s="1" t="s">
        <v>1999</v>
      </c>
      <c r="F332" s="1">
        <v>28</v>
      </c>
      <c r="G332" s="2">
        <v>42867</v>
      </c>
      <c r="H332" s="3">
        <v>52069</v>
      </c>
      <c r="I332" s="4">
        <v>0</v>
      </c>
      <c r="J332" s="13">
        <f t="shared" si="10"/>
        <v>0</v>
      </c>
      <c r="K332">
        <f t="shared" si="11"/>
        <v>5</v>
      </c>
    </row>
    <row r="333" spans="1:11" ht="20.100000000000001" customHeight="1" x14ac:dyDescent="0.25">
      <c r="A333" s="12" t="s">
        <v>411</v>
      </c>
      <c r="B333" s="1" t="s">
        <v>412</v>
      </c>
      <c r="C333" s="1" t="s">
        <v>237</v>
      </c>
      <c r="D333" s="1" t="s">
        <v>7</v>
      </c>
      <c r="E333" s="1" t="s">
        <v>1999</v>
      </c>
      <c r="F333" s="1">
        <v>29</v>
      </c>
      <c r="G333" s="2">
        <v>42866</v>
      </c>
      <c r="H333" s="3">
        <v>87536</v>
      </c>
      <c r="I333" s="4">
        <v>0</v>
      </c>
      <c r="J333" s="13">
        <f t="shared" si="10"/>
        <v>0</v>
      </c>
      <c r="K333">
        <f t="shared" si="11"/>
        <v>5</v>
      </c>
    </row>
    <row r="334" spans="1:11" ht="20.100000000000001" customHeight="1" x14ac:dyDescent="0.25">
      <c r="A334" s="12" t="s">
        <v>335</v>
      </c>
      <c r="B334" s="1" t="s">
        <v>336</v>
      </c>
      <c r="C334" s="1" t="s">
        <v>17</v>
      </c>
      <c r="D334" s="1" t="s">
        <v>20</v>
      </c>
      <c r="E334" s="1" t="s">
        <v>1999</v>
      </c>
      <c r="F334" s="1">
        <v>61</v>
      </c>
      <c r="G334" s="2">
        <v>42858</v>
      </c>
      <c r="H334" s="3">
        <v>90855</v>
      </c>
      <c r="I334" s="4">
        <v>0</v>
      </c>
      <c r="J334" s="13">
        <f t="shared" si="10"/>
        <v>0</v>
      </c>
      <c r="K334">
        <f t="shared" si="11"/>
        <v>5</v>
      </c>
    </row>
    <row r="335" spans="1:11" ht="20.100000000000001" customHeight="1" x14ac:dyDescent="0.25">
      <c r="A335" s="12" t="s">
        <v>1428</v>
      </c>
      <c r="B335" s="1" t="s">
        <v>1429</v>
      </c>
      <c r="C335" s="1" t="s">
        <v>14</v>
      </c>
      <c r="D335" s="1" t="s">
        <v>7</v>
      </c>
      <c r="E335" s="1" t="s">
        <v>2000</v>
      </c>
      <c r="F335" s="1">
        <v>46</v>
      </c>
      <c r="G335" s="2">
        <v>42849</v>
      </c>
      <c r="H335" s="3">
        <v>77461</v>
      </c>
      <c r="I335" s="4">
        <v>0.09</v>
      </c>
      <c r="J335" s="13">
        <f t="shared" si="10"/>
        <v>6971.49</v>
      </c>
      <c r="K335">
        <f t="shared" si="11"/>
        <v>4</v>
      </c>
    </row>
    <row r="336" spans="1:11" ht="20.100000000000001" customHeight="1" x14ac:dyDescent="0.25">
      <c r="A336" s="12" t="s">
        <v>1268</v>
      </c>
      <c r="B336" s="1" t="s">
        <v>1269</v>
      </c>
      <c r="C336" s="1" t="s">
        <v>64</v>
      </c>
      <c r="D336" s="1" t="s">
        <v>39</v>
      </c>
      <c r="E336" s="1" t="s">
        <v>2000</v>
      </c>
      <c r="F336" s="1">
        <v>39</v>
      </c>
      <c r="G336" s="2">
        <v>42843</v>
      </c>
      <c r="H336" s="3">
        <v>58745</v>
      </c>
      <c r="I336" s="4">
        <v>0</v>
      </c>
      <c r="J336" s="13">
        <f t="shared" si="10"/>
        <v>0</v>
      </c>
      <c r="K336">
        <f t="shared" si="11"/>
        <v>4</v>
      </c>
    </row>
    <row r="337" spans="1:11" ht="20.100000000000001" customHeight="1" x14ac:dyDescent="0.25">
      <c r="A337" s="12" t="s">
        <v>1574</v>
      </c>
      <c r="B337" s="1" t="s">
        <v>1575</v>
      </c>
      <c r="C337" s="1" t="s">
        <v>6</v>
      </c>
      <c r="D337" s="1" t="s">
        <v>2007</v>
      </c>
      <c r="E337" s="1" t="s">
        <v>2000</v>
      </c>
      <c r="F337" s="1">
        <v>32</v>
      </c>
      <c r="G337" s="2">
        <v>42839</v>
      </c>
      <c r="H337" s="3">
        <v>154956</v>
      </c>
      <c r="I337" s="4">
        <v>0.13</v>
      </c>
      <c r="J337" s="13">
        <f t="shared" si="10"/>
        <v>20144.280000000002</v>
      </c>
      <c r="K337">
        <f t="shared" si="11"/>
        <v>4</v>
      </c>
    </row>
    <row r="338" spans="1:11" ht="20.100000000000001" customHeight="1" x14ac:dyDescent="0.25">
      <c r="A338" s="12" t="s">
        <v>544</v>
      </c>
      <c r="B338" s="1" t="s">
        <v>545</v>
      </c>
      <c r="C338" s="1" t="s">
        <v>6</v>
      </c>
      <c r="D338" s="1" t="s">
        <v>7</v>
      </c>
      <c r="E338" s="1" t="s">
        <v>2000</v>
      </c>
      <c r="F338" s="1">
        <v>39</v>
      </c>
      <c r="G338" s="2">
        <v>42819</v>
      </c>
      <c r="H338" s="3">
        <v>135325</v>
      </c>
      <c r="I338" s="4">
        <v>0.14000000000000001</v>
      </c>
      <c r="J338" s="13">
        <f t="shared" si="10"/>
        <v>18945.5</v>
      </c>
      <c r="K338">
        <f t="shared" si="11"/>
        <v>3</v>
      </c>
    </row>
    <row r="339" spans="1:11" ht="20.100000000000001" customHeight="1" x14ac:dyDescent="0.25">
      <c r="A339" s="12" t="s">
        <v>434</v>
      </c>
      <c r="B339" s="1" t="s">
        <v>435</v>
      </c>
      <c r="C339" s="1" t="s">
        <v>6</v>
      </c>
      <c r="D339" s="1" t="s">
        <v>20</v>
      </c>
      <c r="E339" s="1" t="s">
        <v>1999</v>
      </c>
      <c r="F339" s="1">
        <v>29</v>
      </c>
      <c r="G339" s="2">
        <v>42810</v>
      </c>
      <c r="H339" s="3">
        <v>151413</v>
      </c>
      <c r="I339" s="4">
        <v>0.15</v>
      </c>
      <c r="J339" s="13">
        <f t="shared" si="10"/>
        <v>22711.95</v>
      </c>
      <c r="K339">
        <f t="shared" si="11"/>
        <v>3</v>
      </c>
    </row>
    <row r="340" spans="1:11" ht="20.100000000000001" customHeight="1" x14ac:dyDescent="0.25">
      <c r="A340" s="12" t="s">
        <v>297</v>
      </c>
      <c r="B340" s="1" t="s">
        <v>298</v>
      </c>
      <c r="C340" s="1" t="s">
        <v>38</v>
      </c>
      <c r="D340" s="1" t="s">
        <v>2007</v>
      </c>
      <c r="E340" s="1" t="s">
        <v>2000</v>
      </c>
      <c r="F340" s="1">
        <v>61</v>
      </c>
      <c r="G340" s="2">
        <v>42804</v>
      </c>
      <c r="H340" s="3">
        <v>196951</v>
      </c>
      <c r="I340" s="4">
        <v>0.33</v>
      </c>
      <c r="J340" s="13">
        <f t="shared" si="10"/>
        <v>64993.83</v>
      </c>
      <c r="K340">
        <f t="shared" si="11"/>
        <v>3</v>
      </c>
    </row>
    <row r="341" spans="1:11" ht="20.100000000000001" customHeight="1" x14ac:dyDescent="0.25">
      <c r="A341" s="12" t="s">
        <v>1217</v>
      </c>
      <c r="B341" s="1" t="s">
        <v>1218</v>
      </c>
      <c r="C341" s="1" t="s">
        <v>11</v>
      </c>
      <c r="D341" s="1" t="s">
        <v>39</v>
      </c>
      <c r="E341" s="1" t="s">
        <v>2000</v>
      </c>
      <c r="F341" s="1">
        <v>35</v>
      </c>
      <c r="G341" s="2">
        <v>42800</v>
      </c>
      <c r="H341" s="3">
        <v>171426</v>
      </c>
      <c r="I341" s="4">
        <v>0.15</v>
      </c>
      <c r="J341" s="13">
        <f t="shared" si="10"/>
        <v>25713.899999999998</v>
      </c>
      <c r="K341">
        <f t="shared" si="11"/>
        <v>3</v>
      </c>
    </row>
    <row r="342" spans="1:11" ht="20.100000000000001" customHeight="1" x14ac:dyDescent="0.25">
      <c r="A342" s="12" t="s">
        <v>661</v>
      </c>
      <c r="B342" s="1" t="s">
        <v>662</v>
      </c>
      <c r="C342" s="1" t="s">
        <v>11</v>
      </c>
      <c r="D342" s="1" t="s">
        <v>27</v>
      </c>
      <c r="E342" s="1" t="s">
        <v>1999</v>
      </c>
      <c r="F342" s="1">
        <v>29</v>
      </c>
      <c r="G342" s="2">
        <v>42785</v>
      </c>
      <c r="H342" s="3">
        <v>181854</v>
      </c>
      <c r="I342" s="4">
        <v>0.28999999999999998</v>
      </c>
      <c r="J342" s="13">
        <f t="shared" si="10"/>
        <v>52737.659999999996</v>
      </c>
      <c r="K342">
        <f t="shared" si="11"/>
        <v>2</v>
      </c>
    </row>
    <row r="343" spans="1:11" ht="20.100000000000001" customHeight="1" x14ac:dyDescent="0.25">
      <c r="A343" s="12" t="s">
        <v>688</v>
      </c>
      <c r="B343" s="1" t="s">
        <v>689</v>
      </c>
      <c r="C343" s="1" t="s">
        <v>400</v>
      </c>
      <c r="D343" s="1" t="s">
        <v>7</v>
      </c>
      <c r="E343" s="1" t="s">
        <v>1999</v>
      </c>
      <c r="F343" s="1">
        <v>31</v>
      </c>
      <c r="G343" s="2">
        <v>42780</v>
      </c>
      <c r="H343" s="3">
        <v>95963</v>
      </c>
      <c r="I343" s="4">
        <v>0</v>
      </c>
      <c r="J343" s="13">
        <f t="shared" si="10"/>
        <v>0</v>
      </c>
      <c r="K343">
        <f t="shared" si="11"/>
        <v>2</v>
      </c>
    </row>
    <row r="344" spans="1:11" ht="20.100000000000001" customHeight="1" x14ac:dyDescent="0.25">
      <c r="A344" s="12" t="s">
        <v>1467</v>
      </c>
      <c r="B344" s="1" t="s">
        <v>1468</v>
      </c>
      <c r="C344" s="1" t="s">
        <v>17</v>
      </c>
      <c r="D344" s="1" t="s">
        <v>39</v>
      </c>
      <c r="E344" s="1" t="s">
        <v>1999</v>
      </c>
      <c r="F344" s="1">
        <v>63</v>
      </c>
      <c r="G344" s="2">
        <v>42778</v>
      </c>
      <c r="H344" s="3">
        <v>77629</v>
      </c>
      <c r="I344" s="4">
        <v>0</v>
      </c>
      <c r="J344" s="13">
        <f t="shared" si="10"/>
        <v>0</v>
      </c>
      <c r="K344">
        <f t="shared" si="11"/>
        <v>2</v>
      </c>
    </row>
    <row r="345" spans="1:11" ht="20.100000000000001" customHeight="1" x14ac:dyDescent="0.25">
      <c r="A345" s="12" t="s">
        <v>1410</v>
      </c>
      <c r="B345" s="1" t="s">
        <v>1411</v>
      </c>
      <c r="C345" s="1" t="s">
        <v>215</v>
      </c>
      <c r="D345" s="1" t="s">
        <v>32</v>
      </c>
      <c r="E345" s="1" t="s">
        <v>2000</v>
      </c>
      <c r="F345" s="1">
        <v>51</v>
      </c>
      <c r="G345" s="2">
        <v>42777</v>
      </c>
      <c r="H345" s="3">
        <v>87036</v>
      </c>
      <c r="I345" s="4">
        <v>0</v>
      </c>
      <c r="J345" s="13">
        <f t="shared" si="10"/>
        <v>0</v>
      </c>
      <c r="K345">
        <f t="shared" si="11"/>
        <v>2</v>
      </c>
    </row>
    <row r="346" spans="1:11" ht="20.100000000000001" customHeight="1" x14ac:dyDescent="0.25">
      <c r="A346" s="12" t="s">
        <v>1682</v>
      </c>
      <c r="B346" s="1" t="s">
        <v>1683</v>
      </c>
      <c r="C346" s="1" t="s">
        <v>146</v>
      </c>
      <c r="D346" s="1" t="s">
        <v>7</v>
      </c>
      <c r="E346" s="1" t="s">
        <v>1999</v>
      </c>
      <c r="F346" s="1">
        <v>30</v>
      </c>
      <c r="G346" s="2">
        <v>42777</v>
      </c>
      <c r="H346" s="3">
        <v>92058</v>
      </c>
      <c r="I346" s="4">
        <v>0</v>
      </c>
      <c r="J346" s="13">
        <f t="shared" si="10"/>
        <v>0</v>
      </c>
      <c r="K346">
        <f t="shared" si="11"/>
        <v>2</v>
      </c>
    </row>
    <row r="347" spans="1:11" ht="20.100000000000001" customHeight="1" x14ac:dyDescent="0.25">
      <c r="A347" s="12" t="s">
        <v>672</v>
      </c>
      <c r="B347" s="1" t="s">
        <v>673</v>
      </c>
      <c r="C347" s="1" t="s">
        <v>215</v>
      </c>
      <c r="D347" s="1" t="s">
        <v>32</v>
      </c>
      <c r="E347" s="1" t="s">
        <v>2000</v>
      </c>
      <c r="F347" s="1">
        <v>35</v>
      </c>
      <c r="G347" s="2">
        <v>42776</v>
      </c>
      <c r="H347" s="3">
        <v>60132</v>
      </c>
      <c r="I347" s="4">
        <v>0</v>
      </c>
      <c r="J347" s="13">
        <f t="shared" si="10"/>
        <v>0</v>
      </c>
      <c r="K347">
        <f t="shared" si="11"/>
        <v>2</v>
      </c>
    </row>
    <row r="348" spans="1:11" ht="20.100000000000001" customHeight="1" x14ac:dyDescent="0.25">
      <c r="A348" s="12" t="s">
        <v>1099</v>
      </c>
      <c r="B348" s="1" t="s">
        <v>1100</v>
      </c>
      <c r="C348" s="1" t="s">
        <v>6</v>
      </c>
      <c r="D348" s="1" t="s">
        <v>12</v>
      </c>
      <c r="E348" s="1" t="s">
        <v>2000</v>
      </c>
      <c r="F348" s="1">
        <v>55</v>
      </c>
      <c r="G348" s="2">
        <v>42772</v>
      </c>
      <c r="H348" s="3">
        <v>144986</v>
      </c>
      <c r="I348" s="4">
        <v>0.12</v>
      </c>
      <c r="J348" s="13">
        <f t="shared" si="10"/>
        <v>17398.32</v>
      </c>
      <c r="K348">
        <f t="shared" si="11"/>
        <v>2</v>
      </c>
    </row>
    <row r="349" spans="1:11" ht="20.100000000000001" customHeight="1" x14ac:dyDescent="0.25">
      <c r="A349" s="12" t="s">
        <v>1576</v>
      </c>
      <c r="B349" s="1" t="s">
        <v>1577</v>
      </c>
      <c r="C349" s="1" t="s">
        <v>6</v>
      </c>
      <c r="D349" s="1" t="s">
        <v>39</v>
      </c>
      <c r="E349" s="1" t="s">
        <v>1999</v>
      </c>
      <c r="F349" s="1">
        <v>32</v>
      </c>
      <c r="G349" s="2">
        <v>42764</v>
      </c>
      <c r="H349" s="3">
        <v>143970</v>
      </c>
      <c r="I349" s="4">
        <v>0.12</v>
      </c>
      <c r="J349" s="13">
        <f t="shared" si="10"/>
        <v>17276.399999999998</v>
      </c>
      <c r="K349">
        <f t="shared" si="11"/>
        <v>1</v>
      </c>
    </row>
    <row r="350" spans="1:11" ht="20.100000000000001" customHeight="1" x14ac:dyDescent="0.25">
      <c r="A350" s="12" t="s">
        <v>1116</v>
      </c>
      <c r="B350" s="1" t="s">
        <v>1117</v>
      </c>
      <c r="C350" s="1" t="s">
        <v>82</v>
      </c>
      <c r="D350" s="1" t="s">
        <v>2007</v>
      </c>
      <c r="E350" s="1" t="s">
        <v>2000</v>
      </c>
      <c r="F350" s="1">
        <v>30</v>
      </c>
      <c r="G350" s="2">
        <v>42761</v>
      </c>
      <c r="H350" s="3">
        <v>88663</v>
      </c>
      <c r="I350" s="4">
        <v>0</v>
      </c>
      <c r="J350" s="13">
        <f t="shared" si="10"/>
        <v>0</v>
      </c>
      <c r="K350">
        <f t="shared" si="11"/>
        <v>1</v>
      </c>
    </row>
    <row r="351" spans="1:11" ht="20.100000000000001" customHeight="1" x14ac:dyDescent="0.25">
      <c r="A351" s="12" t="s">
        <v>1928</v>
      </c>
      <c r="B351" s="1" t="s">
        <v>18</v>
      </c>
      <c r="C351" s="1" t="s">
        <v>19</v>
      </c>
      <c r="D351" s="1" t="s">
        <v>20</v>
      </c>
      <c r="E351" s="1" t="s">
        <v>1999</v>
      </c>
      <c r="F351" s="1">
        <v>57</v>
      </c>
      <c r="G351" s="2">
        <v>42759</v>
      </c>
      <c r="H351" s="3">
        <v>50994</v>
      </c>
      <c r="I351" s="4">
        <v>0</v>
      </c>
      <c r="J351" s="13">
        <f t="shared" si="10"/>
        <v>0</v>
      </c>
      <c r="K351">
        <f t="shared" si="11"/>
        <v>1</v>
      </c>
    </row>
    <row r="352" spans="1:11" ht="20.100000000000001" customHeight="1" x14ac:dyDescent="0.25">
      <c r="A352" s="12" t="s">
        <v>1259</v>
      </c>
      <c r="B352" s="1" t="s">
        <v>1342</v>
      </c>
      <c r="C352" s="1" t="s">
        <v>6</v>
      </c>
      <c r="D352" s="1" t="s">
        <v>27</v>
      </c>
      <c r="E352" s="1" t="s">
        <v>2000</v>
      </c>
      <c r="F352" s="1">
        <v>31</v>
      </c>
      <c r="G352" s="2">
        <v>42755</v>
      </c>
      <c r="H352" s="3">
        <v>124629</v>
      </c>
      <c r="I352" s="4">
        <v>0.1</v>
      </c>
      <c r="J352" s="13">
        <f t="shared" si="10"/>
        <v>12462.900000000001</v>
      </c>
      <c r="K352">
        <f t="shared" si="11"/>
        <v>1</v>
      </c>
    </row>
    <row r="353" spans="1:11" ht="20.100000000000001" customHeight="1" x14ac:dyDescent="0.25">
      <c r="A353" s="12" t="s">
        <v>456</v>
      </c>
      <c r="B353" s="1" t="s">
        <v>457</v>
      </c>
      <c r="C353" s="1" t="s">
        <v>25</v>
      </c>
      <c r="D353" s="1" t="s">
        <v>12</v>
      </c>
      <c r="E353" s="1" t="s">
        <v>2000</v>
      </c>
      <c r="F353" s="1">
        <v>51</v>
      </c>
      <c r="G353" s="2">
        <v>42753</v>
      </c>
      <c r="H353" s="3">
        <v>53799</v>
      </c>
      <c r="I353" s="4">
        <v>0</v>
      </c>
      <c r="J353" s="13">
        <f t="shared" si="10"/>
        <v>0</v>
      </c>
      <c r="K353">
        <f t="shared" si="11"/>
        <v>1</v>
      </c>
    </row>
    <row r="354" spans="1:11" ht="20.100000000000001" customHeight="1" x14ac:dyDescent="0.25">
      <c r="A354" s="12" t="s">
        <v>207</v>
      </c>
      <c r="B354" s="1" t="s">
        <v>1245</v>
      </c>
      <c r="C354" s="1" t="s">
        <v>310</v>
      </c>
      <c r="D354" s="1" t="s">
        <v>7</v>
      </c>
      <c r="E354" s="1" t="s">
        <v>1999</v>
      </c>
      <c r="F354" s="1">
        <v>43</v>
      </c>
      <c r="G354" s="2">
        <v>42753</v>
      </c>
      <c r="H354" s="3">
        <v>86417</v>
      </c>
      <c r="I354" s="4">
        <v>0</v>
      </c>
      <c r="J354" s="13">
        <f t="shared" si="10"/>
        <v>0</v>
      </c>
      <c r="K354">
        <f t="shared" si="11"/>
        <v>1</v>
      </c>
    </row>
    <row r="355" spans="1:11" ht="20.100000000000001" customHeight="1" x14ac:dyDescent="0.25">
      <c r="A355" s="12" t="s">
        <v>1885</v>
      </c>
      <c r="B355" s="1" t="s">
        <v>1886</v>
      </c>
      <c r="C355" s="1" t="s">
        <v>17</v>
      </c>
      <c r="D355" s="1" t="s">
        <v>39</v>
      </c>
      <c r="E355" s="1" t="s">
        <v>2000</v>
      </c>
      <c r="F355" s="1">
        <v>35</v>
      </c>
      <c r="G355" s="2">
        <v>42745</v>
      </c>
      <c r="H355" s="3">
        <v>80622</v>
      </c>
      <c r="I355" s="4">
        <v>0</v>
      </c>
      <c r="J355" s="13">
        <f t="shared" si="10"/>
        <v>0</v>
      </c>
      <c r="K355">
        <f t="shared" si="11"/>
        <v>1</v>
      </c>
    </row>
    <row r="356" spans="1:11" ht="20.100000000000001" customHeight="1" x14ac:dyDescent="0.25">
      <c r="A356" s="12" t="s">
        <v>1453</v>
      </c>
      <c r="B356" s="1" t="s">
        <v>1454</v>
      </c>
      <c r="C356" s="1" t="s">
        <v>17</v>
      </c>
      <c r="D356" s="1" t="s">
        <v>20</v>
      </c>
      <c r="E356" s="1" t="s">
        <v>2000</v>
      </c>
      <c r="F356" s="1">
        <v>53</v>
      </c>
      <c r="G356" s="2">
        <v>42744</v>
      </c>
      <c r="H356" s="3">
        <v>75769</v>
      </c>
      <c r="I356" s="4">
        <v>0</v>
      </c>
      <c r="J356" s="13">
        <f t="shared" si="10"/>
        <v>0</v>
      </c>
      <c r="K356">
        <f t="shared" si="11"/>
        <v>1</v>
      </c>
    </row>
    <row r="357" spans="1:11" ht="20.100000000000001" customHeight="1" x14ac:dyDescent="0.25">
      <c r="A357" s="12" t="s">
        <v>446</v>
      </c>
      <c r="B357" s="1" t="s">
        <v>447</v>
      </c>
      <c r="C357" s="1" t="s">
        <v>38</v>
      </c>
      <c r="D357" s="1" t="s">
        <v>39</v>
      </c>
      <c r="E357" s="1" t="s">
        <v>2000</v>
      </c>
      <c r="F357" s="1">
        <v>29</v>
      </c>
      <c r="G357" s="2">
        <v>42740</v>
      </c>
      <c r="H357" s="3">
        <v>190401</v>
      </c>
      <c r="I357" s="4">
        <v>0.37</v>
      </c>
      <c r="J357" s="13">
        <f t="shared" si="10"/>
        <v>70448.37</v>
      </c>
      <c r="K357">
        <f t="shared" si="11"/>
        <v>1</v>
      </c>
    </row>
    <row r="358" spans="1:11" ht="20.100000000000001" customHeight="1" x14ac:dyDescent="0.25">
      <c r="A358" s="12" t="s">
        <v>730</v>
      </c>
      <c r="B358" s="1" t="s">
        <v>731</v>
      </c>
      <c r="C358" s="1" t="s">
        <v>11</v>
      </c>
      <c r="D358" s="1" t="s">
        <v>32</v>
      </c>
      <c r="E358" s="1" t="s">
        <v>2000</v>
      </c>
      <c r="F358" s="1">
        <v>60</v>
      </c>
      <c r="G358" s="2">
        <v>42739</v>
      </c>
      <c r="H358" s="3">
        <v>178502</v>
      </c>
      <c r="I358" s="4">
        <v>0.2</v>
      </c>
      <c r="J358" s="13">
        <f t="shared" si="10"/>
        <v>35700.400000000001</v>
      </c>
      <c r="K358">
        <f t="shared" si="11"/>
        <v>1</v>
      </c>
    </row>
    <row r="359" spans="1:11" ht="20.100000000000001" customHeight="1" x14ac:dyDescent="0.25">
      <c r="A359" s="12" t="s">
        <v>1597</v>
      </c>
      <c r="B359" s="1" t="s">
        <v>1598</v>
      </c>
      <c r="C359" s="1" t="s">
        <v>22</v>
      </c>
      <c r="D359" s="1" t="s">
        <v>2007</v>
      </c>
      <c r="E359" s="1" t="s">
        <v>2000</v>
      </c>
      <c r="F359" s="1">
        <v>32</v>
      </c>
      <c r="G359" s="2">
        <v>42738</v>
      </c>
      <c r="H359" s="3">
        <v>101870</v>
      </c>
      <c r="I359" s="4">
        <v>0.1</v>
      </c>
      <c r="J359" s="13">
        <f t="shared" si="10"/>
        <v>10187</v>
      </c>
      <c r="K359">
        <f t="shared" si="11"/>
        <v>1</v>
      </c>
    </row>
    <row r="360" spans="1:11" ht="20.100000000000001" customHeight="1" x14ac:dyDescent="0.25">
      <c r="A360" s="12" t="s">
        <v>370</v>
      </c>
      <c r="B360" s="1" t="s">
        <v>371</v>
      </c>
      <c r="C360" s="1" t="s">
        <v>59</v>
      </c>
      <c r="D360" s="1" t="s">
        <v>7</v>
      </c>
      <c r="E360" s="1" t="s">
        <v>2000</v>
      </c>
      <c r="F360" s="1">
        <v>54</v>
      </c>
      <c r="G360" s="2">
        <v>42731</v>
      </c>
      <c r="H360" s="3">
        <v>41673</v>
      </c>
      <c r="I360" s="4">
        <v>0</v>
      </c>
      <c r="J360" s="13">
        <f t="shared" si="10"/>
        <v>0</v>
      </c>
      <c r="K360">
        <f t="shared" si="11"/>
        <v>12</v>
      </c>
    </row>
    <row r="361" spans="1:11" ht="20.100000000000001" customHeight="1" x14ac:dyDescent="0.25">
      <c r="A361" s="12" t="s">
        <v>345</v>
      </c>
      <c r="B361" s="1" t="s">
        <v>346</v>
      </c>
      <c r="C361" s="1" t="s">
        <v>232</v>
      </c>
      <c r="D361" s="1" t="s">
        <v>20</v>
      </c>
      <c r="E361" s="1" t="s">
        <v>2000</v>
      </c>
      <c r="F361" s="1">
        <v>30</v>
      </c>
      <c r="G361" s="2">
        <v>42722</v>
      </c>
      <c r="H361" s="3">
        <v>89458</v>
      </c>
      <c r="I361" s="4">
        <v>0</v>
      </c>
      <c r="J361" s="13">
        <f t="shared" si="10"/>
        <v>0</v>
      </c>
      <c r="K361">
        <f t="shared" si="11"/>
        <v>12</v>
      </c>
    </row>
    <row r="362" spans="1:11" ht="20.100000000000001" customHeight="1" x14ac:dyDescent="0.25">
      <c r="A362" s="12" t="s">
        <v>860</v>
      </c>
      <c r="B362" s="1" t="s">
        <v>1115</v>
      </c>
      <c r="C362" s="1" t="s">
        <v>25</v>
      </c>
      <c r="D362" s="1" t="s">
        <v>20</v>
      </c>
      <c r="E362" s="1" t="s">
        <v>1999</v>
      </c>
      <c r="F362" s="1">
        <v>40</v>
      </c>
      <c r="G362" s="2">
        <v>42721</v>
      </c>
      <c r="H362" s="3">
        <v>50733</v>
      </c>
      <c r="I362" s="4">
        <v>0</v>
      </c>
      <c r="J362" s="13">
        <f t="shared" si="10"/>
        <v>0</v>
      </c>
      <c r="K362">
        <f t="shared" si="11"/>
        <v>12</v>
      </c>
    </row>
    <row r="363" spans="1:11" ht="20.100000000000001" customHeight="1" x14ac:dyDescent="0.25">
      <c r="A363" s="12" t="s">
        <v>1274</v>
      </c>
      <c r="B363" s="1" t="s">
        <v>1275</v>
      </c>
      <c r="C363" s="1" t="s">
        <v>64</v>
      </c>
      <c r="D363" s="1" t="s">
        <v>12</v>
      </c>
      <c r="E363" s="1" t="s">
        <v>2000</v>
      </c>
      <c r="F363" s="1">
        <v>45</v>
      </c>
      <c r="G363" s="2">
        <v>42711</v>
      </c>
      <c r="H363" s="3">
        <v>71454</v>
      </c>
      <c r="I363" s="4">
        <v>0</v>
      </c>
      <c r="J363" s="13">
        <f t="shared" si="10"/>
        <v>0</v>
      </c>
      <c r="K363">
        <f t="shared" si="11"/>
        <v>12</v>
      </c>
    </row>
    <row r="364" spans="1:11" ht="20.100000000000001" customHeight="1" x14ac:dyDescent="0.25">
      <c r="A364" s="12" t="s">
        <v>226</v>
      </c>
      <c r="B364" s="1" t="s">
        <v>227</v>
      </c>
      <c r="C364" s="1" t="s">
        <v>31</v>
      </c>
      <c r="D364" s="1" t="s">
        <v>32</v>
      </c>
      <c r="E364" s="1" t="s">
        <v>1999</v>
      </c>
      <c r="F364" s="1">
        <v>36</v>
      </c>
      <c r="G364" s="2">
        <v>42706</v>
      </c>
      <c r="H364" s="3">
        <v>113781</v>
      </c>
      <c r="I364" s="4">
        <v>0</v>
      </c>
      <c r="J364" s="13">
        <f t="shared" si="10"/>
        <v>0</v>
      </c>
      <c r="K364">
        <f t="shared" si="11"/>
        <v>12</v>
      </c>
    </row>
    <row r="365" spans="1:11" ht="20.100000000000001" customHeight="1" x14ac:dyDescent="0.25">
      <c r="A365" s="12" t="s">
        <v>1412</v>
      </c>
      <c r="B365" s="1" t="s">
        <v>1413</v>
      </c>
      <c r="C365" s="1" t="s">
        <v>11</v>
      </c>
      <c r="D365" s="1" t="s">
        <v>39</v>
      </c>
      <c r="E365" s="1" t="s">
        <v>1999</v>
      </c>
      <c r="F365" s="1">
        <v>32</v>
      </c>
      <c r="G365" s="2">
        <v>42702</v>
      </c>
      <c r="H365" s="3">
        <v>177443</v>
      </c>
      <c r="I365" s="4">
        <v>0.16</v>
      </c>
      <c r="J365" s="13">
        <f t="shared" si="10"/>
        <v>28390.880000000001</v>
      </c>
      <c r="K365">
        <f t="shared" si="11"/>
        <v>11</v>
      </c>
    </row>
    <row r="366" spans="1:11" ht="20.100000000000001" customHeight="1" x14ac:dyDescent="0.25">
      <c r="A366" s="12" t="s">
        <v>960</v>
      </c>
      <c r="B366" s="1" t="s">
        <v>961</v>
      </c>
      <c r="C366" s="1" t="s">
        <v>38</v>
      </c>
      <c r="D366" s="1" t="s">
        <v>20</v>
      </c>
      <c r="E366" s="1" t="s">
        <v>1999</v>
      </c>
      <c r="F366" s="1">
        <v>47</v>
      </c>
      <c r="G366" s="2">
        <v>42696</v>
      </c>
      <c r="H366" s="3">
        <v>253249</v>
      </c>
      <c r="I366" s="4">
        <v>0.31</v>
      </c>
      <c r="J366" s="13">
        <f t="shared" si="10"/>
        <v>78507.19</v>
      </c>
      <c r="K366">
        <f t="shared" si="11"/>
        <v>11</v>
      </c>
    </row>
    <row r="367" spans="1:11" ht="20.100000000000001" customHeight="1" x14ac:dyDescent="0.25">
      <c r="A367" s="12" t="s">
        <v>1758</v>
      </c>
      <c r="B367" s="1" t="s">
        <v>1759</v>
      </c>
      <c r="C367" s="1" t="s">
        <v>64</v>
      </c>
      <c r="D367" s="1" t="s">
        <v>20</v>
      </c>
      <c r="E367" s="1" t="s">
        <v>2000</v>
      </c>
      <c r="F367" s="1">
        <v>29</v>
      </c>
      <c r="G367" s="2">
        <v>42691</v>
      </c>
      <c r="H367" s="3">
        <v>60930</v>
      </c>
      <c r="I367" s="4">
        <v>0</v>
      </c>
      <c r="J367" s="13">
        <f t="shared" si="10"/>
        <v>0</v>
      </c>
      <c r="K367">
        <f t="shared" si="11"/>
        <v>11</v>
      </c>
    </row>
    <row r="368" spans="1:11" ht="20.100000000000001" customHeight="1" x14ac:dyDescent="0.25">
      <c r="A368" s="12" t="s">
        <v>67</v>
      </c>
      <c r="B368" s="1" t="s">
        <v>1887</v>
      </c>
      <c r="C368" s="1" t="s">
        <v>38</v>
      </c>
      <c r="D368" s="1" t="s">
        <v>7</v>
      </c>
      <c r="E368" s="1" t="s">
        <v>2000</v>
      </c>
      <c r="F368" s="1">
        <v>57</v>
      </c>
      <c r="G368" s="2">
        <v>42685</v>
      </c>
      <c r="H368" s="3">
        <v>246589</v>
      </c>
      <c r="I368" s="4">
        <v>0.33</v>
      </c>
      <c r="J368" s="13">
        <f t="shared" si="10"/>
        <v>81374.37000000001</v>
      </c>
      <c r="K368">
        <f t="shared" si="11"/>
        <v>11</v>
      </c>
    </row>
    <row r="369" spans="1:11" ht="20.100000000000001" customHeight="1" x14ac:dyDescent="0.25">
      <c r="A369" s="12" t="s">
        <v>345</v>
      </c>
      <c r="B369" s="1" t="s">
        <v>1501</v>
      </c>
      <c r="C369" s="1" t="s">
        <v>237</v>
      </c>
      <c r="D369" s="1" t="s">
        <v>7</v>
      </c>
      <c r="E369" s="1" t="s">
        <v>1999</v>
      </c>
      <c r="F369" s="1">
        <v>55</v>
      </c>
      <c r="G369" s="2">
        <v>42683</v>
      </c>
      <c r="H369" s="3">
        <v>87851</v>
      </c>
      <c r="I369" s="4">
        <v>0</v>
      </c>
      <c r="J369" s="13">
        <f t="shared" si="10"/>
        <v>0</v>
      </c>
      <c r="K369">
        <f t="shared" si="11"/>
        <v>11</v>
      </c>
    </row>
    <row r="370" spans="1:11" ht="20.100000000000001" customHeight="1" x14ac:dyDescent="0.25">
      <c r="A370" s="12" t="s">
        <v>1853</v>
      </c>
      <c r="B370" s="1" t="s">
        <v>1854</v>
      </c>
      <c r="C370" s="1" t="s">
        <v>186</v>
      </c>
      <c r="D370" s="1" t="s">
        <v>7</v>
      </c>
      <c r="E370" s="1" t="s">
        <v>2000</v>
      </c>
      <c r="F370" s="1">
        <v>36</v>
      </c>
      <c r="G370" s="2">
        <v>42677</v>
      </c>
      <c r="H370" s="3">
        <v>94618</v>
      </c>
      <c r="I370" s="4">
        <v>0</v>
      </c>
      <c r="J370" s="13">
        <f t="shared" si="10"/>
        <v>0</v>
      </c>
      <c r="K370">
        <f t="shared" si="11"/>
        <v>11</v>
      </c>
    </row>
    <row r="371" spans="1:11" ht="20.100000000000001" customHeight="1" x14ac:dyDescent="0.25">
      <c r="A371" s="12" t="s">
        <v>1326</v>
      </c>
      <c r="B371" s="1" t="s">
        <v>1327</v>
      </c>
      <c r="C371" s="1" t="s">
        <v>22</v>
      </c>
      <c r="D371" s="1" t="s">
        <v>39</v>
      </c>
      <c r="E371" s="1" t="s">
        <v>2000</v>
      </c>
      <c r="F371" s="1">
        <v>29</v>
      </c>
      <c r="G371" s="2">
        <v>42676</v>
      </c>
      <c r="H371" s="3">
        <v>122054</v>
      </c>
      <c r="I371" s="4">
        <v>0.06</v>
      </c>
      <c r="J371" s="13">
        <f t="shared" si="10"/>
        <v>7323.24</v>
      </c>
      <c r="K371">
        <f t="shared" si="11"/>
        <v>11</v>
      </c>
    </row>
    <row r="372" spans="1:11" ht="20.100000000000001" customHeight="1" x14ac:dyDescent="0.25">
      <c r="A372" s="12" t="s">
        <v>599</v>
      </c>
      <c r="B372" s="1" t="s">
        <v>600</v>
      </c>
      <c r="C372" s="1" t="s">
        <v>11</v>
      </c>
      <c r="D372" s="1" t="s">
        <v>2007</v>
      </c>
      <c r="E372" s="1" t="s">
        <v>2000</v>
      </c>
      <c r="F372" s="1">
        <v>57</v>
      </c>
      <c r="G372" s="2">
        <v>42667</v>
      </c>
      <c r="H372" s="3">
        <v>176324</v>
      </c>
      <c r="I372" s="4">
        <v>0.23</v>
      </c>
      <c r="J372" s="13">
        <f t="shared" si="10"/>
        <v>40554.520000000004</v>
      </c>
      <c r="K372">
        <f t="shared" si="11"/>
        <v>10</v>
      </c>
    </row>
    <row r="373" spans="1:11" ht="20.100000000000001" customHeight="1" x14ac:dyDescent="0.25">
      <c r="A373" s="12" t="s">
        <v>663</v>
      </c>
      <c r="B373" s="1" t="s">
        <v>664</v>
      </c>
      <c r="C373" s="1" t="s">
        <v>123</v>
      </c>
      <c r="D373" s="1" t="s">
        <v>2007</v>
      </c>
      <c r="E373" s="1" t="s">
        <v>2000</v>
      </c>
      <c r="F373" s="1">
        <v>34</v>
      </c>
      <c r="G373" s="2">
        <v>42664</v>
      </c>
      <c r="H373" s="3">
        <v>52811</v>
      </c>
      <c r="I373" s="4">
        <v>0</v>
      </c>
      <c r="J373" s="13">
        <f t="shared" si="10"/>
        <v>0</v>
      </c>
      <c r="K373">
        <f t="shared" si="11"/>
        <v>10</v>
      </c>
    </row>
    <row r="374" spans="1:11" ht="20.100000000000001" customHeight="1" x14ac:dyDescent="0.25">
      <c r="A374" s="12" t="s">
        <v>1451</v>
      </c>
      <c r="B374" s="1" t="s">
        <v>1452</v>
      </c>
      <c r="C374" s="1" t="s">
        <v>400</v>
      </c>
      <c r="D374" s="1" t="s">
        <v>7</v>
      </c>
      <c r="E374" s="1" t="s">
        <v>1999</v>
      </c>
      <c r="F374" s="1">
        <v>39</v>
      </c>
      <c r="G374" s="2">
        <v>42664</v>
      </c>
      <c r="H374" s="3">
        <v>84297</v>
      </c>
      <c r="I374" s="4">
        <v>0</v>
      </c>
      <c r="J374" s="13">
        <f t="shared" si="10"/>
        <v>0</v>
      </c>
      <c r="K374">
        <f t="shared" si="11"/>
        <v>10</v>
      </c>
    </row>
    <row r="375" spans="1:11" ht="20.100000000000001" customHeight="1" x14ac:dyDescent="0.25">
      <c r="A375" s="12" t="s">
        <v>937</v>
      </c>
      <c r="B375" s="1" t="s">
        <v>938</v>
      </c>
      <c r="C375" s="1" t="s">
        <v>14</v>
      </c>
      <c r="D375" s="1" t="s">
        <v>7</v>
      </c>
      <c r="E375" s="1" t="s">
        <v>1999</v>
      </c>
      <c r="F375" s="1">
        <v>31</v>
      </c>
      <c r="G375" s="2">
        <v>42656</v>
      </c>
      <c r="H375" s="3">
        <v>63744</v>
      </c>
      <c r="I375" s="4">
        <v>0.08</v>
      </c>
      <c r="J375" s="13">
        <f t="shared" si="10"/>
        <v>5099.5200000000004</v>
      </c>
      <c r="K375">
        <f t="shared" si="11"/>
        <v>10</v>
      </c>
    </row>
    <row r="376" spans="1:11" ht="20.100000000000001" customHeight="1" x14ac:dyDescent="0.25">
      <c r="A376" s="12" t="s">
        <v>65</v>
      </c>
      <c r="B376" s="1" t="s">
        <v>66</v>
      </c>
      <c r="C376" s="1" t="s">
        <v>19</v>
      </c>
      <c r="D376" s="1" t="s">
        <v>20</v>
      </c>
      <c r="E376" s="1" t="s">
        <v>1999</v>
      </c>
      <c r="F376" s="1">
        <v>30</v>
      </c>
      <c r="G376" s="2">
        <v>42642</v>
      </c>
      <c r="H376" s="3">
        <v>59100</v>
      </c>
      <c r="I376" s="4">
        <v>0</v>
      </c>
      <c r="J376" s="13">
        <f t="shared" si="10"/>
        <v>0</v>
      </c>
      <c r="K376">
        <f t="shared" si="11"/>
        <v>9</v>
      </c>
    </row>
    <row r="377" spans="1:11" ht="20.100000000000001" customHeight="1" x14ac:dyDescent="0.25">
      <c r="A377" s="12" t="s">
        <v>409</v>
      </c>
      <c r="B377" s="1" t="s">
        <v>410</v>
      </c>
      <c r="C377" s="1" t="s">
        <v>38</v>
      </c>
      <c r="D377" s="1" t="s">
        <v>39</v>
      </c>
      <c r="E377" s="1" t="s">
        <v>2000</v>
      </c>
      <c r="F377" s="1">
        <v>30</v>
      </c>
      <c r="G377" s="2">
        <v>42634</v>
      </c>
      <c r="H377" s="3">
        <v>221217</v>
      </c>
      <c r="I377" s="4">
        <v>0.32</v>
      </c>
      <c r="J377" s="13">
        <f t="shared" si="10"/>
        <v>70789.440000000002</v>
      </c>
      <c r="K377">
        <f t="shared" si="11"/>
        <v>9</v>
      </c>
    </row>
    <row r="378" spans="1:11" ht="20.100000000000001" customHeight="1" x14ac:dyDescent="0.25">
      <c r="A378" s="12" t="s">
        <v>1910</v>
      </c>
      <c r="B378" s="1" t="s">
        <v>1911</v>
      </c>
      <c r="C378" s="1" t="s">
        <v>17</v>
      </c>
      <c r="D378" s="1" t="s">
        <v>39</v>
      </c>
      <c r="E378" s="1" t="s">
        <v>1999</v>
      </c>
      <c r="F378" s="1">
        <v>33</v>
      </c>
      <c r="G378" s="2">
        <v>42631</v>
      </c>
      <c r="H378" s="3">
        <v>98427</v>
      </c>
      <c r="I378" s="4">
        <v>0</v>
      </c>
      <c r="J378" s="13">
        <f t="shared" si="10"/>
        <v>0</v>
      </c>
      <c r="K378">
        <f t="shared" si="11"/>
        <v>9</v>
      </c>
    </row>
    <row r="379" spans="1:11" ht="20.100000000000001" customHeight="1" x14ac:dyDescent="0.25">
      <c r="A379" s="12" t="s">
        <v>168</v>
      </c>
      <c r="B379" s="1" t="s">
        <v>169</v>
      </c>
      <c r="C379" s="1" t="s">
        <v>64</v>
      </c>
      <c r="D379" s="1" t="s">
        <v>39</v>
      </c>
      <c r="E379" s="1" t="s">
        <v>1999</v>
      </c>
      <c r="F379" s="1">
        <v>41</v>
      </c>
      <c r="G379" s="2">
        <v>42626</v>
      </c>
      <c r="H379" s="3">
        <v>64847</v>
      </c>
      <c r="I379" s="4">
        <v>0</v>
      </c>
      <c r="J379" s="13">
        <f t="shared" si="10"/>
        <v>0</v>
      </c>
      <c r="K379">
        <f t="shared" si="11"/>
        <v>9</v>
      </c>
    </row>
    <row r="380" spans="1:11" ht="20.100000000000001" customHeight="1" x14ac:dyDescent="0.25">
      <c r="A380" s="12" t="s">
        <v>1430</v>
      </c>
      <c r="B380" s="1" t="s">
        <v>1431</v>
      </c>
      <c r="C380" s="1" t="s">
        <v>120</v>
      </c>
      <c r="D380" s="1" t="s">
        <v>32</v>
      </c>
      <c r="E380" s="1" t="s">
        <v>2000</v>
      </c>
      <c r="F380" s="1">
        <v>40</v>
      </c>
      <c r="G380" s="2">
        <v>42622</v>
      </c>
      <c r="H380" s="3">
        <v>109680</v>
      </c>
      <c r="I380" s="4">
        <v>0</v>
      </c>
      <c r="J380" s="13">
        <f t="shared" si="10"/>
        <v>0</v>
      </c>
      <c r="K380">
        <f t="shared" si="11"/>
        <v>9</v>
      </c>
    </row>
    <row r="381" spans="1:11" ht="20.100000000000001" customHeight="1" x14ac:dyDescent="0.25">
      <c r="A381" s="12" t="s">
        <v>701</v>
      </c>
      <c r="B381" s="1" t="s">
        <v>702</v>
      </c>
      <c r="C381" s="1" t="s">
        <v>11</v>
      </c>
      <c r="D381" s="1" t="s">
        <v>27</v>
      </c>
      <c r="E381" s="1" t="s">
        <v>1999</v>
      </c>
      <c r="F381" s="1">
        <v>36</v>
      </c>
      <c r="G381" s="2">
        <v>42616</v>
      </c>
      <c r="H381" s="3">
        <v>150399</v>
      </c>
      <c r="I381" s="4">
        <v>0.28000000000000003</v>
      </c>
      <c r="J381" s="13">
        <f t="shared" si="10"/>
        <v>42111.72</v>
      </c>
      <c r="K381">
        <f t="shared" si="11"/>
        <v>9</v>
      </c>
    </row>
    <row r="382" spans="1:11" ht="20.100000000000001" customHeight="1" x14ac:dyDescent="0.25">
      <c r="A382" s="12" t="s">
        <v>1536</v>
      </c>
      <c r="B382" s="1" t="s">
        <v>1537</v>
      </c>
      <c r="C382" s="1" t="s">
        <v>22</v>
      </c>
      <c r="D382" s="1" t="s">
        <v>12</v>
      </c>
      <c r="E382" s="1" t="s">
        <v>2000</v>
      </c>
      <c r="F382" s="1">
        <v>37</v>
      </c>
      <c r="G382" s="2">
        <v>42605</v>
      </c>
      <c r="H382" s="3">
        <v>124928</v>
      </c>
      <c r="I382" s="4">
        <v>0.06</v>
      </c>
      <c r="J382" s="13">
        <f t="shared" si="10"/>
        <v>7495.6799999999994</v>
      </c>
      <c r="K382">
        <f t="shared" si="11"/>
        <v>8</v>
      </c>
    </row>
    <row r="383" spans="1:11" ht="20.100000000000001" customHeight="1" x14ac:dyDescent="0.25">
      <c r="A383" s="12" t="s">
        <v>1899</v>
      </c>
      <c r="B383" s="1" t="s">
        <v>1900</v>
      </c>
      <c r="C383" s="1" t="s">
        <v>38</v>
      </c>
      <c r="D383" s="1" t="s">
        <v>20</v>
      </c>
      <c r="E383" s="1" t="s">
        <v>2000</v>
      </c>
      <c r="F383" s="1">
        <v>43</v>
      </c>
      <c r="G383" s="2">
        <v>42603</v>
      </c>
      <c r="H383" s="3">
        <v>258498</v>
      </c>
      <c r="I383" s="4">
        <v>0.35</v>
      </c>
      <c r="J383" s="13">
        <f t="shared" si="10"/>
        <v>90474.299999999988</v>
      </c>
      <c r="K383">
        <f t="shared" si="11"/>
        <v>8</v>
      </c>
    </row>
    <row r="384" spans="1:11" ht="20.100000000000001" customHeight="1" x14ac:dyDescent="0.25">
      <c r="A384" s="12" t="s">
        <v>1828</v>
      </c>
      <c r="B384" s="1" t="s">
        <v>1829</v>
      </c>
      <c r="C384" s="1" t="s">
        <v>25</v>
      </c>
      <c r="D384" s="1" t="s">
        <v>27</v>
      </c>
      <c r="E384" s="1" t="s">
        <v>1999</v>
      </c>
      <c r="F384" s="1">
        <v>29</v>
      </c>
      <c r="G384" s="2">
        <v>42602</v>
      </c>
      <c r="H384" s="3">
        <v>58703</v>
      </c>
      <c r="I384" s="4">
        <v>0</v>
      </c>
      <c r="J384" s="13">
        <f t="shared" si="10"/>
        <v>0</v>
      </c>
      <c r="K384">
        <f t="shared" si="11"/>
        <v>8</v>
      </c>
    </row>
    <row r="385" spans="1:11" ht="20.100000000000001" customHeight="1" x14ac:dyDescent="0.25">
      <c r="A385" s="12" t="s">
        <v>1097</v>
      </c>
      <c r="B385" s="1" t="s">
        <v>1098</v>
      </c>
      <c r="C385" s="1" t="s">
        <v>380</v>
      </c>
      <c r="D385" s="1" t="s">
        <v>7</v>
      </c>
      <c r="E385" s="1" t="s">
        <v>1999</v>
      </c>
      <c r="F385" s="1">
        <v>49</v>
      </c>
      <c r="G385" s="2">
        <v>42545</v>
      </c>
      <c r="H385" s="3">
        <v>68426</v>
      </c>
      <c r="I385" s="4">
        <v>0</v>
      </c>
      <c r="J385" s="13">
        <f t="shared" si="10"/>
        <v>0</v>
      </c>
      <c r="K385">
        <f t="shared" si="11"/>
        <v>6</v>
      </c>
    </row>
    <row r="386" spans="1:11" ht="20.100000000000001" customHeight="1" x14ac:dyDescent="0.25">
      <c r="A386" s="12" t="s">
        <v>478</v>
      </c>
      <c r="B386" s="1" t="s">
        <v>963</v>
      </c>
      <c r="C386" s="1" t="s">
        <v>38</v>
      </c>
      <c r="D386" s="1" t="s">
        <v>7</v>
      </c>
      <c r="E386" s="1" t="s">
        <v>1999</v>
      </c>
      <c r="F386" s="1">
        <v>38</v>
      </c>
      <c r="G386" s="2">
        <v>42543</v>
      </c>
      <c r="H386" s="3">
        <v>249870</v>
      </c>
      <c r="I386" s="4">
        <v>0.34</v>
      </c>
      <c r="J386" s="13">
        <f t="shared" ref="J386:J449" si="12">H386*I386</f>
        <v>84955.8</v>
      </c>
      <c r="K386">
        <f t="shared" si="11"/>
        <v>6</v>
      </c>
    </row>
    <row r="387" spans="1:11" ht="20.100000000000001" customHeight="1" x14ac:dyDescent="0.25">
      <c r="A387" s="12" t="s">
        <v>583</v>
      </c>
      <c r="B387" s="1" t="s">
        <v>584</v>
      </c>
      <c r="C387" s="1" t="s">
        <v>17</v>
      </c>
      <c r="D387" s="1" t="s">
        <v>27</v>
      </c>
      <c r="E387" s="1" t="s">
        <v>2000</v>
      </c>
      <c r="F387" s="1">
        <v>41</v>
      </c>
      <c r="G387" s="2">
        <v>42533</v>
      </c>
      <c r="H387" s="3">
        <v>70165</v>
      </c>
      <c r="I387" s="4">
        <v>0</v>
      </c>
      <c r="J387" s="13">
        <f t="shared" si="12"/>
        <v>0</v>
      </c>
      <c r="K387">
        <f t="shared" ref="K387:K450" si="13">MONTH(G387)</f>
        <v>6</v>
      </c>
    </row>
    <row r="388" spans="1:11" ht="20.100000000000001" customHeight="1" x14ac:dyDescent="0.25">
      <c r="A388" s="12" t="s">
        <v>996</v>
      </c>
      <c r="B388" s="1" t="s">
        <v>997</v>
      </c>
      <c r="C388" s="1" t="s">
        <v>215</v>
      </c>
      <c r="D388" s="1" t="s">
        <v>32</v>
      </c>
      <c r="E388" s="1" t="s">
        <v>2000</v>
      </c>
      <c r="F388" s="1">
        <v>30</v>
      </c>
      <c r="G388" s="2">
        <v>42516</v>
      </c>
      <c r="H388" s="3">
        <v>91134</v>
      </c>
      <c r="I388" s="4">
        <v>0</v>
      </c>
      <c r="J388" s="13">
        <f t="shared" si="12"/>
        <v>0</v>
      </c>
      <c r="K388">
        <f t="shared" si="13"/>
        <v>5</v>
      </c>
    </row>
    <row r="389" spans="1:11" ht="20.100000000000001" customHeight="1" x14ac:dyDescent="0.25">
      <c r="A389" s="12" t="s">
        <v>1039</v>
      </c>
      <c r="B389" s="1" t="s">
        <v>1040</v>
      </c>
      <c r="C389" s="1" t="s">
        <v>310</v>
      </c>
      <c r="D389" s="1" t="s">
        <v>7</v>
      </c>
      <c r="E389" s="1" t="s">
        <v>1999</v>
      </c>
      <c r="F389" s="1">
        <v>34</v>
      </c>
      <c r="G389" s="2">
        <v>42514</v>
      </c>
      <c r="H389" s="3">
        <v>94352</v>
      </c>
      <c r="I389" s="4">
        <v>0</v>
      </c>
      <c r="J389" s="13">
        <f t="shared" si="12"/>
        <v>0</v>
      </c>
      <c r="K389">
        <f t="shared" si="13"/>
        <v>5</v>
      </c>
    </row>
    <row r="390" spans="1:11" ht="20.100000000000001" customHeight="1" x14ac:dyDescent="0.25">
      <c r="A390" s="12" t="s">
        <v>228</v>
      </c>
      <c r="B390" s="1" t="s">
        <v>570</v>
      </c>
      <c r="C390" s="1" t="s">
        <v>268</v>
      </c>
      <c r="D390" s="1" t="s">
        <v>7</v>
      </c>
      <c r="E390" s="1" t="s">
        <v>2000</v>
      </c>
      <c r="F390" s="1">
        <v>34</v>
      </c>
      <c r="G390" s="2">
        <v>42512</v>
      </c>
      <c r="H390" s="3">
        <v>44614</v>
      </c>
      <c r="I390" s="4">
        <v>0</v>
      </c>
      <c r="J390" s="13">
        <f t="shared" si="12"/>
        <v>0</v>
      </c>
      <c r="K390">
        <f t="shared" si="13"/>
        <v>5</v>
      </c>
    </row>
    <row r="391" spans="1:11" ht="20.100000000000001" customHeight="1" x14ac:dyDescent="0.25">
      <c r="A391" s="12" t="s">
        <v>174</v>
      </c>
      <c r="B391" s="1" t="s">
        <v>175</v>
      </c>
      <c r="C391" s="1" t="s">
        <v>11</v>
      </c>
      <c r="D391" s="1" t="s">
        <v>32</v>
      </c>
      <c r="E391" s="1" t="s">
        <v>2000</v>
      </c>
      <c r="F391" s="1">
        <v>30</v>
      </c>
      <c r="G391" s="2">
        <v>42512</v>
      </c>
      <c r="H391" s="3">
        <v>189702</v>
      </c>
      <c r="I391" s="4">
        <v>0.28000000000000003</v>
      </c>
      <c r="J391" s="13">
        <f t="shared" si="12"/>
        <v>53116.560000000005</v>
      </c>
      <c r="K391">
        <f t="shared" si="13"/>
        <v>5</v>
      </c>
    </row>
    <row r="392" spans="1:11" ht="20.100000000000001" customHeight="1" x14ac:dyDescent="0.25">
      <c r="A392" s="12" t="s">
        <v>1861</v>
      </c>
      <c r="B392" s="1" t="s">
        <v>1862</v>
      </c>
      <c r="C392" s="1" t="s">
        <v>268</v>
      </c>
      <c r="D392" s="1" t="s">
        <v>7</v>
      </c>
      <c r="E392" s="1" t="s">
        <v>1999</v>
      </c>
      <c r="F392" s="1">
        <v>29</v>
      </c>
      <c r="G392" s="2">
        <v>42509</v>
      </c>
      <c r="H392" s="3">
        <v>52693</v>
      </c>
      <c r="I392" s="4">
        <v>0</v>
      </c>
      <c r="J392" s="13">
        <f t="shared" si="12"/>
        <v>0</v>
      </c>
      <c r="K392">
        <f t="shared" si="13"/>
        <v>5</v>
      </c>
    </row>
    <row r="393" spans="1:11" ht="20.100000000000001" customHeight="1" x14ac:dyDescent="0.25">
      <c r="A393" s="12" t="s">
        <v>667</v>
      </c>
      <c r="B393" s="1" t="s">
        <v>563</v>
      </c>
      <c r="C393" s="1" t="s">
        <v>423</v>
      </c>
      <c r="D393" s="1" t="s">
        <v>7</v>
      </c>
      <c r="E393" s="1" t="s">
        <v>1999</v>
      </c>
      <c r="F393" s="1">
        <v>31</v>
      </c>
      <c r="G393" s="2">
        <v>42497</v>
      </c>
      <c r="H393" s="3">
        <v>71192</v>
      </c>
      <c r="I393" s="4">
        <v>0</v>
      </c>
      <c r="J393" s="13">
        <f t="shared" si="12"/>
        <v>0</v>
      </c>
      <c r="K393">
        <f t="shared" si="13"/>
        <v>5</v>
      </c>
    </row>
    <row r="394" spans="1:11" ht="20.100000000000001" customHeight="1" x14ac:dyDescent="0.25">
      <c r="A394" s="12" t="s">
        <v>1461</v>
      </c>
      <c r="B394" s="1" t="s">
        <v>1462</v>
      </c>
      <c r="C394" s="1" t="s">
        <v>17</v>
      </c>
      <c r="D394" s="1" t="s">
        <v>27</v>
      </c>
      <c r="E394" s="1" t="s">
        <v>1999</v>
      </c>
      <c r="F394" s="1">
        <v>54</v>
      </c>
      <c r="G394" s="2">
        <v>42494</v>
      </c>
      <c r="H394" s="3">
        <v>93668</v>
      </c>
      <c r="I394" s="4">
        <v>0</v>
      </c>
      <c r="J394" s="13">
        <f t="shared" si="12"/>
        <v>0</v>
      </c>
      <c r="K394">
        <f t="shared" si="13"/>
        <v>5</v>
      </c>
    </row>
    <row r="395" spans="1:11" ht="20.100000000000001" customHeight="1" x14ac:dyDescent="0.25">
      <c r="A395" s="12" t="s">
        <v>1561</v>
      </c>
      <c r="B395" s="1" t="s">
        <v>1562</v>
      </c>
      <c r="C395" s="1" t="s">
        <v>14</v>
      </c>
      <c r="D395" s="1" t="s">
        <v>7</v>
      </c>
      <c r="E395" s="1" t="s">
        <v>1999</v>
      </c>
      <c r="F395" s="1">
        <v>35</v>
      </c>
      <c r="G395" s="2">
        <v>42493</v>
      </c>
      <c r="H395" s="3">
        <v>73899</v>
      </c>
      <c r="I395" s="4">
        <v>0.05</v>
      </c>
      <c r="J395" s="13">
        <f t="shared" si="12"/>
        <v>3694.9500000000003</v>
      </c>
      <c r="K395">
        <f t="shared" si="13"/>
        <v>5</v>
      </c>
    </row>
    <row r="396" spans="1:11" ht="20.100000000000001" customHeight="1" x14ac:dyDescent="0.25">
      <c r="A396" s="12" t="s">
        <v>384</v>
      </c>
      <c r="B396" s="1" t="s">
        <v>385</v>
      </c>
      <c r="C396" s="1" t="s">
        <v>25</v>
      </c>
      <c r="D396" s="1" t="s">
        <v>39</v>
      </c>
      <c r="E396" s="1" t="s">
        <v>1999</v>
      </c>
      <c r="F396" s="1">
        <v>38</v>
      </c>
      <c r="G396" s="2">
        <v>42492</v>
      </c>
      <c r="H396" s="3">
        <v>50784</v>
      </c>
      <c r="I396" s="4">
        <v>0</v>
      </c>
      <c r="J396" s="13">
        <f t="shared" si="12"/>
        <v>0</v>
      </c>
      <c r="K396">
        <f t="shared" si="13"/>
        <v>5</v>
      </c>
    </row>
    <row r="397" spans="1:11" ht="20.100000000000001" customHeight="1" x14ac:dyDescent="0.25">
      <c r="A397" s="12" t="s">
        <v>1414</v>
      </c>
      <c r="B397" s="1" t="s">
        <v>1415</v>
      </c>
      <c r="C397" s="1" t="s">
        <v>71</v>
      </c>
      <c r="D397" s="1" t="s">
        <v>7</v>
      </c>
      <c r="E397" s="1" t="s">
        <v>2000</v>
      </c>
      <c r="F397" s="1">
        <v>36</v>
      </c>
      <c r="G397" s="2">
        <v>42489</v>
      </c>
      <c r="H397" s="3">
        <v>75862</v>
      </c>
      <c r="I397" s="4">
        <v>0</v>
      </c>
      <c r="J397" s="13">
        <f t="shared" si="12"/>
        <v>0</v>
      </c>
      <c r="K397">
        <f t="shared" si="13"/>
        <v>4</v>
      </c>
    </row>
    <row r="398" spans="1:11" ht="20.100000000000001" customHeight="1" x14ac:dyDescent="0.25">
      <c r="A398" s="12" t="s">
        <v>1812</v>
      </c>
      <c r="B398" s="1" t="s">
        <v>1813</v>
      </c>
      <c r="C398" s="1" t="s">
        <v>146</v>
      </c>
      <c r="D398" s="1" t="s">
        <v>7</v>
      </c>
      <c r="E398" s="1" t="s">
        <v>2000</v>
      </c>
      <c r="F398" s="1">
        <v>37</v>
      </c>
      <c r="G398" s="2">
        <v>42487</v>
      </c>
      <c r="H398" s="3">
        <v>91400</v>
      </c>
      <c r="I398" s="4">
        <v>0</v>
      </c>
      <c r="J398" s="13">
        <f t="shared" si="12"/>
        <v>0</v>
      </c>
      <c r="K398">
        <f t="shared" si="13"/>
        <v>4</v>
      </c>
    </row>
    <row r="399" spans="1:11" ht="20.100000000000001" customHeight="1" x14ac:dyDescent="0.25">
      <c r="A399" s="12" t="s">
        <v>1863</v>
      </c>
      <c r="B399" s="1" t="s">
        <v>1864</v>
      </c>
      <c r="C399" s="1" t="s">
        <v>423</v>
      </c>
      <c r="D399" s="1" t="s">
        <v>7</v>
      </c>
      <c r="E399" s="1" t="s">
        <v>2000</v>
      </c>
      <c r="F399" s="1">
        <v>58</v>
      </c>
      <c r="G399" s="2">
        <v>42486</v>
      </c>
      <c r="H399" s="3">
        <v>72045</v>
      </c>
      <c r="I399" s="4">
        <v>0</v>
      </c>
      <c r="J399" s="13">
        <f t="shared" si="12"/>
        <v>0</v>
      </c>
      <c r="K399">
        <f t="shared" si="13"/>
        <v>4</v>
      </c>
    </row>
    <row r="400" spans="1:11" ht="20.100000000000001" customHeight="1" x14ac:dyDescent="0.25">
      <c r="A400" s="12" t="s">
        <v>140</v>
      </c>
      <c r="B400" s="1" t="s">
        <v>141</v>
      </c>
      <c r="C400" s="1" t="s">
        <v>22</v>
      </c>
      <c r="D400" s="1" t="s">
        <v>39</v>
      </c>
      <c r="E400" s="1" t="s">
        <v>2000</v>
      </c>
      <c r="F400" s="1">
        <v>30</v>
      </c>
      <c r="G400" s="2">
        <v>42484</v>
      </c>
      <c r="H400" s="3">
        <v>120341</v>
      </c>
      <c r="I400" s="4">
        <v>7.0000000000000007E-2</v>
      </c>
      <c r="J400" s="13">
        <f t="shared" si="12"/>
        <v>8423.8700000000008</v>
      </c>
      <c r="K400">
        <f t="shared" si="13"/>
        <v>4</v>
      </c>
    </row>
    <row r="401" spans="1:11" ht="20.100000000000001" customHeight="1" x14ac:dyDescent="0.25">
      <c r="A401" s="12" t="s">
        <v>4</v>
      </c>
      <c r="B401" s="1" t="s">
        <v>5</v>
      </c>
      <c r="C401" s="1" t="s">
        <v>6</v>
      </c>
      <c r="D401" s="1" t="s">
        <v>7</v>
      </c>
      <c r="E401" s="1" t="s">
        <v>2000</v>
      </c>
      <c r="F401" s="1">
        <v>55</v>
      </c>
      <c r="G401" s="2">
        <v>42468</v>
      </c>
      <c r="H401" s="3">
        <v>141604</v>
      </c>
      <c r="I401" s="4">
        <v>0.15</v>
      </c>
      <c r="J401" s="13">
        <f t="shared" si="12"/>
        <v>21240.6</v>
      </c>
      <c r="K401">
        <f t="shared" si="13"/>
        <v>4</v>
      </c>
    </row>
    <row r="402" spans="1:11" ht="20.100000000000001" customHeight="1" x14ac:dyDescent="0.25">
      <c r="A402" s="12" t="s">
        <v>778</v>
      </c>
      <c r="B402" s="1" t="s">
        <v>779</v>
      </c>
      <c r="C402" s="1" t="s">
        <v>237</v>
      </c>
      <c r="D402" s="1" t="s">
        <v>7</v>
      </c>
      <c r="E402" s="1" t="s">
        <v>1999</v>
      </c>
      <c r="F402" s="1">
        <v>43</v>
      </c>
      <c r="G402" s="2">
        <v>42467</v>
      </c>
      <c r="H402" s="3">
        <v>67976</v>
      </c>
      <c r="I402" s="4">
        <v>0</v>
      </c>
      <c r="J402" s="13">
        <f t="shared" si="12"/>
        <v>0</v>
      </c>
      <c r="K402">
        <f t="shared" si="13"/>
        <v>4</v>
      </c>
    </row>
    <row r="403" spans="1:11" ht="20.100000000000001" customHeight="1" x14ac:dyDescent="0.25">
      <c r="A403" s="12" t="s">
        <v>754</v>
      </c>
      <c r="B403" s="1" t="s">
        <v>755</v>
      </c>
      <c r="C403" s="1" t="s">
        <v>114</v>
      </c>
      <c r="D403" s="1" t="s">
        <v>32</v>
      </c>
      <c r="E403" s="1" t="s">
        <v>2000</v>
      </c>
      <c r="F403" s="1">
        <v>36</v>
      </c>
      <c r="G403" s="2">
        <v>42443</v>
      </c>
      <c r="H403" s="3">
        <v>85870</v>
      </c>
      <c r="I403" s="4">
        <v>0</v>
      </c>
      <c r="J403" s="13">
        <f t="shared" si="12"/>
        <v>0</v>
      </c>
      <c r="K403">
        <f t="shared" si="13"/>
        <v>3</v>
      </c>
    </row>
    <row r="404" spans="1:11" ht="20.100000000000001" customHeight="1" x14ac:dyDescent="0.25">
      <c r="A404" s="12" t="s">
        <v>1584</v>
      </c>
      <c r="B404" s="1" t="s">
        <v>1585</v>
      </c>
      <c r="C404" s="1" t="s">
        <v>56</v>
      </c>
      <c r="D404" s="1" t="s">
        <v>32</v>
      </c>
      <c r="E404" s="1" t="s">
        <v>2000</v>
      </c>
      <c r="F404" s="1">
        <v>49</v>
      </c>
      <c r="G404" s="2">
        <v>42441</v>
      </c>
      <c r="H404" s="3">
        <v>100810</v>
      </c>
      <c r="I404" s="4">
        <v>0.12</v>
      </c>
      <c r="J404" s="13">
        <f t="shared" si="12"/>
        <v>12097.199999999999</v>
      </c>
      <c r="K404">
        <f t="shared" si="13"/>
        <v>3</v>
      </c>
    </row>
    <row r="405" spans="1:11" ht="20.100000000000001" customHeight="1" x14ac:dyDescent="0.25">
      <c r="A405" s="12" t="s">
        <v>1869</v>
      </c>
      <c r="B405" s="1" t="s">
        <v>1870</v>
      </c>
      <c r="C405" s="1" t="s">
        <v>186</v>
      </c>
      <c r="D405" s="1" t="s">
        <v>7</v>
      </c>
      <c r="E405" s="1" t="s">
        <v>1999</v>
      </c>
      <c r="F405" s="1">
        <v>61</v>
      </c>
      <c r="G405" s="2">
        <v>42437</v>
      </c>
      <c r="H405" s="3">
        <v>96566</v>
      </c>
      <c r="I405" s="4">
        <v>0</v>
      </c>
      <c r="J405" s="13">
        <f t="shared" si="12"/>
        <v>0</v>
      </c>
      <c r="K405">
        <f t="shared" si="13"/>
        <v>3</v>
      </c>
    </row>
    <row r="406" spans="1:11" ht="20.100000000000001" customHeight="1" x14ac:dyDescent="0.25">
      <c r="A406" s="12" t="s">
        <v>1034</v>
      </c>
      <c r="B406" s="1" t="s">
        <v>1035</v>
      </c>
      <c r="C406" s="1" t="s">
        <v>38</v>
      </c>
      <c r="D406" s="1" t="s">
        <v>39</v>
      </c>
      <c r="E406" s="1" t="s">
        <v>2000</v>
      </c>
      <c r="F406" s="1">
        <v>45</v>
      </c>
      <c r="G406" s="2">
        <v>42428</v>
      </c>
      <c r="H406" s="3">
        <v>211637</v>
      </c>
      <c r="I406" s="4">
        <v>0.31</v>
      </c>
      <c r="J406" s="13">
        <f t="shared" si="12"/>
        <v>65607.47</v>
      </c>
      <c r="K406">
        <f t="shared" si="13"/>
        <v>2</v>
      </c>
    </row>
    <row r="407" spans="1:11" ht="20.100000000000001" customHeight="1" x14ac:dyDescent="0.25">
      <c r="A407" s="12" t="s">
        <v>1278</v>
      </c>
      <c r="B407" s="1" t="s">
        <v>1279</v>
      </c>
      <c r="C407" s="1" t="s">
        <v>9</v>
      </c>
      <c r="D407" s="1" t="s">
        <v>7</v>
      </c>
      <c r="E407" s="1" t="s">
        <v>1999</v>
      </c>
      <c r="F407" s="1">
        <v>34</v>
      </c>
      <c r="G407" s="2">
        <v>42416</v>
      </c>
      <c r="H407" s="3">
        <v>63411</v>
      </c>
      <c r="I407" s="4">
        <v>0</v>
      </c>
      <c r="J407" s="13">
        <f t="shared" si="12"/>
        <v>0</v>
      </c>
      <c r="K407">
        <f t="shared" si="13"/>
        <v>2</v>
      </c>
    </row>
    <row r="408" spans="1:11" ht="20.100000000000001" customHeight="1" x14ac:dyDescent="0.25">
      <c r="A408" s="12" t="s">
        <v>956</v>
      </c>
      <c r="B408" s="1" t="s">
        <v>957</v>
      </c>
      <c r="C408" s="1" t="s">
        <v>9</v>
      </c>
      <c r="D408" s="1" t="s">
        <v>7</v>
      </c>
      <c r="E408" s="1" t="s">
        <v>1999</v>
      </c>
      <c r="F408" s="1">
        <v>37</v>
      </c>
      <c r="G408" s="2">
        <v>42405</v>
      </c>
      <c r="H408" s="3">
        <v>80055</v>
      </c>
      <c r="I408" s="4">
        <v>0</v>
      </c>
      <c r="J408" s="13">
        <f t="shared" si="12"/>
        <v>0</v>
      </c>
      <c r="K408">
        <f t="shared" si="13"/>
        <v>2</v>
      </c>
    </row>
    <row r="409" spans="1:11" ht="20.100000000000001" customHeight="1" x14ac:dyDescent="0.25">
      <c r="A409" s="12" t="s">
        <v>655</v>
      </c>
      <c r="B409" s="1" t="s">
        <v>656</v>
      </c>
      <c r="C409" s="1" t="s">
        <v>38</v>
      </c>
      <c r="D409" s="1" t="s">
        <v>32</v>
      </c>
      <c r="E409" s="1" t="s">
        <v>1999</v>
      </c>
      <c r="F409" s="1">
        <v>63</v>
      </c>
      <c r="G409" s="2">
        <v>42387</v>
      </c>
      <c r="H409" s="3">
        <v>180994</v>
      </c>
      <c r="I409" s="4">
        <v>0.39</v>
      </c>
      <c r="J409" s="13">
        <f t="shared" si="12"/>
        <v>70587.66</v>
      </c>
      <c r="K409">
        <f t="shared" si="13"/>
        <v>1</v>
      </c>
    </row>
    <row r="410" spans="1:11" ht="20.100000000000001" customHeight="1" x14ac:dyDescent="0.25">
      <c r="A410" s="12" t="s">
        <v>595</v>
      </c>
      <c r="B410" s="1" t="s">
        <v>596</v>
      </c>
      <c r="C410" s="1" t="s">
        <v>17</v>
      </c>
      <c r="D410" s="1" t="s">
        <v>27</v>
      </c>
      <c r="E410" s="1" t="s">
        <v>1999</v>
      </c>
      <c r="F410" s="1">
        <v>40</v>
      </c>
      <c r="G410" s="2">
        <v>42384</v>
      </c>
      <c r="H410" s="3">
        <v>89984</v>
      </c>
      <c r="I410" s="4">
        <v>0</v>
      </c>
      <c r="J410" s="13">
        <f t="shared" si="12"/>
        <v>0</v>
      </c>
      <c r="K410">
        <f t="shared" si="13"/>
        <v>1</v>
      </c>
    </row>
    <row r="411" spans="1:11" ht="20.100000000000001" customHeight="1" x14ac:dyDescent="0.25">
      <c r="A411" s="12" t="s">
        <v>291</v>
      </c>
      <c r="B411" s="1" t="s">
        <v>1197</v>
      </c>
      <c r="C411" s="1" t="s">
        <v>6</v>
      </c>
      <c r="D411" s="1" t="s">
        <v>12</v>
      </c>
      <c r="E411" s="1" t="s">
        <v>2000</v>
      </c>
      <c r="F411" s="1">
        <v>45</v>
      </c>
      <c r="G411" s="2">
        <v>42379</v>
      </c>
      <c r="H411" s="3">
        <v>149761</v>
      </c>
      <c r="I411" s="4">
        <v>0.12</v>
      </c>
      <c r="J411" s="13">
        <f t="shared" si="12"/>
        <v>17971.32</v>
      </c>
      <c r="K411">
        <f t="shared" si="13"/>
        <v>1</v>
      </c>
    </row>
    <row r="412" spans="1:11" ht="20.100000000000001" customHeight="1" x14ac:dyDescent="0.25">
      <c r="A412" s="12" t="s">
        <v>1541</v>
      </c>
      <c r="B412" s="1" t="s">
        <v>1542</v>
      </c>
      <c r="C412" s="1" t="s">
        <v>6</v>
      </c>
      <c r="D412" s="1" t="s">
        <v>2007</v>
      </c>
      <c r="E412" s="1" t="s">
        <v>1999</v>
      </c>
      <c r="F412" s="1">
        <v>41</v>
      </c>
      <c r="G412" s="2">
        <v>42365</v>
      </c>
      <c r="H412" s="3">
        <v>129903</v>
      </c>
      <c r="I412" s="4">
        <v>0.13</v>
      </c>
      <c r="J412" s="13">
        <f t="shared" si="12"/>
        <v>16887.39</v>
      </c>
      <c r="K412">
        <f t="shared" si="13"/>
        <v>12</v>
      </c>
    </row>
    <row r="413" spans="1:11" ht="20.100000000000001" customHeight="1" x14ac:dyDescent="0.25">
      <c r="A413" s="12" t="s">
        <v>1093</v>
      </c>
      <c r="B413" s="1" t="s">
        <v>1094</v>
      </c>
      <c r="C413" s="1" t="s">
        <v>103</v>
      </c>
      <c r="D413" s="1" t="s">
        <v>2007</v>
      </c>
      <c r="E413" s="1" t="s">
        <v>1999</v>
      </c>
      <c r="F413" s="1">
        <v>45</v>
      </c>
      <c r="G413" s="2">
        <v>42357</v>
      </c>
      <c r="H413" s="3">
        <v>51983</v>
      </c>
      <c r="I413" s="4">
        <v>0</v>
      </c>
      <c r="J413" s="13">
        <f t="shared" si="12"/>
        <v>0</v>
      </c>
      <c r="K413">
        <f t="shared" si="13"/>
        <v>12</v>
      </c>
    </row>
    <row r="414" spans="1:11" ht="20.100000000000001" customHeight="1" x14ac:dyDescent="0.25">
      <c r="A414" s="12" t="s">
        <v>629</v>
      </c>
      <c r="B414" s="1" t="s">
        <v>630</v>
      </c>
      <c r="C414" s="1" t="s">
        <v>103</v>
      </c>
      <c r="D414" s="1" t="s">
        <v>2007</v>
      </c>
      <c r="E414" s="1" t="s">
        <v>1999</v>
      </c>
      <c r="F414" s="1">
        <v>31</v>
      </c>
      <c r="G414" s="2">
        <v>42347</v>
      </c>
      <c r="H414" s="3">
        <v>73854</v>
      </c>
      <c r="I414" s="4">
        <v>0</v>
      </c>
      <c r="J414" s="13">
        <f t="shared" si="12"/>
        <v>0</v>
      </c>
      <c r="K414">
        <f t="shared" si="13"/>
        <v>12</v>
      </c>
    </row>
    <row r="415" spans="1:11" ht="20.100000000000001" customHeight="1" x14ac:dyDescent="0.25">
      <c r="A415" s="12" t="s">
        <v>1393</v>
      </c>
      <c r="B415" s="1" t="s">
        <v>1394</v>
      </c>
      <c r="C415" s="1" t="s">
        <v>114</v>
      </c>
      <c r="D415" s="1" t="s">
        <v>32</v>
      </c>
      <c r="E415" s="1" t="s">
        <v>1999</v>
      </c>
      <c r="F415" s="1">
        <v>45</v>
      </c>
      <c r="G415" s="2">
        <v>42329</v>
      </c>
      <c r="H415" s="3">
        <v>87292</v>
      </c>
      <c r="I415" s="4">
        <v>0</v>
      </c>
      <c r="J415" s="13">
        <f t="shared" si="12"/>
        <v>0</v>
      </c>
      <c r="K415">
        <f t="shared" si="13"/>
        <v>11</v>
      </c>
    </row>
    <row r="416" spans="1:11" ht="20.100000000000001" customHeight="1" x14ac:dyDescent="0.25">
      <c r="A416" s="12" t="s">
        <v>1058</v>
      </c>
      <c r="B416" s="1" t="s">
        <v>1059</v>
      </c>
      <c r="C416" s="1" t="s">
        <v>17</v>
      </c>
      <c r="D416" s="1" t="s">
        <v>39</v>
      </c>
      <c r="E416" s="1" t="s">
        <v>1999</v>
      </c>
      <c r="F416" s="1">
        <v>33</v>
      </c>
      <c r="G416" s="2">
        <v>42325</v>
      </c>
      <c r="H416" s="3">
        <v>91632</v>
      </c>
      <c r="I416" s="4">
        <v>0</v>
      </c>
      <c r="J416" s="13">
        <f t="shared" si="12"/>
        <v>0</v>
      </c>
      <c r="K416">
        <f t="shared" si="13"/>
        <v>11</v>
      </c>
    </row>
    <row r="417" spans="1:11" ht="20.100000000000001" customHeight="1" x14ac:dyDescent="0.25">
      <c r="A417" s="12" t="s">
        <v>1156</v>
      </c>
      <c r="B417" s="1" t="s">
        <v>1157</v>
      </c>
      <c r="C417" s="1" t="s">
        <v>120</v>
      </c>
      <c r="D417" s="1" t="s">
        <v>32</v>
      </c>
      <c r="E417" s="1" t="s">
        <v>2000</v>
      </c>
      <c r="F417" s="1">
        <v>30</v>
      </c>
      <c r="G417" s="2">
        <v>42322</v>
      </c>
      <c r="H417" s="3">
        <v>77442</v>
      </c>
      <c r="I417" s="4">
        <v>0</v>
      </c>
      <c r="J417" s="13">
        <f t="shared" si="12"/>
        <v>0</v>
      </c>
      <c r="K417">
        <f t="shared" si="13"/>
        <v>11</v>
      </c>
    </row>
    <row r="418" spans="1:11" ht="20.100000000000001" customHeight="1" x14ac:dyDescent="0.25">
      <c r="A418" s="12" t="s">
        <v>1518</v>
      </c>
      <c r="B418" s="1" t="s">
        <v>1519</v>
      </c>
      <c r="C418" s="1" t="s">
        <v>19</v>
      </c>
      <c r="D418" s="1" t="s">
        <v>20</v>
      </c>
      <c r="E418" s="1" t="s">
        <v>2000</v>
      </c>
      <c r="F418" s="1">
        <v>37</v>
      </c>
      <c r="G418" s="2">
        <v>42318</v>
      </c>
      <c r="H418" s="3">
        <v>64204</v>
      </c>
      <c r="I418" s="4">
        <v>0</v>
      </c>
      <c r="J418" s="13">
        <f t="shared" si="12"/>
        <v>0</v>
      </c>
      <c r="K418">
        <f t="shared" si="13"/>
        <v>11</v>
      </c>
    </row>
    <row r="419" spans="1:11" ht="20.100000000000001" customHeight="1" x14ac:dyDescent="0.25">
      <c r="A419" s="12" t="s">
        <v>409</v>
      </c>
      <c r="B419" s="1" t="s">
        <v>1551</v>
      </c>
      <c r="C419" s="1" t="s">
        <v>25</v>
      </c>
      <c r="D419" s="1" t="s">
        <v>12</v>
      </c>
      <c r="E419" s="1" t="s">
        <v>1999</v>
      </c>
      <c r="F419" s="1">
        <v>37</v>
      </c>
      <c r="G419" s="2">
        <v>42317</v>
      </c>
      <c r="H419" s="3">
        <v>45369</v>
      </c>
      <c r="I419" s="4">
        <v>0</v>
      </c>
      <c r="J419" s="13">
        <f t="shared" si="12"/>
        <v>0</v>
      </c>
      <c r="K419">
        <f t="shared" si="13"/>
        <v>11</v>
      </c>
    </row>
    <row r="420" spans="1:11" ht="20.100000000000001" customHeight="1" x14ac:dyDescent="0.25">
      <c r="A420" s="12" t="s">
        <v>1502</v>
      </c>
      <c r="B420" s="1" t="s">
        <v>1503</v>
      </c>
      <c r="C420" s="1" t="s">
        <v>114</v>
      </c>
      <c r="D420" s="1" t="s">
        <v>32</v>
      </c>
      <c r="E420" s="1" t="s">
        <v>2000</v>
      </c>
      <c r="F420" s="1">
        <v>32</v>
      </c>
      <c r="G420" s="2">
        <v>42317</v>
      </c>
      <c r="H420" s="3">
        <v>65247</v>
      </c>
      <c r="I420" s="4">
        <v>0</v>
      </c>
      <c r="J420" s="13">
        <f t="shared" si="12"/>
        <v>0</v>
      </c>
      <c r="K420">
        <f t="shared" si="13"/>
        <v>11</v>
      </c>
    </row>
    <row r="421" spans="1:11" ht="20.100000000000001" customHeight="1" x14ac:dyDescent="0.25">
      <c r="A421" s="12" t="s">
        <v>1314</v>
      </c>
      <c r="B421" s="1" t="s">
        <v>1315</v>
      </c>
      <c r="C421" s="1" t="s">
        <v>31</v>
      </c>
      <c r="D421" s="1" t="s">
        <v>32</v>
      </c>
      <c r="E421" s="1" t="s">
        <v>2000</v>
      </c>
      <c r="F421" s="1">
        <v>56</v>
      </c>
      <c r="G421" s="2">
        <v>42291</v>
      </c>
      <c r="H421" s="3">
        <v>76272</v>
      </c>
      <c r="I421" s="4">
        <v>0</v>
      </c>
      <c r="J421" s="13">
        <f t="shared" si="12"/>
        <v>0</v>
      </c>
      <c r="K421">
        <f t="shared" si="13"/>
        <v>10</v>
      </c>
    </row>
    <row r="422" spans="1:11" ht="20.100000000000001" customHeight="1" x14ac:dyDescent="0.25">
      <c r="A422" s="12" t="s">
        <v>260</v>
      </c>
      <c r="B422" s="1" t="s">
        <v>1122</v>
      </c>
      <c r="C422" s="1" t="s">
        <v>17</v>
      </c>
      <c r="D422" s="1" t="s">
        <v>12</v>
      </c>
      <c r="E422" s="1" t="s">
        <v>2000</v>
      </c>
      <c r="F422" s="1">
        <v>33</v>
      </c>
      <c r="G422" s="2">
        <v>42285</v>
      </c>
      <c r="H422" s="3">
        <v>94876</v>
      </c>
      <c r="I422" s="4">
        <v>0</v>
      </c>
      <c r="J422" s="13">
        <f t="shared" si="12"/>
        <v>0</v>
      </c>
      <c r="K422">
        <f t="shared" si="13"/>
        <v>10</v>
      </c>
    </row>
    <row r="423" spans="1:11" ht="20.100000000000001" customHeight="1" x14ac:dyDescent="0.25">
      <c r="A423" s="12" t="s">
        <v>110</v>
      </c>
      <c r="B423" s="1" t="s">
        <v>111</v>
      </c>
      <c r="C423" s="1" t="s">
        <v>11</v>
      </c>
      <c r="D423" s="1" t="s">
        <v>27</v>
      </c>
      <c r="E423" s="1" t="s">
        <v>2000</v>
      </c>
      <c r="F423" s="1">
        <v>36</v>
      </c>
      <c r="G423" s="2">
        <v>42276</v>
      </c>
      <c r="H423" s="3">
        <v>178700</v>
      </c>
      <c r="I423" s="4">
        <v>0.28999999999999998</v>
      </c>
      <c r="J423" s="13">
        <f t="shared" si="12"/>
        <v>51823</v>
      </c>
      <c r="K423">
        <f t="shared" si="13"/>
        <v>9</v>
      </c>
    </row>
    <row r="424" spans="1:11" ht="20.100000000000001" customHeight="1" x14ac:dyDescent="0.25">
      <c r="A424" s="12" t="s">
        <v>1426</v>
      </c>
      <c r="B424" s="1" t="s">
        <v>1427</v>
      </c>
      <c r="C424" s="1" t="s">
        <v>38</v>
      </c>
      <c r="D424" s="1" t="s">
        <v>39</v>
      </c>
      <c r="E424" s="1" t="s">
        <v>1999</v>
      </c>
      <c r="F424" s="1">
        <v>45</v>
      </c>
      <c r="G424" s="2">
        <v>42271</v>
      </c>
      <c r="H424" s="3">
        <v>202680</v>
      </c>
      <c r="I424" s="4">
        <v>0.32</v>
      </c>
      <c r="J424" s="13">
        <f t="shared" si="12"/>
        <v>64857.599999999999</v>
      </c>
      <c r="K424">
        <f t="shared" si="13"/>
        <v>9</v>
      </c>
    </row>
    <row r="425" spans="1:11" ht="20.100000000000001" customHeight="1" x14ac:dyDescent="0.25">
      <c r="A425" s="12" t="s">
        <v>166</v>
      </c>
      <c r="B425" s="1" t="s">
        <v>167</v>
      </c>
      <c r="C425" s="1" t="s">
        <v>6</v>
      </c>
      <c r="D425" s="1" t="s">
        <v>12</v>
      </c>
      <c r="E425" s="1" t="s">
        <v>1999</v>
      </c>
      <c r="F425" s="1">
        <v>60</v>
      </c>
      <c r="G425" s="2">
        <v>42270</v>
      </c>
      <c r="H425" s="3">
        <v>141899</v>
      </c>
      <c r="I425" s="4">
        <v>0.15</v>
      </c>
      <c r="J425" s="13">
        <f t="shared" si="12"/>
        <v>21284.85</v>
      </c>
      <c r="K425">
        <f t="shared" si="13"/>
        <v>9</v>
      </c>
    </row>
    <row r="426" spans="1:11" ht="20.100000000000001" customHeight="1" x14ac:dyDescent="0.25">
      <c r="A426" s="12" t="s">
        <v>1282</v>
      </c>
      <c r="B426" s="1" t="s">
        <v>1627</v>
      </c>
      <c r="C426" s="1" t="s">
        <v>22</v>
      </c>
      <c r="D426" s="1" t="s">
        <v>39</v>
      </c>
      <c r="E426" s="1" t="s">
        <v>2000</v>
      </c>
      <c r="F426" s="1">
        <v>42</v>
      </c>
      <c r="G426" s="2">
        <v>42266</v>
      </c>
      <c r="H426" s="3">
        <v>103423</v>
      </c>
      <c r="I426" s="4">
        <v>0.06</v>
      </c>
      <c r="J426" s="13">
        <f t="shared" si="12"/>
        <v>6205.38</v>
      </c>
      <c r="K426">
        <f t="shared" si="13"/>
        <v>9</v>
      </c>
    </row>
    <row r="427" spans="1:11" ht="20.100000000000001" customHeight="1" x14ac:dyDescent="0.25">
      <c r="A427" s="12" t="s">
        <v>619</v>
      </c>
      <c r="B427" s="1" t="s">
        <v>620</v>
      </c>
      <c r="C427" s="1" t="s">
        <v>6</v>
      </c>
      <c r="D427" s="1" t="s">
        <v>12</v>
      </c>
      <c r="E427" s="1" t="s">
        <v>1999</v>
      </c>
      <c r="F427" s="1">
        <v>31</v>
      </c>
      <c r="G427" s="2">
        <v>42266</v>
      </c>
      <c r="H427" s="3">
        <v>145846</v>
      </c>
      <c r="I427" s="4">
        <v>0.15</v>
      </c>
      <c r="J427" s="13">
        <f t="shared" si="12"/>
        <v>21876.899999999998</v>
      </c>
      <c r="K427">
        <f t="shared" si="13"/>
        <v>9</v>
      </c>
    </row>
    <row r="428" spans="1:11" ht="20.100000000000001" customHeight="1" x14ac:dyDescent="0.25">
      <c r="A428" s="12" t="s">
        <v>793</v>
      </c>
      <c r="B428" s="1" t="s">
        <v>794</v>
      </c>
      <c r="C428" s="1" t="s">
        <v>38</v>
      </c>
      <c r="D428" s="1" t="s">
        <v>2007</v>
      </c>
      <c r="E428" s="1" t="s">
        <v>1999</v>
      </c>
      <c r="F428" s="1">
        <v>31</v>
      </c>
      <c r="G428" s="2">
        <v>42250</v>
      </c>
      <c r="H428" s="3">
        <v>250953</v>
      </c>
      <c r="I428" s="4">
        <v>0.34</v>
      </c>
      <c r="J428" s="13">
        <f t="shared" si="12"/>
        <v>85324.02</v>
      </c>
      <c r="K428">
        <f t="shared" si="13"/>
        <v>9</v>
      </c>
    </row>
    <row r="429" spans="1:11" ht="20.100000000000001" customHeight="1" x14ac:dyDescent="0.25">
      <c r="A429" s="12" t="s">
        <v>682</v>
      </c>
      <c r="B429" s="1" t="s">
        <v>683</v>
      </c>
      <c r="C429" s="1" t="s">
        <v>215</v>
      </c>
      <c r="D429" s="1" t="s">
        <v>32</v>
      </c>
      <c r="E429" s="1" t="s">
        <v>2000</v>
      </c>
      <c r="F429" s="1">
        <v>47</v>
      </c>
      <c r="G429" s="2">
        <v>42245</v>
      </c>
      <c r="H429" s="3">
        <v>68488</v>
      </c>
      <c r="I429" s="4">
        <v>0</v>
      </c>
      <c r="J429" s="13">
        <f t="shared" si="12"/>
        <v>0</v>
      </c>
      <c r="K429">
        <f t="shared" si="13"/>
        <v>8</v>
      </c>
    </row>
    <row r="430" spans="1:11" ht="20.100000000000001" customHeight="1" x14ac:dyDescent="0.25">
      <c r="A430" s="12" t="s">
        <v>1300</v>
      </c>
      <c r="B430" s="1" t="s">
        <v>1301</v>
      </c>
      <c r="C430" s="1" t="s">
        <v>22</v>
      </c>
      <c r="D430" s="1" t="s">
        <v>27</v>
      </c>
      <c r="E430" s="1" t="s">
        <v>2000</v>
      </c>
      <c r="F430" s="1">
        <v>38</v>
      </c>
      <c r="G430" s="2">
        <v>42228</v>
      </c>
      <c r="H430" s="3">
        <v>106858</v>
      </c>
      <c r="I430" s="4">
        <v>0.05</v>
      </c>
      <c r="J430" s="13">
        <f t="shared" si="12"/>
        <v>5342.9000000000005</v>
      </c>
      <c r="K430">
        <f t="shared" si="13"/>
        <v>8</v>
      </c>
    </row>
    <row r="431" spans="1:11" ht="20.100000000000001" customHeight="1" x14ac:dyDescent="0.25">
      <c r="A431" s="12" t="s">
        <v>978</v>
      </c>
      <c r="B431" s="1" t="s">
        <v>979</v>
      </c>
      <c r="C431" s="1" t="s">
        <v>123</v>
      </c>
      <c r="D431" s="1" t="s">
        <v>2007</v>
      </c>
      <c r="E431" s="1" t="s">
        <v>1999</v>
      </c>
      <c r="F431" s="1">
        <v>34</v>
      </c>
      <c r="G431" s="2">
        <v>42219</v>
      </c>
      <c r="H431" s="3">
        <v>52200</v>
      </c>
      <c r="I431" s="4">
        <v>0</v>
      </c>
      <c r="J431" s="13">
        <f t="shared" si="12"/>
        <v>0</v>
      </c>
      <c r="K431">
        <f t="shared" si="13"/>
        <v>8</v>
      </c>
    </row>
    <row r="432" spans="1:11" ht="20.100000000000001" customHeight="1" x14ac:dyDescent="0.25">
      <c r="A432" s="12" t="s">
        <v>732</v>
      </c>
      <c r="B432" s="1" t="s">
        <v>733</v>
      </c>
      <c r="C432" s="1" t="s">
        <v>22</v>
      </c>
      <c r="D432" s="1" t="s">
        <v>27</v>
      </c>
      <c r="E432" s="1" t="s">
        <v>1999</v>
      </c>
      <c r="F432" s="1">
        <v>63</v>
      </c>
      <c r="G432" s="2">
        <v>42214</v>
      </c>
      <c r="H432" s="3">
        <v>103724</v>
      </c>
      <c r="I432" s="4">
        <v>0.05</v>
      </c>
      <c r="J432" s="13">
        <f t="shared" si="12"/>
        <v>5186.2000000000007</v>
      </c>
      <c r="K432">
        <f t="shared" si="13"/>
        <v>7</v>
      </c>
    </row>
    <row r="433" spans="1:11" ht="20.100000000000001" customHeight="1" x14ac:dyDescent="0.25">
      <c r="A433" s="12" t="s">
        <v>1406</v>
      </c>
      <c r="B433" s="1" t="s">
        <v>1407</v>
      </c>
      <c r="C433" s="1" t="s">
        <v>22</v>
      </c>
      <c r="D433" s="1" t="s">
        <v>2007</v>
      </c>
      <c r="E433" s="1" t="s">
        <v>1999</v>
      </c>
      <c r="F433" s="1">
        <v>48</v>
      </c>
      <c r="G433" s="2">
        <v>42201</v>
      </c>
      <c r="H433" s="3">
        <v>110565</v>
      </c>
      <c r="I433" s="4">
        <v>0.09</v>
      </c>
      <c r="J433" s="13">
        <f t="shared" si="12"/>
        <v>9950.85</v>
      </c>
      <c r="K433">
        <f t="shared" si="13"/>
        <v>7</v>
      </c>
    </row>
    <row r="434" spans="1:11" ht="20.100000000000001" customHeight="1" x14ac:dyDescent="0.25">
      <c r="A434" s="12" t="s">
        <v>350</v>
      </c>
      <c r="B434" s="1" t="s">
        <v>645</v>
      </c>
      <c r="C434" s="1" t="s">
        <v>38</v>
      </c>
      <c r="D434" s="1" t="s">
        <v>7</v>
      </c>
      <c r="E434" s="1" t="s">
        <v>1999</v>
      </c>
      <c r="F434" s="1">
        <v>31</v>
      </c>
      <c r="G434" s="2">
        <v>42197</v>
      </c>
      <c r="H434" s="3">
        <v>215388</v>
      </c>
      <c r="I434" s="4">
        <v>0.33</v>
      </c>
      <c r="J434" s="13">
        <f t="shared" si="12"/>
        <v>71078.040000000008</v>
      </c>
      <c r="K434">
        <f t="shared" si="13"/>
        <v>7</v>
      </c>
    </row>
    <row r="435" spans="1:11" ht="20.100000000000001" customHeight="1" x14ac:dyDescent="0.25">
      <c r="A435" s="12" t="s">
        <v>607</v>
      </c>
      <c r="B435" s="1" t="s">
        <v>608</v>
      </c>
      <c r="C435" s="1" t="s">
        <v>19</v>
      </c>
      <c r="D435" s="1" t="s">
        <v>20</v>
      </c>
      <c r="E435" s="1" t="s">
        <v>2000</v>
      </c>
      <c r="F435" s="1">
        <v>47</v>
      </c>
      <c r="G435" s="2">
        <v>42195</v>
      </c>
      <c r="H435" s="3">
        <v>63880</v>
      </c>
      <c r="I435" s="4">
        <v>0</v>
      </c>
      <c r="J435" s="13">
        <f t="shared" si="12"/>
        <v>0</v>
      </c>
      <c r="K435">
        <f t="shared" si="13"/>
        <v>7</v>
      </c>
    </row>
    <row r="436" spans="1:11" ht="20.100000000000001" customHeight="1" x14ac:dyDescent="0.25">
      <c r="A436" s="12" t="s">
        <v>1645</v>
      </c>
      <c r="B436" s="1" t="s">
        <v>1646</v>
      </c>
      <c r="C436" s="1" t="s">
        <v>11</v>
      </c>
      <c r="D436" s="1" t="s">
        <v>20</v>
      </c>
      <c r="E436" s="1" t="s">
        <v>1999</v>
      </c>
      <c r="F436" s="1">
        <v>31</v>
      </c>
      <c r="G436" s="2">
        <v>42184</v>
      </c>
      <c r="H436" s="3">
        <v>191026</v>
      </c>
      <c r="I436" s="4">
        <v>0.16</v>
      </c>
      <c r="J436" s="13">
        <f t="shared" si="12"/>
        <v>30564.16</v>
      </c>
      <c r="K436">
        <f t="shared" si="13"/>
        <v>6</v>
      </c>
    </row>
    <row r="437" spans="1:11" ht="20.100000000000001" customHeight="1" x14ac:dyDescent="0.25">
      <c r="A437" s="12" t="s">
        <v>164</v>
      </c>
      <c r="B437" s="1" t="s">
        <v>165</v>
      </c>
      <c r="C437" s="1" t="s">
        <v>64</v>
      </c>
      <c r="D437" s="1" t="s">
        <v>12</v>
      </c>
      <c r="E437" s="1" t="s">
        <v>1999</v>
      </c>
      <c r="F437" s="1">
        <v>34</v>
      </c>
      <c r="G437" s="2">
        <v>42182</v>
      </c>
      <c r="H437" s="3">
        <v>57008</v>
      </c>
      <c r="I437" s="4">
        <v>0</v>
      </c>
      <c r="J437" s="13">
        <f t="shared" si="12"/>
        <v>0</v>
      </c>
      <c r="K437">
        <f t="shared" si="13"/>
        <v>6</v>
      </c>
    </row>
    <row r="438" spans="1:11" ht="20.100000000000001" customHeight="1" x14ac:dyDescent="0.25">
      <c r="A438" s="12" t="s">
        <v>295</v>
      </c>
      <c r="B438" s="1" t="s">
        <v>296</v>
      </c>
      <c r="C438" s="1" t="s">
        <v>38</v>
      </c>
      <c r="D438" s="1" t="s">
        <v>32</v>
      </c>
      <c r="E438" s="1" t="s">
        <v>1999</v>
      </c>
      <c r="F438" s="1">
        <v>33</v>
      </c>
      <c r="G438" s="2">
        <v>42173</v>
      </c>
      <c r="H438" s="3">
        <v>205314</v>
      </c>
      <c r="I438" s="4">
        <v>0.3</v>
      </c>
      <c r="J438" s="13">
        <f t="shared" si="12"/>
        <v>61594.2</v>
      </c>
      <c r="K438">
        <f t="shared" si="13"/>
        <v>6</v>
      </c>
    </row>
    <row r="439" spans="1:11" ht="20.100000000000001" customHeight="1" x14ac:dyDescent="0.25">
      <c r="A439" s="12" t="s">
        <v>888</v>
      </c>
      <c r="B439" s="1" t="s">
        <v>1905</v>
      </c>
      <c r="C439" s="1" t="s">
        <v>9</v>
      </c>
      <c r="D439" s="1" t="s">
        <v>7</v>
      </c>
      <c r="E439" s="1" t="s">
        <v>1999</v>
      </c>
      <c r="F439" s="1">
        <v>30</v>
      </c>
      <c r="G439" s="2">
        <v>42169</v>
      </c>
      <c r="H439" s="3">
        <v>67489</v>
      </c>
      <c r="I439" s="4">
        <v>0</v>
      </c>
      <c r="J439" s="13">
        <f t="shared" si="12"/>
        <v>0</v>
      </c>
      <c r="K439">
        <f t="shared" si="13"/>
        <v>6</v>
      </c>
    </row>
    <row r="440" spans="1:11" ht="20.100000000000001" customHeight="1" x14ac:dyDescent="0.25">
      <c r="A440" s="12" t="s">
        <v>646</v>
      </c>
      <c r="B440" s="1" t="s">
        <v>647</v>
      </c>
      <c r="C440" s="1" t="s">
        <v>6</v>
      </c>
      <c r="D440" s="1" t="s">
        <v>20</v>
      </c>
      <c r="E440" s="1" t="s">
        <v>2000</v>
      </c>
      <c r="F440" s="1">
        <v>30</v>
      </c>
      <c r="G440" s="2">
        <v>42168</v>
      </c>
      <c r="H440" s="3">
        <v>127972</v>
      </c>
      <c r="I440" s="4">
        <v>0.11</v>
      </c>
      <c r="J440" s="13">
        <f t="shared" si="12"/>
        <v>14076.92</v>
      </c>
      <c r="K440">
        <f t="shared" si="13"/>
        <v>6</v>
      </c>
    </row>
    <row r="441" spans="1:11" ht="20.100000000000001" customHeight="1" x14ac:dyDescent="0.25">
      <c r="A441" s="12" t="s">
        <v>888</v>
      </c>
      <c r="B441" s="1" t="s">
        <v>889</v>
      </c>
      <c r="C441" s="1" t="s">
        <v>38</v>
      </c>
      <c r="D441" s="1" t="s">
        <v>7</v>
      </c>
      <c r="E441" s="1" t="s">
        <v>1999</v>
      </c>
      <c r="F441" s="1">
        <v>35</v>
      </c>
      <c r="G441" s="2">
        <v>42166</v>
      </c>
      <c r="H441" s="3">
        <v>234723</v>
      </c>
      <c r="I441" s="4">
        <v>0.36</v>
      </c>
      <c r="J441" s="13">
        <f t="shared" si="12"/>
        <v>84500.28</v>
      </c>
      <c r="K441">
        <f t="shared" si="13"/>
        <v>6</v>
      </c>
    </row>
    <row r="442" spans="1:11" ht="20.100000000000001" customHeight="1" x14ac:dyDescent="0.25">
      <c r="A442" s="12" t="s">
        <v>1208</v>
      </c>
      <c r="B442" s="1" t="s">
        <v>1638</v>
      </c>
      <c r="C442" s="1" t="s">
        <v>22</v>
      </c>
      <c r="D442" s="1" t="s">
        <v>2007</v>
      </c>
      <c r="E442" s="1" t="s">
        <v>1999</v>
      </c>
      <c r="F442" s="1">
        <v>59</v>
      </c>
      <c r="G442" s="2">
        <v>42165</v>
      </c>
      <c r="H442" s="3">
        <v>101985</v>
      </c>
      <c r="I442" s="4">
        <v>7.0000000000000007E-2</v>
      </c>
      <c r="J442" s="13">
        <f t="shared" si="12"/>
        <v>7138.9500000000007</v>
      </c>
      <c r="K442">
        <f t="shared" si="13"/>
        <v>6</v>
      </c>
    </row>
    <row r="443" spans="1:11" ht="20.100000000000001" customHeight="1" x14ac:dyDescent="0.25">
      <c r="A443" s="12" t="s">
        <v>413</v>
      </c>
      <c r="B443" s="1" t="s">
        <v>414</v>
      </c>
      <c r="C443" s="1" t="s">
        <v>25</v>
      </c>
      <c r="D443" s="1" t="s">
        <v>20</v>
      </c>
      <c r="E443" s="1" t="s">
        <v>2000</v>
      </c>
      <c r="F443" s="1">
        <v>47</v>
      </c>
      <c r="G443" s="2">
        <v>42164</v>
      </c>
      <c r="H443" s="3">
        <v>41429</v>
      </c>
      <c r="I443" s="4">
        <v>0</v>
      </c>
      <c r="J443" s="13">
        <f t="shared" si="12"/>
        <v>0</v>
      </c>
      <c r="K443">
        <f t="shared" si="13"/>
        <v>6</v>
      </c>
    </row>
    <row r="444" spans="1:11" ht="20.100000000000001" customHeight="1" x14ac:dyDescent="0.25">
      <c r="A444" s="12" t="s">
        <v>1015</v>
      </c>
      <c r="B444" s="1" t="s">
        <v>1016</v>
      </c>
      <c r="C444" s="1" t="s">
        <v>64</v>
      </c>
      <c r="D444" s="1" t="s">
        <v>12</v>
      </c>
      <c r="E444" s="1" t="s">
        <v>1999</v>
      </c>
      <c r="F444" s="1">
        <v>46</v>
      </c>
      <c r="G444" s="2">
        <v>42129</v>
      </c>
      <c r="H444" s="3">
        <v>64364</v>
      </c>
      <c r="I444" s="4">
        <v>0</v>
      </c>
      <c r="J444" s="13">
        <f t="shared" si="12"/>
        <v>0</v>
      </c>
      <c r="K444">
        <f t="shared" si="13"/>
        <v>5</v>
      </c>
    </row>
    <row r="445" spans="1:11" ht="20.100000000000001" customHeight="1" x14ac:dyDescent="0.25">
      <c r="A445" s="12" t="s">
        <v>1475</v>
      </c>
      <c r="B445" s="1" t="s">
        <v>1476</v>
      </c>
      <c r="C445" s="1" t="s">
        <v>53</v>
      </c>
      <c r="D445" s="1" t="s">
        <v>32</v>
      </c>
      <c r="E445" s="1" t="s">
        <v>2000</v>
      </c>
      <c r="F445" s="1">
        <v>45</v>
      </c>
      <c r="G445" s="2">
        <v>42117</v>
      </c>
      <c r="H445" s="3">
        <v>60017</v>
      </c>
      <c r="I445" s="4">
        <v>0</v>
      </c>
      <c r="J445" s="13">
        <f t="shared" si="12"/>
        <v>0</v>
      </c>
      <c r="K445">
        <f t="shared" si="13"/>
        <v>4</v>
      </c>
    </row>
    <row r="446" spans="1:11" ht="20.100000000000001" customHeight="1" x14ac:dyDescent="0.25">
      <c r="A446" s="12" t="s">
        <v>200</v>
      </c>
      <c r="B446" s="1" t="s">
        <v>201</v>
      </c>
      <c r="C446" s="1" t="s">
        <v>6</v>
      </c>
      <c r="D446" s="1" t="s">
        <v>20</v>
      </c>
      <c r="E446" s="1" t="s">
        <v>2000</v>
      </c>
      <c r="F446" s="1">
        <v>34</v>
      </c>
      <c r="G446" s="2">
        <v>42116</v>
      </c>
      <c r="H446" s="3">
        <v>154941</v>
      </c>
      <c r="I446" s="4">
        <v>0.13</v>
      </c>
      <c r="J446" s="13">
        <f t="shared" si="12"/>
        <v>20142.330000000002</v>
      </c>
      <c r="K446">
        <f t="shared" si="13"/>
        <v>4</v>
      </c>
    </row>
    <row r="447" spans="1:11" ht="20.100000000000001" customHeight="1" x14ac:dyDescent="0.25">
      <c r="A447" s="12" t="s">
        <v>1408</v>
      </c>
      <c r="B447" s="1" t="s">
        <v>1409</v>
      </c>
      <c r="C447" s="1" t="s">
        <v>59</v>
      </c>
      <c r="D447" s="1" t="s">
        <v>7</v>
      </c>
      <c r="E447" s="1" t="s">
        <v>1999</v>
      </c>
      <c r="F447" s="1">
        <v>38</v>
      </c>
      <c r="G447" s="2">
        <v>42113</v>
      </c>
      <c r="H447" s="3">
        <v>48762</v>
      </c>
      <c r="I447" s="4">
        <v>0</v>
      </c>
      <c r="J447" s="13">
        <f t="shared" si="12"/>
        <v>0</v>
      </c>
      <c r="K447">
        <f t="shared" si="13"/>
        <v>4</v>
      </c>
    </row>
    <row r="448" spans="1:11" ht="20.100000000000001" customHeight="1" x14ac:dyDescent="0.25">
      <c r="A448" s="12" t="s">
        <v>1948</v>
      </c>
      <c r="B448" s="1" t="s">
        <v>51</v>
      </c>
      <c r="C448" s="1" t="s">
        <v>11</v>
      </c>
      <c r="D448" s="1" t="s">
        <v>2007</v>
      </c>
      <c r="E448" s="1" t="s">
        <v>1999</v>
      </c>
      <c r="F448" s="1">
        <v>41</v>
      </c>
      <c r="G448" s="2">
        <v>42111</v>
      </c>
      <c r="H448" s="3">
        <v>152239</v>
      </c>
      <c r="I448" s="4">
        <v>0.23</v>
      </c>
      <c r="J448" s="13">
        <f t="shared" si="12"/>
        <v>35014.97</v>
      </c>
      <c r="K448">
        <f t="shared" si="13"/>
        <v>4</v>
      </c>
    </row>
    <row r="449" spans="1:11" ht="20.100000000000001" customHeight="1" x14ac:dyDescent="0.25">
      <c r="A449" s="12" t="s">
        <v>1302</v>
      </c>
      <c r="B449" s="1" t="s">
        <v>1303</v>
      </c>
      <c r="C449" s="1" t="s">
        <v>11</v>
      </c>
      <c r="D449" s="1" t="s">
        <v>2007</v>
      </c>
      <c r="E449" s="1" t="s">
        <v>1999</v>
      </c>
      <c r="F449" s="1">
        <v>60</v>
      </c>
      <c r="G449" s="2">
        <v>42108</v>
      </c>
      <c r="H449" s="3">
        <v>155788</v>
      </c>
      <c r="I449" s="4">
        <v>0.17</v>
      </c>
      <c r="J449" s="13">
        <f t="shared" si="12"/>
        <v>26483.960000000003</v>
      </c>
      <c r="K449">
        <f t="shared" si="13"/>
        <v>4</v>
      </c>
    </row>
    <row r="450" spans="1:11" ht="20.100000000000001" customHeight="1" x14ac:dyDescent="0.25">
      <c r="A450" s="12" t="s">
        <v>942</v>
      </c>
      <c r="B450" s="1" t="s">
        <v>943</v>
      </c>
      <c r="C450" s="1" t="s">
        <v>17</v>
      </c>
      <c r="D450" s="1" t="s">
        <v>39</v>
      </c>
      <c r="E450" s="1" t="s">
        <v>1999</v>
      </c>
      <c r="F450" s="1">
        <v>42</v>
      </c>
      <c r="G450" s="2">
        <v>42101</v>
      </c>
      <c r="H450" s="3">
        <v>99697</v>
      </c>
      <c r="I450" s="4">
        <v>0</v>
      </c>
      <c r="J450" s="13">
        <f t="shared" ref="J450:J513" si="14">H450*I450</f>
        <v>0</v>
      </c>
      <c r="K450">
        <f t="shared" si="13"/>
        <v>4</v>
      </c>
    </row>
    <row r="451" spans="1:11" ht="20.100000000000001" customHeight="1" x14ac:dyDescent="0.25">
      <c r="A451" s="12" t="s">
        <v>1494</v>
      </c>
      <c r="B451" s="1" t="s">
        <v>1495</v>
      </c>
      <c r="C451" s="1" t="s">
        <v>6</v>
      </c>
      <c r="D451" s="1" t="s">
        <v>7</v>
      </c>
      <c r="E451" s="1" t="s">
        <v>2000</v>
      </c>
      <c r="F451" s="1">
        <v>43</v>
      </c>
      <c r="G451" s="2">
        <v>42090</v>
      </c>
      <c r="H451" s="3">
        <v>120321</v>
      </c>
      <c r="I451" s="4">
        <v>0.12</v>
      </c>
      <c r="J451" s="13">
        <f t="shared" si="14"/>
        <v>14438.519999999999</v>
      </c>
      <c r="K451">
        <f t="shared" ref="K451:K514" si="15">MONTH(G451)</f>
        <v>3</v>
      </c>
    </row>
    <row r="452" spans="1:11" ht="20.100000000000001" customHeight="1" x14ac:dyDescent="0.25">
      <c r="A452" s="12" t="s">
        <v>472</v>
      </c>
      <c r="B452" s="1" t="s">
        <v>473</v>
      </c>
      <c r="C452" s="1" t="s">
        <v>82</v>
      </c>
      <c r="D452" s="1" t="s">
        <v>2007</v>
      </c>
      <c r="E452" s="1" t="s">
        <v>1999</v>
      </c>
      <c r="F452" s="1">
        <v>30</v>
      </c>
      <c r="G452" s="2">
        <v>42078</v>
      </c>
      <c r="H452" s="3">
        <v>93734</v>
      </c>
      <c r="I452" s="4">
        <v>0</v>
      </c>
      <c r="J452" s="13">
        <f t="shared" si="14"/>
        <v>0</v>
      </c>
      <c r="K452">
        <f t="shared" si="15"/>
        <v>3</v>
      </c>
    </row>
    <row r="453" spans="1:11" ht="20.100000000000001" customHeight="1" x14ac:dyDescent="0.25">
      <c r="A453" s="12" t="s">
        <v>1565</v>
      </c>
      <c r="B453" s="1" t="s">
        <v>1566</v>
      </c>
      <c r="C453" s="1" t="s">
        <v>64</v>
      </c>
      <c r="D453" s="1" t="s">
        <v>12</v>
      </c>
      <c r="E453" s="1" t="s">
        <v>2000</v>
      </c>
      <c r="F453" s="1">
        <v>30</v>
      </c>
      <c r="G453" s="2">
        <v>42068</v>
      </c>
      <c r="H453" s="3">
        <v>52697</v>
      </c>
      <c r="I453" s="4">
        <v>0</v>
      </c>
      <c r="J453" s="13">
        <f t="shared" si="14"/>
        <v>0</v>
      </c>
      <c r="K453">
        <f t="shared" si="15"/>
        <v>3</v>
      </c>
    </row>
    <row r="454" spans="1:11" ht="20.100000000000001" customHeight="1" x14ac:dyDescent="0.25">
      <c r="A454" s="12" t="s">
        <v>680</v>
      </c>
      <c r="B454" s="1" t="s">
        <v>964</v>
      </c>
      <c r="C454" s="1" t="s">
        <v>6</v>
      </c>
      <c r="D454" s="1" t="s">
        <v>39</v>
      </c>
      <c r="E454" s="1" t="s">
        <v>1999</v>
      </c>
      <c r="F454" s="1">
        <v>63</v>
      </c>
      <c r="G454" s="2">
        <v>42064</v>
      </c>
      <c r="H454" s="3">
        <v>148321</v>
      </c>
      <c r="I454" s="4">
        <v>0.15</v>
      </c>
      <c r="J454" s="13">
        <f t="shared" si="14"/>
        <v>22248.149999999998</v>
      </c>
      <c r="K454">
        <f t="shared" si="15"/>
        <v>3</v>
      </c>
    </row>
    <row r="455" spans="1:11" ht="20.100000000000001" customHeight="1" x14ac:dyDescent="0.25">
      <c r="A455" s="12" t="s">
        <v>482</v>
      </c>
      <c r="B455" s="1" t="s">
        <v>694</v>
      </c>
      <c r="C455" s="1" t="s">
        <v>38</v>
      </c>
      <c r="D455" s="1" t="s">
        <v>7</v>
      </c>
      <c r="E455" s="1" t="s">
        <v>2000</v>
      </c>
      <c r="F455" s="1">
        <v>48</v>
      </c>
      <c r="G455" s="2">
        <v>42053</v>
      </c>
      <c r="H455" s="3">
        <v>194871</v>
      </c>
      <c r="I455" s="4">
        <v>0.35</v>
      </c>
      <c r="J455" s="13">
        <f t="shared" si="14"/>
        <v>68204.849999999991</v>
      </c>
      <c r="K455">
        <f t="shared" si="15"/>
        <v>2</v>
      </c>
    </row>
    <row r="456" spans="1:11" ht="20.100000000000001" customHeight="1" x14ac:dyDescent="0.25">
      <c r="A456" s="12" t="s">
        <v>213</v>
      </c>
      <c r="B456" s="1" t="s">
        <v>214</v>
      </c>
      <c r="C456" s="1" t="s">
        <v>215</v>
      </c>
      <c r="D456" s="1" t="s">
        <v>32</v>
      </c>
      <c r="E456" s="1" t="s">
        <v>1999</v>
      </c>
      <c r="F456" s="1">
        <v>56</v>
      </c>
      <c r="G456" s="2">
        <v>42031</v>
      </c>
      <c r="H456" s="3">
        <v>62575</v>
      </c>
      <c r="I456" s="4">
        <v>0</v>
      </c>
      <c r="J456" s="13">
        <f t="shared" si="14"/>
        <v>0</v>
      </c>
      <c r="K456">
        <f t="shared" si="15"/>
        <v>1</v>
      </c>
    </row>
    <row r="457" spans="1:11" ht="20.100000000000001" customHeight="1" x14ac:dyDescent="0.25">
      <c r="A457" s="12" t="s">
        <v>1809</v>
      </c>
      <c r="B457" s="1" t="s">
        <v>1810</v>
      </c>
      <c r="C457" s="1" t="s">
        <v>22</v>
      </c>
      <c r="D457" s="1" t="s">
        <v>7</v>
      </c>
      <c r="E457" s="1" t="s">
        <v>1999</v>
      </c>
      <c r="F457" s="1">
        <v>45</v>
      </c>
      <c r="G457" s="2">
        <v>42026</v>
      </c>
      <c r="H457" s="3">
        <v>101288</v>
      </c>
      <c r="I457" s="4">
        <v>0.1</v>
      </c>
      <c r="J457" s="13">
        <f t="shared" si="14"/>
        <v>10128.800000000001</v>
      </c>
      <c r="K457">
        <f t="shared" si="15"/>
        <v>1</v>
      </c>
    </row>
    <row r="458" spans="1:11" ht="20.100000000000001" customHeight="1" x14ac:dyDescent="0.25">
      <c r="A458" s="12" t="s">
        <v>1286</v>
      </c>
      <c r="B458" s="1" t="s">
        <v>1823</v>
      </c>
      <c r="C458" s="1" t="s">
        <v>38</v>
      </c>
      <c r="D458" s="1" t="s">
        <v>2007</v>
      </c>
      <c r="E458" s="1" t="s">
        <v>1999</v>
      </c>
      <c r="F458" s="1">
        <v>31</v>
      </c>
      <c r="G458" s="2">
        <v>42018</v>
      </c>
      <c r="H458" s="3">
        <v>230025</v>
      </c>
      <c r="I458" s="4">
        <v>0.34</v>
      </c>
      <c r="J458" s="13">
        <f t="shared" si="14"/>
        <v>78208.5</v>
      </c>
      <c r="K458">
        <f t="shared" si="15"/>
        <v>1</v>
      </c>
    </row>
    <row r="459" spans="1:11" ht="20.100000000000001" customHeight="1" x14ac:dyDescent="0.25">
      <c r="A459" s="12" t="s">
        <v>1418</v>
      </c>
      <c r="B459" s="1" t="s">
        <v>1419</v>
      </c>
      <c r="C459" s="1" t="s">
        <v>56</v>
      </c>
      <c r="D459" s="1" t="s">
        <v>32</v>
      </c>
      <c r="E459" s="1" t="s">
        <v>2000</v>
      </c>
      <c r="F459" s="1">
        <v>32</v>
      </c>
      <c r="G459" s="2">
        <v>41977</v>
      </c>
      <c r="H459" s="3">
        <v>99202</v>
      </c>
      <c r="I459" s="4">
        <v>0.11</v>
      </c>
      <c r="J459" s="13">
        <f t="shared" si="14"/>
        <v>10912.22</v>
      </c>
      <c r="K459">
        <f t="shared" si="15"/>
        <v>12</v>
      </c>
    </row>
    <row r="460" spans="1:11" ht="20.100000000000001" customHeight="1" x14ac:dyDescent="0.25">
      <c r="A460" s="12" t="s">
        <v>818</v>
      </c>
      <c r="B460" s="1" t="s">
        <v>819</v>
      </c>
      <c r="C460" s="1" t="s">
        <v>17</v>
      </c>
      <c r="D460" s="1" t="s">
        <v>39</v>
      </c>
      <c r="E460" s="1" t="s">
        <v>1999</v>
      </c>
      <c r="F460" s="1">
        <v>33</v>
      </c>
      <c r="G460" s="2">
        <v>41973</v>
      </c>
      <c r="H460" s="3">
        <v>91280</v>
      </c>
      <c r="I460" s="4">
        <v>0</v>
      </c>
      <c r="J460" s="13">
        <f t="shared" si="14"/>
        <v>0</v>
      </c>
      <c r="K460">
        <f t="shared" si="15"/>
        <v>11</v>
      </c>
    </row>
    <row r="461" spans="1:11" ht="20.100000000000001" customHeight="1" x14ac:dyDescent="0.25">
      <c r="A461" s="12" t="s">
        <v>1836</v>
      </c>
      <c r="B461" s="1" t="s">
        <v>1837</v>
      </c>
      <c r="C461" s="1" t="s">
        <v>14</v>
      </c>
      <c r="D461" s="1" t="s">
        <v>7</v>
      </c>
      <c r="E461" s="1" t="s">
        <v>2000</v>
      </c>
      <c r="F461" s="1">
        <v>36</v>
      </c>
      <c r="G461" s="2">
        <v>41972</v>
      </c>
      <c r="H461" s="3">
        <v>88730</v>
      </c>
      <c r="I461" s="4">
        <v>0.08</v>
      </c>
      <c r="J461" s="13">
        <f t="shared" si="14"/>
        <v>7098.4000000000005</v>
      </c>
      <c r="K461">
        <f t="shared" si="15"/>
        <v>11</v>
      </c>
    </row>
    <row r="462" spans="1:11" ht="20.100000000000001" customHeight="1" x14ac:dyDescent="0.25">
      <c r="A462" s="12" t="s">
        <v>1512</v>
      </c>
      <c r="B462" s="1" t="s">
        <v>1513</v>
      </c>
      <c r="C462" s="1" t="s">
        <v>71</v>
      </c>
      <c r="D462" s="1" t="s">
        <v>7</v>
      </c>
      <c r="E462" s="1" t="s">
        <v>2000</v>
      </c>
      <c r="F462" s="1">
        <v>36</v>
      </c>
      <c r="G462" s="2">
        <v>41964</v>
      </c>
      <c r="H462" s="3">
        <v>97500</v>
      </c>
      <c r="I462" s="4">
        <v>0</v>
      </c>
      <c r="J462" s="13">
        <f t="shared" si="14"/>
        <v>0</v>
      </c>
      <c r="K462">
        <f t="shared" si="15"/>
        <v>11</v>
      </c>
    </row>
    <row r="463" spans="1:11" ht="20.100000000000001" customHeight="1" x14ac:dyDescent="0.25">
      <c r="A463" s="12" t="s">
        <v>868</v>
      </c>
      <c r="B463" s="1" t="s">
        <v>869</v>
      </c>
      <c r="C463" s="1" t="s">
        <v>237</v>
      </c>
      <c r="D463" s="1" t="s">
        <v>7</v>
      </c>
      <c r="E463" s="1" t="s">
        <v>2000</v>
      </c>
      <c r="F463" s="1">
        <v>35</v>
      </c>
      <c r="G463" s="2">
        <v>41941</v>
      </c>
      <c r="H463" s="3">
        <v>91592</v>
      </c>
      <c r="I463" s="4">
        <v>0</v>
      </c>
      <c r="J463" s="13">
        <f t="shared" si="14"/>
        <v>0</v>
      </c>
      <c r="K463">
        <f t="shared" si="15"/>
        <v>10</v>
      </c>
    </row>
    <row r="464" spans="1:11" ht="20.100000000000001" customHeight="1" x14ac:dyDescent="0.25">
      <c r="A464" s="12" t="s">
        <v>99</v>
      </c>
      <c r="B464" s="1" t="s">
        <v>100</v>
      </c>
      <c r="C464" s="1" t="s">
        <v>11</v>
      </c>
      <c r="D464" s="1" t="s">
        <v>32</v>
      </c>
      <c r="E464" s="1" t="s">
        <v>2000</v>
      </c>
      <c r="F464" s="1">
        <v>45</v>
      </c>
      <c r="G464" s="2">
        <v>41941</v>
      </c>
      <c r="H464" s="3">
        <v>189420</v>
      </c>
      <c r="I464" s="4">
        <v>0.2</v>
      </c>
      <c r="J464" s="13">
        <f t="shared" si="14"/>
        <v>37884</v>
      </c>
      <c r="K464">
        <f t="shared" si="15"/>
        <v>10</v>
      </c>
    </row>
    <row r="465" spans="1:11" ht="20.100000000000001" customHeight="1" x14ac:dyDescent="0.25">
      <c r="A465" s="12" t="s">
        <v>1706</v>
      </c>
      <c r="B465" s="1" t="s">
        <v>1707</v>
      </c>
      <c r="C465" s="1" t="s">
        <v>6</v>
      </c>
      <c r="D465" s="1" t="s">
        <v>20</v>
      </c>
      <c r="E465" s="1" t="s">
        <v>1999</v>
      </c>
      <c r="F465" s="1">
        <v>53</v>
      </c>
      <c r="G465" s="2">
        <v>41931</v>
      </c>
      <c r="H465" s="3">
        <v>159538</v>
      </c>
      <c r="I465" s="4">
        <v>0.11</v>
      </c>
      <c r="J465" s="13">
        <f t="shared" si="14"/>
        <v>17549.18</v>
      </c>
      <c r="K465">
        <f t="shared" si="15"/>
        <v>10</v>
      </c>
    </row>
    <row r="466" spans="1:11" ht="20.100000000000001" customHeight="1" x14ac:dyDescent="0.25">
      <c r="A466" s="12" t="s">
        <v>1777</v>
      </c>
      <c r="B466" s="1" t="s">
        <v>1778</v>
      </c>
      <c r="C466" s="1" t="s">
        <v>11</v>
      </c>
      <c r="D466" s="1" t="s">
        <v>39</v>
      </c>
      <c r="E466" s="1" t="s">
        <v>2000</v>
      </c>
      <c r="F466" s="1">
        <v>43</v>
      </c>
      <c r="G466" s="2">
        <v>41928</v>
      </c>
      <c r="H466" s="3">
        <v>171360</v>
      </c>
      <c r="I466" s="4">
        <v>0.23</v>
      </c>
      <c r="J466" s="13">
        <f t="shared" si="14"/>
        <v>39412.800000000003</v>
      </c>
      <c r="K466">
        <f t="shared" si="15"/>
        <v>10</v>
      </c>
    </row>
    <row r="467" spans="1:11" ht="20.100000000000001" customHeight="1" x14ac:dyDescent="0.25">
      <c r="A467" s="12" t="s">
        <v>1072</v>
      </c>
      <c r="B467" s="1" t="s">
        <v>1073</v>
      </c>
      <c r="C467" s="1" t="s">
        <v>22</v>
      </c>
      <c r="D467" s="1" t="s">
        <v>27</v>
      </c>
      <c r="E467" s="1" t="s">
        <v>2000</v>
      </c>
      <c r="F467" s="1">
        <v>31</v>
      </c>
      <c r="G467" s="2">
        <v>41919</v>
      </c>
      <c r="H467" s="3">
        <v>114911</v>
      </c>
      <c r="I467" s="4">
        <v>7.0000000000000007E-2</v>
      </c>
      <c r="J467" s="13">
        <f t="shared" si="14"/>
        <v>8043.77</v>
      </c>
      <c r="K467">
        <f t="shared" si="15"/>
        <v>10</v>
      </c>
    </row>
    <row r="468" spans="1:11" ht="20.100000000000001" customHeight="1" x14ac:dyDescent="0.25">
      <c r="A468" s="12" t="s">
        <v>1087</v>
      </c>
      <c r="B468" s="1" t="s">
        <v>1088</v>
      </c>
      <c r="C468" s="1" t="s">
        <v>38</v>
      </c>
      <c r="D468" s="1" t="s">
        <v>39</v>
      </c>
      <c r="E468" s="1" t="s">
        <v>1999</v>
      </c>
      <c r="F468" s="1">
        <v>41</v>
      </c>
      <c r="G468" s="2">
        <v>41916</v>
      </c>
      <c r="H468" s="3">
        <v>257194</v>
      </c>
      <c r="I468" s="4">
        <v>0.35</v>
      </c>
      <c r="J468" s="13">
        <f t="shared" si="14"/>
        <v>90017.9</v>
      </c>
      <c r="K468">
        <f t="shared" si="15"/>
        <v>10</v>
      </c>
    </row>
    <row r="469" spans="1:11" ht="20.100000000000001" customHeight="1" x14ac:dyDescent="0.25">
      <c r="A469" s="12" t="s">
        <v>1803</v>
      </c>
      <c r="B469" s="1" t="s">
        <v>1804</v>
      </c>
      <c r="C469" s="1" t="s">
        <v>22</v>
      </c>
      <c r="D469" s="1" t="s">
        <v>27</v>
      </c>
      <c r="E469" s="1" t="s">
        <v>2000</v>
      </c>
      <c r="F469" s="1">
        <v>34</v>
      </c>
      <c r="G469" s="2">
        <v>41915</v>
      </c>
      <c r="H469" s="3">
        <v>103707</v>
      </c>
      <c r="I469" s="4">
        <v>0.09</v>
      </c>
      <c r="J469" s="13">
        <f t="shared" si="14"/>
        <v>9333.6299999999992</v>
      </c>
      <c r="K469">
        <f t="shared" si="15"/>
        <v>10</v>
      </c>
    </row>
    <row r="470" spans="1:11" ht="20.100000000000001" customHeight="1" x14ac:dyDescent="0.25">
      <c r="A470" s="12" t="s">
        <v>1083</v>
      </c>
      <c r="B470" s="1" t="s">
        <v>1084</v>
      </c>
      <c r="C470" s="1" t="s">
        <v>31</v>
      </c>
      <c r="D470" s="1" t="s">
        <v>32</v>
      </c>
      <c r="E470" s="1" t="s">
        <v>2000</v>
      </c>
      <c r="F470" s="1">
        <v>48</v>
      </c>
      <c r="G470" s="2">
        <v>41907</v>
      </c>
      <c r="H470" s="3">
        <v>96693</v>
      </c>
      <c r="I470" s="4">
        <v>0</v>
      </c>
      <c r="J470" s="13">
        <f t="shared" si="14"/>
        <v>0</v>
      </c>
      <c r="K470">
        <f t="shared" si="15"/>
        <v>9</v>
      </c>
    </row>
    <row r="471" spans="1:11" ht="20.100000000000001" customHeight="1" x14ac:dyDescent="0.25">
      <c r="A471" s="12" t="s">
        <v>1208</v>
      </c>
      <c r="B471" s="1" t="s">
        <v>1209</v>
      </c>
      <c r="C471" s="1" t="s">
        <v>17</v>
      </c>
      <c r="D471" s="1" t="s">
        <v>39</v>
      </c>
      <c r="E471" s="1" t="s">
        <v>1999</v>
      </c>
      <c r="F471" s="1">
        <v>40</v>
      </c>
      <c r="G471" s="2">
        <v>41904</v>
      </c>
      <c r="H471" s="3">
        <v>73779</v>
      </c>
      <c r="I471" s="4">
        <v>0</v>
      </c>
      <c r="J471" s="13">
        <f t="shared" si="14"/>
        <v>0</v>
      </c>
      <c r="K471">
        <f t="shared" si="15"/>
        <v>9</v>
      </c>
    </row>
    <row r="472" spans="1:11" ht="20.100000000000001" customHeight="1" x14ac:dyDescent="0.25">
      <c r="A472" s="12" t="s">
        <v>948</v>
      </c>
      <c r="B472" s="1" t="s">
        <v>949</v>
      </c>
      <c r="C472" s="1" t="s">
        <v>114</v>
      </c>
      <c r="D472" s="1" t="s">
        <v>32</v>
      </c>
      <c r="E472" s="1" t="s">
        <v>2000</v>
      </c>
      <c r="F472" s="1">
        <v>59</v>
      </c>
      <c r="G472" s="2">
        <v>41898</v>
      </c>
      <c r="H472" s="3">
        <v>69578</v>
      </c>
      <c r="I472" s="4">
        <v>0</v>
      </c>
      <c r="J472" s="13">
        <f t="shared" si="14"/>
        <v>0</v>
      </c>
      <c r="K472">
        <f t="shared" si="15"/>
        <v>9</v>
      </c>
    </row>
    <row r="473" spans="1:11" ht="20.100000000000001" customHeight="1" x14ac:dyDescent="0.25">
      <c r="A473" s="12" t="s">
        <v>969</v>
      </c>
      <c r="B473" s="1" t="s">
        <v>970</v>
      </c>
      <c r="C473" s="1" t="s">
        <v>17</v>
      </c>
      <c r="D473" s="1" t="s">
        <v>12</v>
      </c>
      <c r="E473" s="1" t="s">
        <v>1999</v>
      </c>
      <c r="F473" s="1">
        <v>34</v>
      </c>
      <c r="G473" s="2">
        <v>41886</v>
      </c>
      <c r="H473" s="3">
        <v>95499</v>
      </c>
      <c r="I473" s="4">
        <v>0</v>
      </c>
      <c r="J473" s="13">
        <f t="shared" si="14"/>
        <v>0</v>
      </c>
      <c r="K473">
        <f t="shared" si="15"/>
        <v>9</v>
      </c>
    </row>
    <row r="474" spans="1:11" ht="20.100000000000001" customHeight="1" x14ac:dyDescent="0.25">
      <c r="A474" s="12" t="s">
        <v>419</v>
      </c>
      <c r="B474" s="1" t="s">
        <v>420</v>
      </c>
      <c r="C474" s="1" t="s">
        <v>11</v>
      </c>
      <c r="D474" s="1" t="s">
        <v>32</v>
      </c>
      <c r="E474" s="1" t="s">
        <v>1999</v>
      </c>
      <c r="F474" s="1">
        <v>45</v>
      </c>
      <c r="G474" s="2">
        <v>41879</v>
      </c>
      <c r="H474" s="3">
        <v>183161</v>
      </c>
      <c r="I474" s="4">
        <v>0.22</v>
      </c>
      <c r="J474" s="13">
        <f t="shared" si="14"/>
        <v>40295.42</v>
      </c>
      <c r="K474">
        <f t="shared" si="15"/>
        <v>8</v>
      </c>
    </row>
    <row r="475" spans="1:11" ht="20.100000000000001" customHeight="1" x14ac:dyDescent="0.25">
      <c r="A475" s="12" t="s">
        <v>1496</v>
      </c>
      <c r="B475" s="1" t="s">
        <v>1497</v>
      </c>
      <c r="C475" s="1" t="s">
        <v>59</v>
      </c>
      <c r="D475" s="1" t="s">
        <v>7</v>
      </c>
      <c r="E475" s="1" t="s">
        <v>2000</v>
      </c>
      <c r="F475" s="1">
        <v>61</v>
      </c>
      <c r="G475" s="2">
        <v>41861</v>
      </c>
      <c r="H475" s="3">
        <v>57446</v>
      </c>
      <c r="I475" s="4">
        <v>0</v>
      </c>
      <c r="J475" s="13">
        <f t="shared" si="14"/>
        <v>0</v>
      </c>
      <c r="K475">
        <f t="shared" si="15"/>
        <v>8</v>
      </c>
    </row>
    <row r="476" spans="1:11" ht="20.100000000000001" customHeight="1" x14ac:dyDescent="0.25">
      <c r="A476" s="12" t="s">
        <v>772</v>
      </c>
      <c r="B476" s="1" t="s">
        <v>773</v>
      </c>
      <c r="C476" s="1" t="s">
        <v>22</v>
      </c>
      <c r="D476" s="1" t="s">
        <v>20</v>
      </c>
      <c r="E476" s="1" t="s">
        <v>1999</v>
      </c>
      <c r="F476" s="1">
        <v>52</v>
      </c>
      <c r="G476" s="2">
        <v>41858</v>
      </c>
      <c r="H476" s="3">
        <v>117062</v>
      </c>
      <c r="I476" s="4">
        <v>7.0000000000000007E-2</v>
      </c>
      <c r="J476" s="13">
        <f t="shared" si="14"/>
        <v>8194.34</v>
      </c>
      <c r="K476">
        <f t="shared" si="15"/>
        <v>8</v>
      </c>
    </row>
    <row r="477" spans="1:11" ht="20.100000000000001" customHeight="1" x14ac:dyDescent="0.25">
      <c r="A477" s="12" t="s">
        <v>1534</v>
      </c>
      <c r="B477" s="1" t="s">
        <v>1535</v>
      </c>
      <c r="C477" s="1" t="s">
        <v>25</v>
      </c>
      <c r="D477" s="1" t="s">
        <v>39</v>
      </c>
      <c r="E477" s="1" t="s">
        <v>2000</v>
      </c>
      <c r="F477" s="1">
        <v>39</v>
      </c>
      <c r="G477" s="2">
        <v>41849</v>
      </c>
      <c r="H477" s="3">
        <v>40897</v>
      </c>
      <c r="I477" s="4">
        <v>0</v>
      </c>
      <c r="J477" s="13">
        <f t="shared" si="14"/>
        <v>0</v>
      </c>
      <c r="K477">
        <f t="shared" si="15"/>
        <v>7</v>
      </c>
    </row>
    <row r="478" spans="1:11" ht="20.100000000000001" customHeight="1" x14ac:dyDescent="0.25">
      <c r="A478" s="12" t="s">
        <v>804</v>
      </c>
      <c r="B478" s="1" t="s">
        <v>805</v>
      </c>
      <c r="C478" s="1" t="s">
        <v>11</v>
      </c>
      <c r="D478" s="1" t="s">
        <v>32</v>
      </c>
      <c r="E478" s="1" t="s">
        <v>1999</v>
      </c>
      <c r="F478" s="1">
        <v>46</v>
      </c>
      <c r="G478" s="2">
        <v>41839</v>
      </c>
      <c r="H478" s="3">
        <v>173629</v>
      </c>
      <c r="I478" s="4">
        <v>0.21</v>
      </c>
      <c r="J478" s="13">
        <f t="shared" si="14"/>
        <v>36462.089999999997</v>
      </c>
      <c r="K478">
        <f t="shared" si="15"/>
        <v>7</v>
      </c>
    </row>
    <row r="479" spans="1:11" ht="20.100000000000001" customHeight="1" x14ac:dyDescent="0.25">
      <c r="A479" s="12" t="s">
        <v>1021</v>
      </c>
      <c r="B479" s="1" t="s">
        <v>1022</v>
      </c>
      <c r="C479" s="1" t="s">
        <v>310</v>
      </c>
      <c r="D479" s="1" t="s">
        <v>7</v>
      </c>
      <c r="E479" s="1" t="s">
        <v>1999</v>
      </c>
      <c r="F479" s="1">
        <v>57</v>
      </c>
      <c r="G479" s="2">
        <v>41830</v>
      </c>
      <c r="H479" s="3">
        <v>66649</v>
      </c>
      <c r="I479" s="4">
        <v>0</v>
      </c>
      <c r="J479" s="13">
        <f t="shared" si="14"/>
        <v>0</v>
      </c>
      <c r="K479">
        <f t="shared" si="15"/>
        <v>7</v>
      </c>
    </row>
    <row r="480" spans="1:11" ht="20.100000000000001" customHeight="1" x14ac:dyDescent="0.25">
      <c r="A480" s="12" t="s">
        <v>1532</v>
      </c>
      <c r="B480" s="1" t="s">
        <v>1533</v>
      </c>
      <c r="C480" s="1" t="s">
        <v>186</v>
      </c>
      <c r="D480" s="1" t="s">
        <v>7</v>
      </c>
      <c r="E480" s="1" t="s">
        <v>2000</v>
      </c>
      <c r="F480" s="1">
        <v>33</v>
      </c>
      <c r="G480" s="2">
        <v>41819</v>
      </c>
      <c r="H480" s="3">
        <v>96366</v>
      </c>
      <c r="I480" s="4">
        <v>0</v>
      </c>
      <c r="J480" s="13">
        <f t="shared" si="14"/>
        <v>0</v>
      </c>
      <c r="K480">
        <f t="shared" si="15"/>
        <v>6</v>
      </c>
    </row>
    <row r="481" spans="1:11" ht="20.100000000000001" customHeight="1" x14ac:dyDescent="0.25">
      <c r="A481" s="12" t="s">
        <v>1656</v>
      </c>
      <c r="B481" s="1" t="s">
        <v>1657</v>
      </c>
      <c r="C481" s="1" t="s">
        <v>11</v>
      </c>
      <c r="D481" s="1" t="s">
        <v>39</v>
      </c>
      <c r="E481" s="1" t="s">
        <v>1999</v>
      </c>
      <c r="F481" s="1">
        <v>49</v>
      </c>
      <c r="G481" s="2">
        <v>41816</v>
      </c>
      <c r="H481" s="3">
        <v>153961</v>
      </c>
      <c r="I481" s="4">
        <v>0.25</v>
      </c>
      <c r="J481" s="13">
        <f t="shared" si="14"/>
        <v>38490.25</v>
      </c>
      <c r="K481">
        <f t="shared" si="15"/>
        <v>6</v>
      </c>
    </row>
    <row r="482" spans="1:11" ht="20.100000000000001" customHeight="1" x14ac:dyDescent="0.25">
      <c r="A482" s="12" t="s">
        <v>797</v>
      </c>
      <c r="B482" s="1" t="s">
        <v>798</v>
      </c>
      <c r="C482" s="1" t="s">
        <v>9</v>
      </c>
      <c r="D482" s="1" t="s">
        <v>7</v>
      </c>
      <c r="E482" s="1" t="s">
        <v>1999</v>
      </c>
      <c r="F482" s="1">
        <v>42</v>
      </c>
      <c r="G482" s="2">
        <v>41813</v>
      </c>
      <c r="H482" s="3">
        <v>64677</v>
      </c>
      <c r="I482" s="4">
        <v>0</v>
      </c>
      <c r="J482" s="13">
        <f t="shared" si="14"/>
        <v>0</v>
      </c>
      <c r="K482">
        <f t="shared" si="15"/>
        <v>6</v>
      </c>
    </row>
    <row r="483" spans="1:11" ht="20.100000000000001" customHeight="1" x14ac:dyDescent="0.25">
      <c r="A483" s="12" t="s">
        <v>222</v>
      </c>
      <c r="B483" s="1" t="s">
        <v>1643</v>
      </c>
      <c r="C483" s="1" t="s">
        <v>123</v>
      </c>
      <c r="D483" s="1" t="s">
        <v>2007</v>
      </c>
      <c r="E483" s="1" t="s">
        <v>1999</v>
      </c>
      <c r="F483" s="1">
        <v>58</v>
      </c>
      <c r="G483" s="2">
        <v>41810</v>
      </c>
      <c r="H483" s="3">
        <v>41728</v>
      </c>
      <c r="I483" s="4">
        <v>0</v>
      </c>
      <c r="J483" s="13">
        <f t="shared" si="14"/>
        <v>0</v>
      </c>
      <c r="K483">
        <f t="shared" si="15"/>
        <v>6</v>
      </c>
    </row>
    <row r="484" spans="1:11" ht="20.100000000000001" customHeight="1" x14ac:dyDescent="0.25">
      <c r="A484" s="12" t="s">
        <v>460</v>
      </c>
      <c r="B484" s="1" t="s">
        <v>461</v>
      </c>
      <c r="C484" s="1" t="s">
        <v>146</v>
      </c>
      <c r="D484" s="1" t="s">
        <v>7</v>
      </c>
      <c r="E484" s="1" t="s">
        <v>2000</v>
      </c>
      <c r="F484" s="1">
        <v>36</v>
      </c>
      <c r="G484" s="2">
        <v>41789</v>
      </c>
      <c r="H484" s="3">
        <v>99080</v>
      </c>
      <c r="I484" s="4">
        <v>0</v>
      </c>
      <c r="J484" s="13">
        <f t="shared" si="14"/>
        <v>0</v>
      </c>
      <c r="K484">
        <f t="shared" si="15"/>
        <v>5</v>
      </c>
    </row>
    <row r="485" spans="1:11" ht="20.100000000000001" customHeight="1" x14ac:dyDescent="0.25">
      <c r="A485" s="12" t="s">
        <v>486</v>
      </c>
      <c r="B485" s="1" t="s">
        <v>487</v>
      </c>
      <c r="C485" s="1" t="s">
        <v>64</v>
      </c>
      <c r="D485" s="1" t="s">
        <v>20</v>
      </c>
      <c r="E485" s="1" t="s">
        <v>2000</v>
      </c>
      <c r="F485" s="1">
        <v>48</v>
      </c>
      <c r="G485" s="2">
        <v>41773</v>
      </c>
      <c r="H485" s="3">
        <v>61216</v>
      </c>
      <c r="I485" s="4">
        <v>0</v>
      </c>
      <c r="J485" s="13">
        <f t="shared" si="14"/>
        <v>0</v>
      </c>
      <c r="K485">
        <f t="shared" si="15"/>
        <v>5</v>
      </c>
    </row>
    <row r="486" spans="1:11" ht="20.100000000000001" customHeight="1" x14ac:dyDescent="0.25">
      <c r="A486" s="12" t="s">
        <v>432</v>
      </c>
      <c r="B486" s="1" t="s">
        <v>433</v>
      </c>
      <c r="C486" s="1" t="s">
        <v>19</v>
      </c>
      <c r="D486" s="1" t="s">
        <v>20</v>
      </c>
      <c r="E486" s="1" t="s">
        <v>2000</v>
      </c>
      <c r="F486" s="1">
        <v>45</v>
      </c>
      <c r="G486" s="2">
        <v>41769</v>
      </c>
      <c r="H486" s="3">
        <v>65047</v>
      </c>
      <c r="I486" s="4">
        <v>0</v>
      </c>
      <c r="J486" s="13">
        <f t="shared" si="14"/>
        <v>0</v>
      </c>
      <c r="K486">
        <f t="shared" si="15"/>
        <v>5</v>
      </c>
    </row>
    <row r="487" spans="1:11" ht="20.100000000000001" customHeight="1" x14ac:dyDescent="0.25">
      <c r="A487" s="12" t="s">
        <v>744</v>
      </c>
      <c r="B487" s="1" t="s">
        <v>745</v>
      </c>
      <c r="C487" s="1" t="s">
        <v>17</v>
      </c>
      <c r="D487" s="1" t="s">
        <v>39</v>
      </c>
      <c r="E487" s="1" t="s">
        <v>2000</v>
      </c>
      <c r="F487" s="1">
        <v>33</v>
      </c>
      <c r="G487" s="2">
        <v>41756</v>
      </c>
      <c r="H487" s="3">
        <v>75869</v>
      </c>
      <c r="I487" s="4">
        <v>0</v>
      </c>
      <c r="J487" s="13">
        <f t="shared" si="14"/>
        <v>0</v>
      </c>
      <c r="K487">
        <f t="shared" si="15"/>
        <v>4</v>
      </c>
    </row>
    <row r="488" spans="1:11" ht="20.100000000000001" customHeight="1" x14ac:dyDescent="0.25">
      <c r="A488" s="12" t="s">
        <v>1694</v>
      </c>
      <c r="B488" s="1" t="s">
        <v>1695</v>
      </c>
      <c r="C488" s="1" t="s">
        <v>14</v>
      </c>
      <c r="D488" s="1" t="s">
        <v>7</v>
      </c>
      <c r="E488" s="1" t="s">
        <v>2000</v>
      </c>
      <c r="F488" s="1">
        <v>48</v>
      </c>
      <c r="G488" s="2">
        <v>41749</v>
      </c>
      <c r="H488" s="3">
        <v>91679</v>
      </c>
      <c r="I488" s="4">
        <v>7.0000000000000007E-2</v>
      </c>
      <c r="J488" s="13">
        <f t="shared" si="14"/>
        <v>6417.5300000000007</v>
      </c>
      <c r="K488">
        <f t="shared" si="15"/>
        <v>4</v>
      </c>
    </row>
    <row r="489" spans="1:11" ht="20.100000000000001" customHeight="1" x14ac:dyDescent="0.25">
      <c r="A489" s="12" t="s">
        <v>1724</v>
      </c>
      <c r="B489" s="1" t="s">
        <v>1725</v>
      </c>
      <c r="C489" s="1" t="s">
        <v>123</v>
      </c>
      <c r="D489" s="1" t="s">
        <v>2007</v>
      </c>
      <c r="E489" s="1" t="s">
        <v>2000</v>
      </c>
      <c r="F489" s="1">
        <v>62</v>
      </c>
      <c r="G489" s="2">
        <v>41748</v>
      </c>
      <c r="H489" s="3">
        <v>45295</v>
      </c>
      <c r="I489" s="4">
        <v>0</v>
      </c>
      <c r="J489" s="13">
        <f t="shared" si="14"/>
        <v>0</v>
      </c>
      <c r="K489">
        <f t="shared" si="15"/>
        <v>4</v>
      </c>
    </row>
    <row r="490" spans="1:11" ht="20.100000000000001" customHeight="1" x14ac:dyDescent="0.25">
      <c r="A490" s="12" t="s">
        <v>1136</v>
      </c>
      <c r="B490" s="1" t="s">
        <v>1212</v>
      </c>
      <c r="C490" s="1" t="s">
        <v>25</v>
      </c>
      <c r="D490" s="1" t="s">
        <v>20</v>
      </c>
      <c r="E490" s="1" t="s">
        <v>2000</v>
      </c>
      <c r="F490" s="1">
        <v>33</v>
      </c>
      <c r="G490" s="2">
        <v>41742</v>
      </c>
      <c r="H490" s="3">
        <v>46878</v>
      </c>
      <c r="I490" s="4">
        <v>0</v>
      </c>
      <c r="J490" s="13">
        <f t="shared" si="14"/>
        <v>0</v>
      </c>
      <c r="K490">
        <f t="shared" si="15"/>
        <v>4</v>
      </c>
    </row>
    <row r="491" spans="1:11" ht="20.100000000000001" customHeight="1" x14ac:dyDescent="0.25">
      <c r="A491" s="12" t="s">
        <v>480</v>
      </c>
      <c r="B491" s="1" t="s">
        <v>1106</v>
      </c>
      <c r="C491" s="1" t="s">
        <v>310</v>
      </c>
      <c r="D491" s="1" t="s">
        <v>7</v>
      </c>
      <c r="E491" s="1" t="s">
        <v>2000</v>
      </c>
      <c r="F491" s="1">
        <v>59</v>
      </c>
      <c r="G491" s="2">
        <v>41717</v>
      </c>
      <c r="H491" s="3">
        <v>90901</v>
      </c>
      <c r="I491" s="4">
        <v>0</v>
      </c>
      <c r="J491" s="13">
        <f t="shared" si="14"/>
        <v>0</v>
      </c>
      <c r="K491">
        <f t="shared" si="15"/>
        <v>3</v>
      </c>
    </row>
    <row r="492" spans="1:11" ht="20.100000000000001" customHeight="1" x14ac:dyDescent="0.25">
      <c r="A492" s="12" t="s">
        <v>317</v>
      </c>
      <c r="B492" s="1" t="s">
        <v>318</v>
      </c>
      <c r="C492" s="1" t="s">
        <v>64</v>
      </c>
      <c r="D492" s="1" t="s">
        <v>12</v>
      </c>
      <c r="E492" s="1" t="s">
        <v>1999</v>
      </c>
      <c r="F492" s="1">
        <v>55</v>
      </c>
      <c r="G492" s="2">
        <v>41714</v>
      </c>
      <c r="H492" s="3">
        <v>74552</v>
      </c>
      <c r="I492" s="4">
        <v>0</v>
      </c>
      <c r="J492" s="13">
        <f t="shared" si="14"/>
        <v>0</v>
      </c>
      <c r="K492">
        <f t="shared" si="15"/>
        <v>3</v>
      </c>
    </row>
    <row r="493" spans="1:11" ht="20.100000000000001" customHeight="1" x14ac:dyDescent="0.25">
      <c r="A493" s="12" t="s">
        <v>347</v>
      </c>
      <c r="B493" s="1" t="s">
        <v>348</v>
      </c>
      <c r="C493" s="1" t="s">
        <v>38</v>
      </c>
      <c r="D493" s="1" t="s">
        <v>27</v>
      </c>
      <c r="E493" s="1" t="s">
        <v>2000</v>
      </c>
      <c r="F493" s="1">
        <v>56</v>
      </c>
      <c r="G493" s="2">
        <v>41714</v>
      </c>
      <c r="H493" s="3">
        <v>190815</v>
      </c>
      <c r="I493" s="4">
        <v>0.4</v>
      </c>
      <c r="J493" s="13">
        <f t="shared" si="14"/>
        <v>76326</v>
      </c>
      <c r="K493">
        <f t="shared" si="15"/>
        <v>3</v>
      </c>
    </row>
    <row r="494" spans="1:11" ht="20.100000000000001" customHeight="1" x14ac:dyDescent="0.25">
      <c r="A494" s="12" t="s">
        <v>516</v>
      </c>
      <c r="B494" s="1" t="s">
        <v>517</v>
      </c>
      <c r="C494" s="1" t="s">
        <v>56</v>
      </c>
      <c r="D494" s="1" t="s">
        <v>32</v>
      </c>
      <c r="E494" s="1" t="s">
        <v>2000</v>
      </c>
      <c r="F494" s="1">
        <v>45</v>
      </c>
      <c r="G494" s="2">
        <v>41712</v>
      </c>
      <c r="H494" s="3">
        <v>113873</v>
      </c>
      <c r="I494" s="4">
        <v>0.11</v>
      </c>
      <c r="J494" s="13">
        <f t="shared" si="14"/>
        <v>12526.03</v>
      </c>
      <c r="K494">
        <f t="shared" si="15"/>
        <v>3</v>
      </c>
    </row>
    <row r="495" spans="1:11" ht="20.100000000000001" customHeight="1" x14ac:dyDescent="0.25">
      <c r="A495" s="12" t="s">
        <v>354</v>
      </c>
      <c r="B495" s="1" t="s">
        <v>355</v>
      </c>
      <c r="C495" s="1" t="s">
        <v>38</v>
      </c>
      <c r="D495" s="1" t="s">
        <v>2007</v>
      </c>
      <c r="E495" s="1" t="s">
        <v>1999</v>
      </c>
      <c r="F495" s="1">
        <v>48</v>
      </c>
      <c r="G495" s="2">
        <v>41706</v>
      </c>
      <c r="H495" s="3">
        <v>197367</v>
      </c>
      <c r="I495" s="4">
        <v>0.39</v>
      </c>
      <c r="J495" s="13">
        <f t="shared" si="14"/>
        <v>76973.13</v>
      </c>
      <c r="K495">
        <f t="shared" si="15"/>
        <v>3</v>
      </c>
    </row>
    <row r="496" spans="1:11" ht="20.100000000000001" customHeight="1" x14ac:dyDescent="0.25">
      <c r="A496" s="12" t="s">
        <v>1471</v>
      </c>
      <c r="B496" s="1" t="s">
        <v>1472</v>
      </c>
      <c r="C496" s="1" t="s">
        <v>71</v>
      </c>
      <c r="D496" s="1" t="s">
        <v>7</v>
      </c>
      <c r="E496" s="1" t="s">
        <v>2000</v>
      </c>
      <c r="F496" s="1">
        <v>49</v>
      </c>
      <c r="G496" s="2">
        <v>41703</v>
      </c>
      <c r="H496" s="3">
        <v>88777</v>
      </c>
      <c r="I496" s="4">
        <v>0</v>
      </c>
      <c r="J496" s="13">
        <f t="shared" si="14"/>
        <v>0</v>
      </c>
      <c r="K496">
        <f t="shared" si="15"/>
        <v>3</v>
      </c>
    </row>
    <row r="497" spans="1:11" ht="20.100000000000001" customHeight="1" x14ac:dyDescent="0.25">
      <c r="A497" s="12" t="s">
        <v>1947</v>
      </c>
      <c r="B497" s="1" t="s">
        <v>50</v>
      </c>
      <c r="C497" s="1" t="s">
        <v>38</v>
      </c>
      <c r="D497" s="1" t="s">
        <v>20</v>
      </c>
      <c r="E497" s="1" t="s">
        <v>1999</v>
      </c>
      <c r="F497" s="1">
        <v>44</v>
      </c>
      <c r="G497" s="2">
        <v>41700</v>
      </c>
      <c r="H497" s="3">
        <v>207172</v>
      </c>
      <c r="I497" s="4">
        <v>0.31</v>
      </c>
      <c r="J497" s="13">
        <f t="shared" si="14"/>
        <v>64223.32</v>
      </c>
      <c r="K497">
        <f t="shared" si="15"/>
        <v>3</v>
      </c>
    </row>
    <row r="498" spans="1:11" ht="20.100000000000001" customHeight="1" x14ac:dyDescent="0.25">
      <c r="A498" s="12" t="s">
        <v>1259</v>
      </c>
      <c r="B498" s="1" t="s">
        <v>1397</v>
      </c>
      <c r="C498" s="1" t="s">
        <v>268</v>
      </c>
      <c r="D498" s="1" t="s">
        <v>7</v>
      </c>
      <c r="E498" s="1" t="s">
        <v>1999</v>
      </c>
      <c r="F498" s="1">
        <v>51</v>
      </c>
      <c r="G498" s="2">
        <v>41697</v>
      </c>
      <c r="H498" s="3">
        <v>53929</v>
      </c>
      <c r="I498" s="4">
        <v>0</v>
      </c>
      <c r="J498" s="13">
        <f t="shared" si="14"/>
        <v>0</v>
      </c>
      <c r="K498">
        <f t="shared" si="15"/>
        <v>2</v>
      </c>
    </row>
    <row r="499" spans="1:11" ht="20.100000000000001" customHeight="1" x14ac:dyDescent="0.25">
      <c r="A499" s="12" t="s">
        <v>273</v>
      </c>
      <c r="B499" s="1" t="s">
        <v>274</v>
      </c>
      <c r="C499" s="1" t="s">
        <v>6</v>
      </c>
      <c r="D499" s="1" t="s">
        <v>7</v>
      </c>
      <c r="E499" s="1" t="s">
        <v>1999</v>
      </c>
      <c r="F499" s="1">
        <v>37</v>
      </c>
      <c r="G499" s="2">
        <v>41695</v>
      </c>
      <c r="H499" s="3">
        <v>128984</v>
      </c>
      <c r="I499" s="4">
        <v>0.12</v>
      </c>
      <c r="J499" s="13">
        <f t="shared" si="14"/>
        <v>15478.08</v>
      </c>
      <c r="K499">
        <f t="shared" si="15"/>
        <v>2</v>
      </c>
    </row>
    <row r="500" spans="1:11" ht="20.100000000000001" customHeight="1" x14ac:dyDescent="0.25">
      <c r="A500" s="12" t="s">
        <v>405</v>
      </c>
      <c r="B500" s="1" t="s">
        <v>406</v>
      </c>
      <c r="C500" s="1" t="s">
        <v>38</v>
      </c>
      <c r="D500" s="1" t="s">
        <v>20</v>
      </c>
      <c r="E500" s="1" t="s">
        <v>2000</v>
      </c>
      <c r="F500" s="1">
        <v>36</v>
      </c>
      <c r="G500" s="2">
        <v>41692</v>
      </c>
      <c r="H500" s="3">
        <v>218530</v>
      </c>
      <c r="I500" s="4">
        <v>0.3</v>
      </c>
      <c r="J500" s="13">
        <f t="shared" si="14"/>
        <v>65559</v>
      </c>
      <c r="K500">
        <f t="shared" si="15"/>
        <v>2</v>
      </c>
    </row>
    <row r="501" spans="1:11" ht="20.100000000000001" customHeight="1" x14ac:dyDescent="0.25">
      <c r="A501" s="12" t="s">
        <v>1113</v>
      </c>
      <c r="B501" s="1" t="s">
        <v>1114</v>
      </c>
      <c r="C501" s="1" t="s">
        <v>6</v>
      </c>
      <c r="D501" s="1" t="s">
        <v>39</v>
      </c>
      <c r="E501" s="1" t="s">
        <v>2000</v>
      </c>
      <c r="F501" s="1">
        <v>35</v>
      </c>
      <c r="G501" s="2">
        <v>41690</v>
      </c>
      <c r="H501" s="3">
        <v>155905</v>
      </c>
      <c r="I501" s="4">
        <v>0.14000000000000001</v>
      </c>
      <c r="J501" s="13">
        <f t="shared" si="14"/>
        <v>21826.7</v>
      </c>
      <c r="K501">
        <f t="shared" si="15"/>
        <v>2</v>
      </c>
    </row>
    <row r="502" spans="1:11" ht="20.100000000000001" customHeight="1" x14ac:dyDescent="0.25">
      <c r="A502" s="12" t="s">
        <v>69</v>
      </c>
      <c r="B502" s="1" t="s">
        <v>70</v>
      </c>
      <c r="C502" s="1" t="s">
        <v>71</v>
      </c>
      <c r="D502" s="1" t="s">
        <v>7</v>
      </c>
      <c r="E502" s="1" t="s">
        <v>2000</v>
      </c>
      <c r="F502" s="1">
        <v>32</v>
      </c>
      <c r="G502" s="2">
        <v>41681</v>
      </c>
      <c r="H502" s="3">
        <v>99575</v>
      </c>
      <c r="I502" s="4">
        <v>0</v>
      </c>
      <c r="J502" s="13">
        <f t="shared" si="14"/>
        <v>0</v>
      </c>
      <c r="K502">
        <f t="shared" si="15"/>
        <v>2</v>
      </c>
    </row>
    <row r="503" spans="1:11" ht="20.100000000000001" customHeight="1" x14ac:dyDescent="0.25">
      <c r="A503" s="12" t="s">
        <v>1516</v>
      </c>
      <c r="B503" s="1" t="s">
        <v>1517</v>
      </c>
      <c r="C503" s="1" t="s">
        <v>64</v>
      </c>
      <c r="D503" s="1" t="s">
        <v>27</v>
      </c>
      <c r="E503" s="1" t="s">
        <v>1999</v>
      </c>
      <c r="F503" s="1">
        <v>43</v>
      </c>
      <c r="G503" s="2">
        <v>41680</v>
      </c>
      <c r="H503" s="3">
        <v>58875</v>
      </c>
      <c r="I503" s="4">
        <v>0</v>
      </c>
      <c r="J503" s="13">
        <f t="shared" si="14"/>
        <v>0</v>
      </c>
      <c r="K503">
        <f t="shared" si="15"/>
        <v>2</v>
      </c>
    </row>
    <row r="504" spans="1:11" ht="20.100000000000001" customHeight="1" x14ac:dyDescent="0.25">
      <c r="A504" s="12" t="s">
        <v>1670</v>
      </c>
      <c r="B504" s="1" t="s">
        <v>1671</v>
      </c>
      <c r="C504" s="1" t="s">
        <v>38</v>
      </c>
      <c r="D504" s="1" t="s">
        <v>39</v>
      </c>
      <c r="E504" s="1" t="s">
        <v>2000</v>
      </c>
      <c r="F504" s="1">
        <v>32</v>
      </c>
      <c r="G504" s="2">
        <v>41675</v>
      </c>
      <c r="H504" s="3">
        <v>203445</v>
      </c>
      <c r="I504" s="4">
        <v>0.34</v>
      </c>
      <c r="J504" s="13">
        <f t="shared" si="14"/>
        <v>69171.3</v>
      </c>
      <c r="K504">
        <f t="shared" si="15"/>
        <v>2</v>
      </c>
    </row>
    <row r="505" spans="1:11" ht="20.100000000000001" customHeight="1" x14ac:dyDescent="0.25">
      <c r="A505" s="12" t="s">
        <v>1248</v>
      </c>
      <c r="B505" s="1" t="s">
        <v>1249</v>
      </c>
      <c r="C505" s="1" t="s">
        <v>17</v>
      </c>
      <c r="D505" s="1" t="s">
        <v>27</v>
      </c>
      <c r="E505" s="1" t="s">
        <v>2000</v>
      </c>
      <c r="F505" s="1">
        <v>43</v>
      </c>
      <c r="G505" s="2">
        <v>41662</v>
      </c>
      <c r="H505" s="3">
        <v>92940</v>
      </c>
      <c r="I505" s="4">
        <v>0</v>
      </c>
      <c r="J505" s="13">
        <f t="shared" si="14"/>
        <v>0</v>
      </c>
      <c r="K505">
        <f t="shared" si="15"/>
        <v>1</v>
      </c>
    </row>
    <row r="506" spans="1:11" ht="20.100000000000001" customHeight="1" x14ac:dyDescent="0.25">
      <c r="A506" s="12" t="s">
        <v>180</v>
      </c>
      <c r="B506" s="1" t="s">
        <v>181</v>
      </c>
      <c r="C506" s="1" t="s">
        <v>11</v>
      </c>
      <c r="D506" s="1" t="s">
        <v>2007</v>
      </c>
      <c r="E506" s="1" t="s">
        <v>1999</v>
      </c>
      <c r="F506" s="1">
        <v>42</v>
      </c>
      <c r="G506" s="2">
        <v>41655</v>
      </c>
      <c r="H506" s="3">
        <v>152214</v>
      </c>
      <c r="I506" s="4">
        <v>0.3</v>
      </c>
      <c r="J506" s="13">
        <f t="shared" si="14"/>
        <v>45664.2</v>
      </c>
      <c r="K506">
        <f t="shared" si="15"/>
        <v>1</v>
      </c>
    </row>
    <row r="507" spans="1:11" ht="20.100000000000001" customHeight="1" x14ac:dyDescent="0.25">
      <c r="A507" s="12" t="s">
        <v>1166</v>
      </c>
      <c r="B507" s="1" t="s">
        <v>1167</v>
      </c>
      <c r="C507" s="1" t="s">
        <v>38</v>
      </c>
      <c r="D507" s="1" t="s">
        <v>12</v>
      </c>
      <c r="E507" s="1" t="s">
        <v>2000</v>
      </c>
      <c r="F507" s="1">
        <v>36</v>
      </c>
      <c r="G507" s="2">
        <v>41650</v>
      </c>
      <c r="H507" s="3">
        <v>202323</v>
      </c>
      <c r="I507" s="4">
        <v>0.39</v>
      </c>
      <c r="J507" s="13">
        <f t="shared" si="14"/>
        <v>78905.97</v>
      </c>
      <c r="K507">
        <f t="shared" si="15"/>
        <v>1</v>
      </c>
    </row>
    <row r="508" spans="1:11" ht="20.100000000000001" customHeight="1" x14ac:dyDescent="0.25">
      <c r="A508" s="12" t="s">
        <v>1222</v>
      </c>
      <c r="B508" s="1" t="s">
        <v>1223</v>
      </c>
      <c r="C508" s="1" t="s">
        <v>237</v>
      </c>
      <c r="D508" s="1" t="s">
        <v>7</v>
      </c>
      <c r="E508" s="1" t="s">
        <v>2000</v>
      </c>
      <c r="F508" s="1">
        <v>57</v>
      </c>
      <c r="G508" s="2">
        <v>41649</v>
      </c>
      <c r="H508" s="3">
        <v>74854</v>
      </c>
      <c r="I508" s="4">
        <v>0</v>
      </c>
      <c r="J508" s="13">
        <f t="shared" si="14"/>
        <v>0</v>
      </c>
      <c r="K508">
        <f t="shared" si="15"/>
        <v>1</v>
      </c>
    </row>
    <row r="509" spans="1:11" ht="20.100000000000001" customHeight="1" x14ac:dyDescent="0.25">
      <c r="A509" s="12" t="s">
        <v>1243</v>
      </c>
      <c r="B509" s="1" t="s">
        <v>1244</v>
      </c>
      <c r="C509" s="1" t="s">
        <v>64</v>
      </c>
      <c r="D509" s="1" t="s">
        <v>20</v>
      </c>
      <c r="E509" s="1" t="s">
        <v>2000</v>
      </c>
      <c r="F509" s="1">
        <v>60</v>
      </c>
      <c r="G509" s="2">
        <v>41647</v>
      </c>
      <c r="H509" s="3">
        <v>51877</v>
      </c>
      <c r="I509" s="4">
        <v>0</v>
      </c>
      <c r="J509" s="13">
        <f t="shared" si="14"/>
        <v>0</v>
      </c>
      <c r="K509">
        <f t="shared" si="15"/>
        <v>1</v>
      </c>
    </row>
    <row r="510" spans="1:11" ht="20.100000000000001" customHeight="1" x14ac:dyDescent="0.25">
      <c r="A510" s="12" t="s">
        <v>325</v>
      </c>
      <c r="B510" s="1" t="s">
        <v>326</v>
      </c>
      <c r="C510" s="1" t="s">
        <v>22</v>
      </c>
      <c r="D510" s="1" t="s">
        <v>7</v>
      </c>
      <c r="E510" s="1" t="s">
        <v>1999</v>
      </c>
      <c r="F510" s="1">
        <v>32</v>
      </c>
      <c r="G510" s="2">
        <v>41642</v>
      </c>
      <c r="H510" s="3">
        <v>127148</v>
      </c>
      <c r="I510" s="4">
        <v>0.1</v>
      </c>
      <c r="J510" s="13">
        <f t="shared" si="14"/>
        <v>12714.800000000001</v>
      </c>
      <c r="K510">
        <f t="shared" si="15"/>
        <v>1</v>
      </c>
    </row>
    <row r="511" spans="1:11" ht="20.100000000000001" customHeight="1" x14ac:dyDescent="0.25">
      <c r="A511" s="12" t="s">
        <v>1441</v>
      </c>
      <c r="B511" s="1" t="s">
        <v>1442</v>
      </c>
      <c r="C511" s="1" t="s">
        <v>11</v>
      </c>
      <c r="D511" s="1" t="s">
        <v>20</v>
      </c>
      <c r="E511" s="1" t="s">
        <v>1999</v>
      </c>
      <c r="F511" s="1">
        <v>39</v>
      </c>
      <c r="G511" s="2">
        <v>41635</v>
      </c>
      <c r="H511" s="3">
        <v>165756</v>
      </c>
      <c r="I511" s="4">
        <v>0.28000000000000003</v>
      </c>
      <c r="J511" s="13">
        <f t="shared" si="14"/>
        <v>46411.680000000008</v>
      </c>
      <c r="K511">
        <f t="shared" si="15"/>
        <v>12</v>
      </c>
    </row>
    <row r="512" spans="1:11" ht="20.100000000000001" customHeight="1" x14ac:dyDescent="0.25">
      <c r="A512" s="12" t="s">
        <v>83</v>
      </c>
      <c r="B512" s="1" t="s">
        <v>84</v>
      </c>
      <c r="C512" s="1" t="s">
        <v>22</v>
      </c>
      <c r="D512" s="1" t="s">
        <v>39</v>
      </c>
      <c r="E512" s="1" t="s">
        <v>2000</v>
      </c>
      <c r="F512" s="1">
        <v>53</v>
      </c>
      <c r="G512" s="2">
        <v>41601</v>
      </c>
      <c r="H512" s="3">
        <v>113135</v>
      </c>
      <c r="I512" s="4">
        <v>0.05</v>
      </c>
      <c r="J512" s="13">
        <f t="shared" si="14"/>
        <v>5656.75</v>
      </c>
      <c r="K512">
        <f t="shared" si="15"/>
        <v>11</v>
      </c>
    </row>
    <row r="513" spans="1:11" ht="20.100000000000001" customHeight="1" x14ac:dyDescent="0.25">
      <c r="A513" s="12" t="s">
        <v>492</v>
      </c>
      <c r="B513" s="1" t="s">
        <v>493</v>
      </c>
      <c r="C513" s="1" t="s">
        <v>6</v>
      </c>
      <c r="D513" s="1" t="s">
        <v>20</v>
      </c>
      <c r="E513" s="1" t="s">
        <v>1999</v>
      </c>
      <c r="F513" s="1">
        <v>55</v>
      </c>
      <c r="G513" s="2">
        <v>41594</v>
      </c>
      <c r="H513" s="3">
        <v>124129</v>
      </c>
      <c r="I513" s="4">
        <v>0.15</v>
      </c>
      <c r="J513" s="13">
        <f t="shared" si="14"/>
        <v>18619.349999999999</v>
      </c>
      <c r="K513">
        <f t="shared" si="15"/>
        <v>11</v>
      </c>
    </row>
    <row r="514" spans="1:11" ht="20.100000000000001" customHeight="1" x14ac:dyDescent="0.25">
      <c r="A514" s="12" t="s">
        <v>87</v>
      </c>
      <c r="B514" s="1" t="s">
        <v>88</v>
      </c>
      <c r="C514" s="1" t="s">
        <v>19</v>
      </c>
      <c r="D514" s="1" t="s">
        <v>20</v>
      </c>
      <c r="E514" s="1" t="s">
        <v>1999</v>
      </c>
      <c r="F514" s="1">
        <v>37</v>
      </c>
      <c r="G514" s="2">
        <v>41592</v>
      </c>
      <c r="H514" s="3">
        <v>56037</v>
      </c>
      <c r="I514" s="4">
        <v>0</v>
      </c>
      <c r="J514" s="13">
        <f t="shared" ref="J514:J577" si="16">H514*I514</f>
        <v>0</v>
      </c>
      <c r="K514">
        <f t="shared" si="15"/>
        <v>11</v>
      </c>
    </row>
    <row r="515" spans="1:11" ht="20.100000000000001" customHeight="1" x14ac:dyDescent="0.25">
      <c r="A515" s="12" t="s">
        <v>913</v>
      </c>
      <c r="B515" s="1" t="s">
        <v>914</v>
      </c>
      <c r="C515" s="1" t="s">
        <v>17</v>
      </c>
      <c r="D515" s="1" t="s">
        <v>39</v>
      </c>
      <c r="E515" s="1" t="s">
        <v>2000</v>
      </c>
      <c r="F515" s="1">
        <v>32</v>
      </c>
      <c r="G515" s="2">
        <v>41590</v>
      </c>
      <c r="H515" s="3">
        <v>88895</v>
      </c>
      <c r="I515" s="4">
        <v>0</v>
      </c>
      <c r="J515" s="13">
        <f t="shared" si="16"/>
        <v>0</v>
      </c>
      <c r="K515">
        <f t="shared" ref="K515:K578" si="17">MONTH(G515)</f>
        <v>11</v>
      </c>
    </row>
    <row r="516" spans="1:11" ht="20.100000000000001" customHeight="1" x14ac:dyDescent="0.25">
      <c r="A516" s="12" t="s">
        <v>1941</v>
      </c>
      <c r="B516" s="1" t="s">
        <v>42</v>
      </c>
      <c r="C516" s="1" t="s">
        <v>11</v>
      </c>
      <c r="D516" s="1" t="s">
        <v>7</v>
      </c>
      <c r="E516" s="1" t="s">
        <v>1999</v>
      </c>
      <c r="F516" s="1">
        <v>64</v>
      </c>
      <c r="G516" s="2">
        <v>41581</v>
      </c>
      <c r="H516" s="3">
        <v>186503</v>
      </c>
      <c r="I516" s="4">
        <v>0.24</v>
      </c>
      <c r="J516" s="13">
        <f t="shared" si="16"/>
        <v>44760.72</v>
      </c>
      <c r="K516">
        <f t="shared" si="17"/>
        <v>11</v>
      </c>
    </row>
    <row r="517" spans="1:11" ht="20.100000000000001" customHeight="1" x14ac:dyDescent="0.25">
      <c r="A517" s="12" t="s">
        <v>1160</v>
      </c>
      <c r="B517" s="1" t="s">
        <v>1161</v>
      </c>
      <c r="C517" s="1" t="s">
        <v>400</v>
      </c>
      <c r="D517" s="1" t="s">
        <v>7</v>
      </c>
      <c r="E517" s="1" t="s">
        <v>1999</v>
      </c>
      <c r="F517" s="1">
        <v>55</v>
      </c>
      <c r="G517" s="2">
        <v>41565</v>
      </c>
      <c r="H517" s="3">
        <v>70334</v>
      </c>
      <c r="I517" s="4">
        <v>0</v>
      </c>
      <c r="J517" s="13">
        <f t="shared" si="16"/>
        <v>0</v>
      </c>
      <c r="K517">
        <f t="shared" si="17"/>
        <v>10</v>
      </c>
    </row>
    <row r="518" spans="1:11" ht="20.100000000000001" customHeight="1" x14ac:dyDescent="0.25">
      <c r="A518" s="12" t="s">
        <v>579</v>
      </c>
      <c r="B518" s="1" t="s">
        <v>580</v>
      </c>
      <c r="C518" s="1" t="s">
        <v>25</v>
      </c>
      <c r="D518" s="1" t="s">
        <v>39</v>
      </c>
      <c r="E518" s="1" t="s">
        <v>2000</v>
      </c>
      <c r="F518" s="1">
        <v>65</v>
      </c>
      <c r="G518" s="2">
        <v>41543</v>
      </c>
      <c r="H518" s="3">
        <v>50341</v>
      </c>
      <c r="I518" s="4">
        <v>0</v>
      </c>
      <c r="J518" s="13">
        <f t="shared" si="16"/>
        <v>0</v>
      </c>
      <c r="K518">
        <f t="shared" si="17"/>
        <v>9</v>
      </c>
    </row>
    <row r="519" spans="1:11" ht="20.100000000000001" customHeight="1" x14ac:dyDescent="0.25">
      <c r="A519" s="12" t="s">
        <v>555</v>
      </c>
      <c r="B519" s="1" t="s">
        <v>556</v>
      </c>
      <c r="C519" s="1" t="s">
        <v>38</v>
      </c>
      <c r="D519" s="1" t="s">
        <v>20</v>
      </c>
      <c r="E519" s="1" t="s">
        <v>2000</v>
      </c>
      <c r="F519" s="1">
        <v>42</v>
      </c>
      <c r="G519" s="2">
        <v>41528</v>
      </c>
      <c r="H519" s="3">
        <v>181452</v>
      </c>
      <c r="I519" s="4">
        <v>0.3</v>
      </c>
      <c r="J519" s="13">
        <f t="shared" si="16"/>
        <v>54435.6</v>
      </c>
      <c r="K519">
        <f t="shared" si="17"/>
        <v>9</v>
      </c>
    </row>
    <row r="520" spans="1:11" ht="20.100000000000001" customHeight="1" x14ac:dyDescent="0.25">
      <c r="A520" s="12" t="s">
        <v>609</v>
      </c>
      <c r="B520" s="1" t="s">
        <v>610</v>
      </c>
      <c r="C520" s="1" t="s">
        <v>161</v>
      </c>
      <c r="D520" s="1" t="s">
        <v>32</v>
      </c>
      <c r="E520" s="1" t="s">
        <v>2000</v>
      </c>
      <c r="F520" s="1">
        <v>55</v>
      </c>
      <c r="G520" s="2">
        <v>41525</v>
      </c>
      <c r="H520" s="3">
        <v>73248</v>
      </c>
      <c r="I520" s="4">
        <v>0</v>
      </c>
      <c r="J520" s="13">
        <f t="shared" si="16"/>
        <v>0</v>
      </c>
      <c r="K520">
        <f t="shared" si="17"/>
        <v>9</v>
      </c>
    </row>
    <row r="521" spans="1:11" ht="20.100000000000001" customHeight="1" x14ac:dyDescent="0.25">
      <c r="A521" s="12" t="s">
        <v>907</v>
      </c>
      <c r="B521" s="1" t="s">
        <v>908</v>
      </c>
      <c r="C521" s="1" t="s">
        <v>19</v>
      </c>
      <c r="D521" s="1" t="s">
        <v>20</v>
      </c>
      <c r="E521" s="1" t="s">
        <v>1999</v>
      </c>
      <c r="F521" s="1">
        <v>35</v>
      </c>
      <c r="G521" s="2">
        <v>41516</v>
      </c>
      <c r="H521" s="3">
        <v>59646</v>
      </c>
      <c r="I521" s="4">
        <v>0</v>
      </c>
      <c r="J521" s="13">
        <f t="shared" si="16"/>
        <v>0</v>
      </c>
      <c r="K521">
        <f t="shared" si="17"/>
        <v>8</v>
      </c>
    </row>
    <row r="522" spans="1:11" ht="20.100000000000001" customHeight="1" x14ac:dyDescent="0.25">
      <c r="A522" s="12" t="s">
        <v>740</v>
      </c>
      <c r="B522" s="1" t="s">
        <v>741</v>
      </c>
      <c r="C522" s="1" t="s">
        <v>71</v>
      </c>
      <c r="D522" s="1" t="s">
        <v>7</v>
      </c>
      <c r="E522" s="1" t="s">
        <v>2000</v>
      </c>
      <c r="F522" s="1">
        <v>45</v>
      </c>
      <c r="G522" s="2">
        <v>41511</v>
      </c>
      <c r="H522" s="3">
        <v>99169</v>
      </c>
      <c r="I522" s="4">
        <v>0</v>
      </c>
      <c r="J522" s="13">
        <f t="shared" si="16"/>
        <v>0</v>
      </c>
      <c r="K522">
        <f t="shared" si="17"/>
        <v>8</v>
      </c>
    </row>
    <row r="523" spans="1:11" ht="20.100000000000001" customHeight="1" x14ac:dyDescent="0.25">
      <c r="A523" s="12" t="s">
        <v>1632</v>
      </c>
      <c r="B523" s="1" t="s">
        <v>1633</v>
      </c>
      <c r="C523" s="1" t="s">
        <v>22</v>
      </c>
      <c r="D523" s="1" t="s">
        <v>2007</v>
      </c>
      <c r="E523" s="1" t="s">
        <v>2000</v>
      </c>
      <c r="F523" s="1">
        <v>33</v>
      </c>
      <c r="G523" s="2">
        <v>41507</v>
      </c>
      <c r="H523" s="3">
        <v>105390</v>
      </c>
      <c r="I523" s="4">
        <v>0.06</v>
      </c>
      <c r="J523" s="13">
        <f t="shared" si="16"/>
        <v>6323.4</v>
      </c>
      <c r="K523">
        <f t="shared" si="17"/>
        <v>8</v>
      </c>
    </row>
    <row r="524" spans="1:11" ht="20.100000000000001" customHeight="1" x14ac:dyDescent="0.25">
      <c r="A524" s="12" t="s">
        <v>142</v>
      </c>
      <c r="B524" s="1" t="s">
        <v>1455</v>
      </c>
      <c r="C524" s="1" t="s">
        <v>38</v>
      </c>
      <c r="D524" s="1" t="s">
        <v>27</v>
      </c>
      <c r="E524" s="1" t="s">
        <v>1999</v>
      </c>
      <c r="F524" s="1">
        <v>41</v>
      </c>
      <c r="G524" s="2">
        <v>41503</v>
      </c>
      <c r="H524" s="3">
        <v>235619</v>
      </c>
      <c r="I524" s="4">
        <v>0.3</v>
      </c>
      <c r="J524" s="13">
        <f t="shared" si="16"/>
        <v>70685.7</v>
      </c>
      <c r="K524">
        <f t="shared" si="17"/>
        <v>8</v>
      </c>
    </row>
    <row r="525" spans="1:11" ht="20.100000000000001" customHeight="1" x14ac:dyDescent="0.25">
      <c r="A525" s="12" t="s">
        <v>1043</v>
      </c>
      <c r="B525" s="1" t="s">
        <v>1044</v>
      </c>
      <c r="C525" s="1" t="s">
        <v>22</v>
      </c>
      <c r="D525" s="1" t="s">
        <v>2007</v>
      </c>
      <c r="E525" s="1" t="s">
        <v>1999</v>
      </c>
      <c r="F525" s="1">
        <v>34</v>
      </c>
      <c r="G525" s="2">
        <v>41499</v>
      </c>
      <c r="H525" s="3">
        <v>113909</v>
      </c>
      <c r="I525" s="4">
        <v>0.06</v>
      </c>
      <c r="J525" s="13">
        <f t="shared" si="16"/>
        <v>6834.54</v>
      </c>
      <c r="K525">
        <f t="shared" si="17"/>
        <v>8</v>
      </c>
    </row>
    <row r="526" spans="1:11" ht="20.100000000000001" customHeight="1" x14ac:dyDescent="0.25">
      <c r="A526" s="12" t="s">
        <v>132</v>
      </c>
      <c r="B526" s="1" t="s">
        <v>133</v>
      </c>
      <c r="C526" s="1" t="s">
        <v>38</v>
      </c>
      <c r="D526" s="1" t="s">
        <v>2007</v>
      </c>
      <c r="E526" s="1" t="s">
        <v>1999</v>
      </c>
      <c r="F526" s="1">
        <v>45</v>
      </c>
      <c r="G526" s="2">
        <v>41493</v>
      </c>
      <c r="H526" s="3">
        <v>236946</v>
      </c>
      <c r="I526" s="4">
        <v>0.37</v>
      </c>
      <c r="J526" s="13">
        <f t="shared" si="16"/>
        <v>87670.02</v>
      </c>
      <c r="K526">
        <f t="shared" si="17"/>
        <v>8</v>
      </c>
    </row>
    <row r="527" spans="1:11" ht="20.100000000000001" customHeight="1" x14ac:dyDescent="0.25">
      <c r="A527" s="12" t="s">
        <v>305</v>
      </c>
      <c r="B527" s="1" t="s">
        <v>306</v>
      </c>
      <c r="C527" s="1" t="s">
        <v>6</v>
      </c>
      <c r="D527" s="1" t="s">
        <v>20</v>
      </c>
      <c r="E527" s="1" t="s">
        <v>2000</v>
      </c>
      <c r="F527" s="1">
        <v>46</v>
      </c>
      <c r="G527" s="2">
        <v>41473</v>
      </c>
      <c r="H527" s="3">
        <v>149712</v>
      </c>
      <c r="I527" s="4">
        <v>0.14000000000000001</v>
      </c>
      <c r="J527" s="13">
        <f t="shared" si="16"/>
        <v>20959.68</v>
      </c>
      <c r="K527">
        <f t="shared" si="17"/>
        <v>7</v>
      </c>
    </row>
    <row r="528" spans="1:11" ht="20.100000000000001" customHeight="1" x14ac:dyDescent="0.25">
      <c r="A528" s="12" t="s">
        <v>149</v>
      </c>
      <c r="B528" s="1" t="s">
        <v>309</v>
      </c>
      <c r="C528" s="1" t="s">
        <v>310</v>
      </c>
      <c r="D528" s="1" t="s">
        <v>7</v>
      </c>
      <c r="E528" s="1" t="s">
        <v>1999</v>
      </c>
      <c r="F528" s="1">
        <v>54</v>
      </c>
      <c r="G528" s="2">
        <v>41468</v>
      </c>
      <c r="H528" s="3">
        <v>83639</v>
      </c>
      <c r="I528" s="4">
        <v>0</v>
      </c>
      <c r="J528" s="13">
        <f t="shared" si="16"/>
        <v>0</v>
      </c>
      <c r="K528">
        <f t="shared" si="17"/>
        <v>7</v>
      </c>
    </row>
    <row r="529" spans="1:11" ht="20.100000000000001" customHeight="1" x14ac:dyDescent="0.25">
      <c r="A529" s="12" t="s">
        <v>220</v>
      </c>
      <c r="B529" s="1" t="s">
        <v>221</v>
      </c>
      <c r="C529" s="1" t="s">
        <v>6</v>
      </c>
      <c r="D529" s="1" t="s">
        <v>12</v>
      </c>
      <c r="E529" s="1" t="s">
        <v>1999</v>
      </c>
      <c r="F529" s="1">
        <v>64</v>
      </c>
      <c r="G529" s="2">
        <v>41454</v>
      </c>
      <c r="H529" s="3">
        <v>159571</v>
      </c>
      <c r="I529" s="4">
        <v>0.1</v>
      </c>
      <c r="J529" s="13">
        <f t="shared" si="16"/>
        <v>15957.1</v>
      </c>
      <c r="K529">
        <f t="shared" si="17"/>
        <v>6</v>
      </c>
    </row>
    <row r="530" spans="1:11" ht="20.100000000000001" customHeight="1" x14ac:dyDescent="0.25">
      <c r="A530" s="12" t="s">
        <v>520</v>
      </c>
      <c r="B530" s="1" t="s">
        <v>521</v>
      </c>
      <c r="C530" s="1" t="s">
        <v>400</v>
      </c>
      <c r="D530" s="1" t="s">
        <v>7</v>
      </c>
      <c r="E530" s="1" t="s">
        <v>2000</v>
      </c>
      <c r="F530" s="1">
        <v>40</v>
      </c>
      <c r="G530" s="2">
        <v>41451</v>
      </c>
      <c r="H530" s="3">
        <v>69096</v>
      </c>
      <c r="I530" s="4">
        <v>0</v>
      </c>
      <c r="J530" s="13">
        <f t="shared" si="16"/>
        <v>0</v>
      </c>
      <c r="K530">
        <f t="shared" si="17"/>
        <v>6</v>
      </c>
    </row>
    <row r="531" spans="1:11" ht="20.100000000000001" customHeight="1" x14ac:dyDescent="0.25">
      <c r="A531" s="12" t="s">
        <v>1200</v>
      </c>
      <c r="B531" s="1" t="s">
        <v>1201</v>
      </c>
      <c r="C531" s="1" t="s">
        <v>22</v>
      </c>
      <c r="D531" s="1" t="s">
        <v>20</v>
      </c>
      <c r="E531" s="1" t="s">
        <v>1999</v>
      </c>
      <c r="F531" s="1">
        <v>33</v>
      </c>
      <c r="G531" s="2">
        <v>41446</v>
      </c>
      <c r="H531" s="3">
        <v>119631</v>
      </c>
      <c r="I531" s="4">
        <v>0.06</v>
      </c>
      <c r="J531" s="13">
        <f t="shared" si="16"/>
        <v>7177.86</v>
      </c>
      <c r="K531">
        <f t="shared" si="17"/>
        <v>6</v>
      </c>
    </row>
    <row r="532" spans="1:11" ht="20.100000000000001" customHeight="1" x14ac:dyDescent="0.25">
      <c r="A532" s="12" t="s">
        <v>1538</v>
      </c>
      <c r="B532" s="1" t="s">
        <v>1539</v>
      </c>
      <c r="C532" s="1" t="s">
        <v>22</v>
      </c>
      <c r="D532" s="1" t="s">
        <v>12</v>
      </c>
      <c r="E532" s="1" t="s">
        <v>2000</v>
      </c>
      <c r="F532" s="1">
        <v>51</v>
      </c>
      <c r="G532" s="2">
        <v>41439</v>
      </c>
      <c r="H532" s="3">
        <v>108221</v>
      </c>
      <c r="I532" s="4">
        <v>0.05</v>
      </c>
      <c r="J532" s="13">
        <f t="shared" si="16"/>
        <v>5411.05</v>
      </c>
      <c r="K532">
        <f t="shared" si="17"/>
        <v>6</v>
      </c>
    </row>
    <row r="533" spans="1:11" ht="20.100000000000001" customHeight="1" x14ac:dyDescent="0.25">
      <c r="A533" s="12" t="s">
        <v>950</v>
      </c>
      <c r="B533" s="1" t="s">
        <v>951</v>
      </c>
      <c r="C533" s="1" t="s">
        <v>11</v>
      </c>
      <c r="D533" s="1" t="s">
        <v>27</v>
      </c>
      <c r="E533" s="1" t="s">
        <v>1999</v>
      </c>
      <c r="F533" s="1">
        <v>41</v>
      </c>
      <c r="G533" s="2">
        <v>41429</v>
      </c>
      <c r="H533" s="3">
        <v>167526</v>
      </c>
      <c r="I533" s="4">
        <v>0.26</v>
      </c>
      <c r="J533" s="13">
        <f t="shared" si="16"/>
        <v>43556.76</v>
      </c>
      <c r="K533">
        <f t="shared" si="17"/>
        <v>6</v>
      </c>
    </row>
    <row r="534" spans="1:11" ht="20.100000000000001" customHeight="1" x14ac:dyDescent="0.25">
      <c r="A534" s="12" t="s">
        <v>1288</v>
      </c>
      <c r="B534" s="1" t="s">
        <v>1289</v>
      </c>
      <c r="C534" s="1" t="s">
        <v>38</v>
      </c>
      <c r="D534" s="1" t="s">
        <v>32</v>
      </c>
      <c r="E534" s="1" t="s">
        <v>1999</v>
      </c>
      <c r="F534" s="1">
        <v>63</v>
      </c>
      <c r="G534" s="2">
        <v>41428</v>
      </c>
      <c r="H534" s="3">
        <v>254289</v>
      </c>
      <c r="I534" s="4">
        <v>0.39</v>
      </c>
      <c r="J534" s="13">
        <f t="shared" si="16"/>
        <v>99172.71</v>
      </c>
      <c r="K534">
        <f t="shared" si="17"/>
        <v>6</v>
      </c>
    </row>
    <row r="535" spans="1:11" ht="20.100000000000001" customHeight="1" x14ac:dyDescent="0.25">
      <c r="A535" s="12" t="s">
        <v>984</v>
      </c>
      <c r="B535" s="1" t="s">
        <v>1047</v>
      </c>
      <c r="C535" s="1" t="s">
        <v>14</v>
      </c>
      <c r="D535" s="1" t="s">
        <v>7</v>
      </c>
      <c r="E535" s="1" t="s">
        <v>1999</v>
      </c>
      <c r="F535" s="1">
        <v>52</v>
      </c>
      <c r="G535" s="2">
        <v>41417</v>
      </c>
      <c r="H535" s="3">
        <v>99557</v>
      </c>
      <c r="I535" s="4">
        <v>0.09</v>
      </c>
      <c r="J535" s="13">
        <f t="shared" si="16"/>
        <v>8960.1299999999992</v>
      </c>
      <c r="K535">
        <f t="shared" si="17"/>
        <v>5</v>
      </c>
    </row>
    <row r="536" spans="1:11" ht="20.100000000000001" customHeight="1" x14ac:dyDescent="0.25">
      <c r="A536" s="12" t="s">
        <v>76</v>
      </c>
      <c r="B536" s="1" t="s">
        <v>77</v>
      </c>
      <c r="C536" s="1" t="s">
        <v>9</v>
      </c>
      <c r="D536" s="1" t="s">
        <v>7</v>
      </c>
      <c r="E536" s="1" t="s">
        <v>2000</v>
      </c>
      <c r="F536" s="1">
        <v>35</v>
      </c>
      <c r="G536" s="2">
        <v>41409</v>
      </c>
      <c r="H536" s="3">
        <v>78940</v>
      </c>
      <c r="I536" s="4">
        <v>0</v>
      </c>
      <c r="J536" s="13">
        <f t="shared" si="16"/>
        <v>0</v>
      </c>
      <c r="K536">
        <f t="shared" si="17"/>
        <v>5</v>
      </c>
    </row>
    <row r="537" spans="1:11" ht="20.100000000000001" customHeight="1" x14ac:dyDescent="0.25">
      <c r="A537" s="12" t="s">
        <v>830</v>
      </c>
      <c r="B537" s="1" t="s">
        <v>831</v>
      </c>
      <c r="C537" s="1" t="s">
        <v>53</v>
      </c>
      <c r="D537" s="1" t="s">
        <v>32</v>
      </c>
      <c r="E537" s="1" t="s">
        <v>2000</v>
      </c>
      <c r="F537" s="1">
        <v>50</v>
      </c>
      <c r="G537" s="2">
        <v>41404</v>
      </c>
      <c r="H537" s="3">
        <v>79388</v>
      </c>
      <c r="I537" s="4">
        <v>0</v>
      </c>
      <c r="J537" s="13">
        <f t="shared" si="16"/>
        <v>0</v>
      </c>
      <c r="K537">
        <f t="shared" si="17"/>
        <v>5</v>
      </c>
    </row>
    <row r="538" spans="1:11" ht="20.100000000000001" customHeight="1" x14ac:dyDescent="0.25">
      <c r="A538" s="12" t="s">
        <v>209</v>
      </c>
      <c r="B538" s="1" t="s">
        <v>210</v>
      </c>
      <c r="C538" s="1" t="s">
        <v>161</v>
      </c>
      <c r="D538" s="1" t="s">
        <v>32</v>
      </c>
      <c r="E538" s="1" t="s">
        <v>2000</v>
      </c>
      <c r="F538" s="1">
        <v>45</v>
      </c>
      <c r="G538" s="2">
        <v>41386</v>
      </c>
      <c r="H538" s="3">
        <v>61773</v>
      </c>
      <c r="I538" s="4">
        <v>0</v>
      </c>
      <c r="J538" s="13">
        <f t="shared" si="16"/>
        <v>0</v>
      </c>
      <c r="K538">
        <f t="shared" si="17"/>
        <v>4</v>
      </c>
    </row>
    <row r="539" spans="1:11" ht="20.100000000000001" customHeight="1" x14ac:dyDescent="0.25">
      <c r="A539" s="12" t="s">
        <v>1559</v>
      </c>
      <c r="B539" s="1" t="s">
        <v>1560</v>
      </c>
      <c r="C539" s="1" t="s">
        <v>6</v>
      </c>
      <c r="D539" s="1" t="s">
        <v>2007</v>
      </c>
      <c r="E539" s="1" t="s">
        <v>1999</v>
      </c>
      <c r="F539" s="1">
        <v>42</v>
      </c>
      <c r="G539" s="2">
        <v>41382</v>
      </c>
      <c r="H539" s="3">
        <v>131179</v>
      </c>
      <c r="I539" s="4">
        <v>0.15</v>
      </c>
      <c r="J539" s="13">
        <f t="shared" si="16"/>
        <v>19676.849999999999</v>
      </c>
      <c r="K539">
        <f t="shared" si="17"/>
        <v>4</v>
      </c>
    </row>
    <row r="540" spans="1:11" ht="20.100000000000001" customHeight="1" x14ac:dyDescent="0.25">
      <c r="A540" s="12" t="s">
        <v>633</v>
      </c>
      <c r="B540" s="1" t="s">
        <v>634</v>
      </c>
      <c r="C540" s="1" t="s">
        <v>6</v>
      </c>
      <c r="D540" s="1" t="s">
        <v>20</v>
      </c>
      <c r="E540" s="1" t="s">
        <v>2000</v>
      </c>
      <c r="F540" s="1">
        <v>49</v>
      </c>
      <c r="G540" s="2">
        <v>41379</v>
      </c>
      <c r="H540" s="3">
        <v>128303</v>
      </c>
      <c r="I540" s="4">
        <v>0.15</v>
      </c>
      <c r="J540" s="13">
        <f t="shared" si="16"/>
        <v>19245.45</v>
      </c>
      <c r="K540">
        <f t="shared" si="17"/>
        <v>4</v>
      </c>
    </row>
    <row r="541" spans="1:11" ht="20.100000000000001" customHeight="1" x14ac:dyDescent="0.25">
      <c r="A541" s="12" t="s">
        <v>709</v>
      </c>
      <c r="B541" s="1" t="s">
        <v>710</v>
      </c>
      <c r="C541" s="1" t="s">
        <v>64</v>
      </c>
      <c r="D541" s="1" t="s">
        <v>39</v>
      </c>
      <c r="E541" s="1" t="s">
        <v>1999</v>
      </c>
      <c r="F541" s="1">
        <v>37</v>
      </c>
      <c r="G541" s="2">
        <v>41363</v>
      </c>
      <c r="H541" s="3">
        <v>69570</v>
      </c>
      <c r="I541" s="4">
        <v>0</v>
      </c>
      <c r="J541" s="13">
        <f t="shared" si="16"/>
        <v>0</v>
      </c>
      <c r="K541">
        <f t="shared" si="17"/>
        <v>3</v>
      </c>
    </row>
    <row r="542" spans="1:11" ht="20.100000000000001" customHeight="1" x14ac:dyDescent="0.25">
      <c r="A542" s="12" t="s">
        <v>1563</v>
      </c>
      <c r="B542" s="1" t="s">
        <v>1564</v>
      </c>
      <c r="C542" s="1" t="s">
        <v>38</v>
      </c>
      <c r="D542" s="1" t="s">
        <v>27</v>
      </c>
      <c r="E542" s="1" t="s">
        <v>1999</v>
      </c>
      <c r="F542" s="1">
        <v>64</v>
      </c>
      <c r="G542" s="2">
        <v>41362</v>
      </c>
      <c r="H542" s="3">
        <v>252325</v>
      </c>
      <c r="I542" s="4">
        <v>0.4</v>
      </c>
      <c r="J542" s="13">
        <f t="shared" si="16"/>
        <v>100930</v>
      </c>
      <c r="K542">
        <f t="shared" si="17"/>
        <v>3</v>
      </c>
    </row>
    <row r="543" spans="1:11" ht="20.100000000000001" customHeight="1" x14ac:dyDescent="0.25">
      <c r="A543" s="12" t="s">
        <v>93</v>
      </c>
      <c r="B543" s="1" t="s">
        <v>94</v>
      </c>
      <c r="C543" s="1" t="s">
        <v>14</v>
      </c>
      <c r="D543" s="1" t="s">
        <v>7</v>
      </c>
      <c r="E543" s="1" t="s">
        <v>1999</v>
      </c>
      <c r="F543" s="1">
        <v>32</v>
      </c>
      <c r="G543" s="2">
        <v>41353</v>
      </c>
      <c r="H543" s="3">
        <v>79921</v>
      </c>
      <c r="I543" s="4">
        <v>0.05</v>
      </c>
      <c r="J543" s="13">
        <f t="shared" si="16"/>
        <v>3996.05</v>
      </c>
      <c r="K543">
        <f t="shared" si="17"/>
        <v>3</v>
      </c>
    </row>
    <row r="544" spans="1:11" ht="20.100000000000001" customHeight="1" x14ac:dyDescent="0.25">
      <c r="A544" s="12" t="s">
        <v>1938</v>
      </c>
      <c r="B544" s="1" t="s">
        <v>37</v>
      </c>
      <c r="C544" s="1" t="s">
        <v>38</v>
      </c>
      <c r="D544" s="1" t="s">
        <v>39</v>
      </c>
      <c r="E544" s="1" t="s">
        <v>2000</v>
      </c>
      <c r="F544" s="1">
        <v>41</v>
      </c>
      <c r="G544" s="2">
        <v>41346</v>
      </c>
      <c r="H544" s="3">
        <v>249270</v>
      </c>
      <c r="I544" s="4">
        <v>0.3</v>
      </c>
      <c r="J544" s="13">
        <f t="shared" si="16"/>
        <v>74781</v>
      </c>
      <c r="K544">
        <f t="shared" si="17"/>
        <v>3</v>
      </c>
    </row>
    <row r="545" spans="1:11" ht="20.100000000000001" customHeight="1" x14ac:dyDescent="0.25">
      <c r="A545" s="12" t="s">
        <v>864</v>
      </c>
      <c r="B545" s="1" t="s">
        <v>865</v>
      </c>
      <c r="C545" s="1" t="s">
        <v>25</v>
      </c>
      <c r="D545" s="1" t="s">
        <v>20</v>
      </c>
      <c r="E545" s="1" t="s">
        <v>1999</v>
      </c>
      <c r="F545" s="1">
        <v>47</v>
      </c>
      <c r="G545" s="2">
        <v>41333</v>
      </c>
      <c r="H545" s="3">
        <v>54635</v>
      </c>
      <c r="I545" s="4">
        <v>0</v>
      </c>
      <c r="J545" s="13">
        <f t="shared" si="16"/>
        <v>0</v>
      </c>
      <c r="K545">
        <f t="shared" si="17"/>
        <v>2</v>
      </c>
    </row>
    <row r="546" spans="1:11" ht="20.100000000000001" customHeight="1" x14ac:dyDescent="0.25">
      <c r="A546" s="12" t="s">
        <v>502</v>
      </c>
      <c r="B546" s="1" t="s">
        <v>503</v>
      </c>
      <c r="C546" s="1" t="s">
        <v>6</v>
      </c>
      <c r="D546" s="1" t="s">
        <v>12</v>
      </c>
      <c r="E546" s="1" t="s">
        <v>2000</v>
      </c>
      <c r="F546" s="1">
        <v>37</v>
      </c>
      <c r="G546" s="2">
        <v>41329</v>
      </c>
      <c r="H546" s="3">
        <v>157474</v>
      </c>
      <c r="I546" s="4">
        <v>0.11</v>
      </c>
      <c r="J546" s="13">
        <f t="shared" si="16"/>
        <v>17322.14</v>
      </c>
      <c r="K546">
        <f t="shared" si="17"/>
        <v>2</v>
      </c>
    </row>
    <row r="547" spans="1:11" ht="20.100000000000001" customHeight="1" x14ac:dyDescent="0.25">
      <c r="A547" s="12" t="s">
        <v>1877</v>
      </c>
      <c r="B547" s="1" t="s">
        <v>1878</v>
      </c>
      <c r="C547" s="1" t="s">
        <v>31</v>
      </c>
      <c r="D547" s="1" t="s">
        <v>32</v>
      </c>
      <c r="E547" s="1" t="s">
        <v>2000</v>
      </c>
      <c r="F547" s="1">
        <v>37</v>
      </c>
      <c r="G547" s="2">
        <v>41318</v>
      </c>
      <c r="H547" s="3">
        <v>124827</v>
      </c>
      <c r="I547" s="4">
        <v>0</v>
      </c>
      <c r="J547" s="13">
        <f t="shared" si="16"/>
        <v>0</v>
      </c>
      <c r="K547">
        <f t="shared" si="17"/>
        <v>2</v>
      </c>
    </row>
    <row r="548" spans="1:11" ht="20.100000000000001" customHeight="1" x14ac:dyDescent="0.25">
      <c r="A548" s="12" t="s">
        <v>488</v>
      </c>
      <c r="B548" s="1" t="s">
        <v>489</v>
      </c>
      <c r="C548" s="1" t="s">
        <v>6</v>
      </c>
      <c r="D548" s="1" t="s">
        <v>27</v>
      </c>
      <c r="E548" s="1" t="s">
        <v>1999</v>
      </c>
      <c r="F548" s="1">
        <v>33</v>
      </c>
      <c r="G548" s="2">
        <v>41315</v>
      </c>
      <c r="H548" s="3">
        <v>144231</v>
      </c>
      <c r="I548" s="4">
        <v>0.14000000000000001</v>
      </c>
      <c r="J548" s="13">
        <f t="shared" si="16"/>
        <v>20192.34</v>
      </c>
      <c r="K548">
        <f t="shared" si="17"/>
        <v>2</v>
      </c>
    </row>
    <row r="549" spans="1:11" ht="20.100000000000001" customHeight="1" x14ac:dyDescent="0.25">
      <c r="A549" s="12" t="s">
        <v>448</v>
      </c>
      <c r="B549" s="1" t="s">
        <v>449</v>
      </c>
      <c r="C549" s="1" t="s">
        <v>17</v>
      </c>
      <c r="D549" s="1" t="s">
        <v>12</v>
      </c>
      <c r="E549" s="1" t="s">
        <v>1999</v>
      </c>
      <c r="F549" s="1">
        <v>46</v>
      </c>
      <c r="G549" s="2">
        <v>41294</v>
      </c>
      <c r="H549" s="3">
        <v>86061</v>
      </c>
      <c r="I549" s="4">
        <v>0</v>
      </c>
      <c r="J549" s="13">
        <f t="shared" si="16"/>
        <v>0</v>
      </c>
      <c r="K549">
        <f t="shared" si="17"/>
        <v>1</v>
      </c>
    </row>
    <row r="550" spans="1:11" ht="20.100000000000001" customHeight="1" x14ac:dyDescent="0.25">
      <c r="A550" s="12" t="s">
        <v>1830</v>
      </c>
      <c r="B550" s="1" t="s">
        <v>1831</v>
      </c>
      <c r="C550" s="1" t="s">
        <v>6</v>
      </c>
      <c r="D550" s="1" t="s">
        <v>7</v>
      </c>
      <c r="E550" s="1" t="s">
        <v>1999</v>
      </c>
      <c r="F550" s="1">
        <v>33</v>
      </c>
      <c r="G550" s="2">
        <v>41267</v>
      </c>
      <c r="H550" s="3">
        <v>132544</v>
      </c>
      <c r="I550" s="4">
        <v>0.1</v>
      </c>
      <c r="J550" s="13">
        <f t="shared" si="16"/>
        <v>13254.400000000001</v>
      </c>
      <c r="K550">
        <f t="shared" si="17"/>
        <v>12</v>
      </c>
    </row>
    <row r="551" spans="1:11" ht="20.100000000000001" customHeight="1" x14ac:dyDescent="0.25">
      <c r="A551" s="12" t="s">
        <v>1801</v>
      </c>
      <c r="B551" s="1" t="s">
        <v>1802</v>
      </c>
      <c r="C551" s="1" t="s">
        <v>11</v>
      </c>
      <c r="D551" s="1" t="s">
        <v>12</v>
      </c>
      <c r="E551" s="1" t="s">
        <v>2000</v>
      </c>
      <c r="F551" s="1">
        <v>64</v>
      </c>
      <c r="G551" s="2">
        <v>41264</v>
      </c>
      <c r="H551" s="3">
        <v>153253</v>
      </c>
      <c r="I551" s="4">
        <v>0.24</v>
      </c>
      <c r="J551" s="13">
        <f t="shared" si="16"/>
        <v>36780.720000000001</v>
      </c>
      <c r="K551">
        <f t="shared" si="17"/>
        <v>12</v>
      </c>
    </row>
    <row r="552" spans="1:11" ht="20.100000000000001" customHeight="1" x14ac:dyDescent="0.25">
      <c r="A552" s="12" t="s">
        <v>1398</v>
      </c>
      <c r="B552" s="1" t="s">
        <v>1399</v>
      </c>
      <c r="C552" s="1" t="s">
        <v>38</v>
      </c>
      <c r="D552" s="1" t="s">
        <v>27</v>
      </c>
      <c r="E552" s="1" t="s">
        <v>2000</v>
      </c>
      <c r="F552" s="1">
        <v>38</v>
      </c>
      <c r="G552" s="2">
        <v>41256</v>
      </c>
      <c r="H552" s="3">
        <v>191571</v>
      </c>
      <c r="I552" s="4">
        <v>0.32</v>
      </c>
      <c r="J552" s="13">
        <f t="shared" si="16"/>
        <v>61302.720000000001</v>
      </c>
      <c r="K552">
        <f t="shared" si="17"/>
        <v>12</v>
      </c>
    </row>
    <row r="553" spans="1:11" ht="20.100000000000001" customHeight="1" x14ac:dyDescent="0.25">
      <c r="A553" s="12" t="s">
        <v>1433</v>
      </c>
      <c r="B553" s="1" t="s">
        <v>1434</v>
      </c>
      <c r="C553" s="1" t="s">
        <v>215</v>
      </c>
      <c r="D553" s="1" t="s">
        <v>32</v>
      </c>
      <c r="E553" s="1" t="s">
        <v>1999</v>
      </c>
      <c r="F553" s="1">
        <v>54</v>
      </c>
      <c r="G553" s="2">
        <v>41237</v>
      </c>
      <c r="H553" s="3">
        <v>94407</v>
      </c>
      <c r="I553" s="4">
        <v>0</v>
      </c>
      <c r="J553" s="13">
        <f t="shared" si="16"/>
        <v>0</v>
      </c>
      <c r="K553">
        <f t="shared" si="17"/>
        <v>11</v>
      </c>
    </row>
    <row r="554" spans="1:11" ht="20.100000000000001" customHeight="1" x14ac:dyDescent="0.25">
      <c r="A554" s="12" t="s">
        <v>540</v>
      </c>
      <c r="B554" s="1" t="s">
        <v>541</v>
      </c>
      <c r="C554" s="1" t="s">
        <v>11</v>
      </c>
      <c r="D554" s="1" t="s">
        <v>7</v>
      </c>
      <c r="E554" s="1" t="s">
        <v>2000</v>
      </c>
      <c r="F554" s="1">
        <v>47</v>
      </c>
      <c r="G554" s="2">
        <v>41208</v>
      </c>
      <c r="H554" s="3">
        <v>183156</v>
      </c>
      <c r="I554" s="4">
        <v>0.3</v>
      </c>
      <c r="J554" s="13">
        <f t="shared" si="16"/>
        <v>54946.799999999996</v>
      </c>
      <c r="K554">
        <f t="shared" si="17"/>
        <v>10</v>
      </c>
    </row>
    <row r="555" spans="1:11" ht="20.100000000000001" customHeight="1" x14ac:dyDescent="0.25">
      <c r="A555" s="12" t="s">
        <v>752</v>
      </c>
      <c r="B555" s="1" t="s">
        <v>753</v>
      </c>
      <c r="C555" s="1" t="s">
        <v>11</v>
      </c>
      <c r="D555" s="1" t="s">
        <v>32</v>
      </c>
      <c r="E555" s="1" t="s">
        <v>1999</v>
      </c>
      <c r="F555" s="1">
        <v>53</v>
      </c>
      <c r="G555" s="2">
        <v>41204</v>
      </c>
      <c r="H555" s="3">
        <v>168510</v>
      </c>
      <c r="I555" s="4">
        <v>0.28999999999999998</v>
      </c>
      <c r="J555" s="13">
        <f t="shared" si="16"/>
        <v>48867.899999999994</v>
      </c>
      <c r="K555">
        <f t="shared" si="17"/>
        <v>10</v>
      </c>
    </row>
    <row r="556" spans="1:11" ht="20.100000000000001" customHeight="1" x14ac:dyDescent="0.25">
      <c r="A556" s="12" t="s">
        <v>840</v>
      </c>
      <c r="B556" s="1" t="s">
        <v>841</v>
      </c>
      <c r="C556" s="1" t="s">
        <v>22</v>
      </c>
      <c r="D556" s="1" t="s">
        <v>20</v>
      </c>
      <c r="E556" s="1" t="s">
        <v>2000</v>
      </c>
      <c r="F556" s="1">
        <v>55</v>
      </c>
      <c r="G556" s="2">
        <v>41202</v>
      </c>
      <c r="H556" s="3">
        <v>108686</v>
      </c>
      <c r="I556" s="4">
        <v>0.06</v>
      </c>
      <c r="J556" s="13">
        <f t="shared" si="16"/>
        <v>6521.16</v>
      </c>
      <c r="K556">
        <f t="shared" si="17"/>
        <v>10</v>
      </c>
    </row>
    <row r="557" spans="1:11" ht="20.100000000000001" customHeight="1" x14ac:dyDescent="0.25">
      <c r="A557" s="12" t="s">
        <v>97</v>
      </c>
      <c r="B557" s="1" t="s">
        <v>98</v>
      </c>
      <c r="C557" s="1" t="s">
        <v>53</v>
      </c>
      <c r="D557" s="1" t="s">
        <v>32</v>
      </c>
      <c r="E557" s="1" t="s">
        <v>1999</v>
      </c>
      <c r="F557" s="1">
        <v>52</v>
      </c>
      <c r="G557" s="2">
        <v>41199</v>
      </c>
      <c r="H557" s="3">
        <v>71476</v>
      </c>
      <c r="I557" s="4">
        <v>0</v>
      </c>
      <c r="J557" s="13">
        <f t="shared" si="16"/>
        <v>0</v>
      </c>
      <c r="K557">
        <f t="shared" si="17"/>
        <v>10</v>
      </c>
    </row>
    <row r="558" spans="1:11" ht="20.100000000000001" customHeight="1" x14ac:dyDescent="0.25">
      <c r="A558" s="12" t="s">
        <v>1107</v>
      </c>
      <c r="B558" s="1" t="s">
        <v>1108</v>
      </c>
      <c r="C558" s="1" t="s">
        <v>22</v>
      </c>
      <c r="D558" s="1" t="s">
        <v>27</v>
      </c>
      <c r="E558" s="1" t="s">
        <v>2000</v>
      </c>
      <c r="F558" s="1">
        <v>50</v>
      </c>
      <c r="G558" s="2">
        <v>41155</v>
      </c>
      <c r="H558" s="3">
        <v>102033</v>
      </c>
      <c r="I558" s="4">
        <v>0.08</v>
      </c>
      <c r="J558" s="13">
        <f t="shared" si="16"/>
        <v>8162.64</v>
      </c>
      <c r="K558">
        <f t="shared" si="17"/>
        <v>9</v>
      </c>
    </row>
    <row r="559" spans="1:11" ht="20.100000000000001" customHeight="1" x14ac:dyDescent="0.25">
      <c r="A559" s="12" t="s">
        <v>1722</v>
      </c>
      <c r="B559" s="1" t="s">
        <v>1723</v>
      </c>
      <c r="C559" s="1" t="s">
        <v>22</v>
      </c>
      <c r="D559" s="1" t="s">
        <v>20</v>
      </c>
      <c r="E559" s="1" t="s">
        <v>1999</v>
      </c>
      <c r="F559" s="1">
        <v>49</v>
      </c>
      <c r="G559" s="2">
        <v>41131</v>
      </c>
      <c r="H559" s="3">
        <v>109850</v>
      </c>
      <c r="I559" s="4">
        <v>7.0000000000000007E-2</v>
      </c>
      <c r="J559" s="13">
        <f t="shared" si="16"/>
        <v>7689.5000000000009</v>
      </c>
      <c r="K559">
        <f t="shared" si="17"/>
        <v>8</v>
      </c>
    </row>
    <row r="560" spans="1:11" ht="20.100000000000001" customHeight="1" x14ac:dyDescent="0.25">
      <c r="A560" s="12" t="s">
        <v>1805</v>
      </c>
      <c r="B560" s="1" t="s">
        <v>1806</v>
      </c>
      <c r="C560" s="1" t="s">
        <v>38</v>
      </c>
      <c r="D560" s="1" t="s">
        <v>27</v>
      </c>
      <c r="E560" s="1" t="s">
        <v>2000</v>
      </c>
      <c r="F560" s="1">
        <v>41</v>
      </c>
      <c r="G560" s="2">
        <v>41130</v>
      </c>
      <c r="H560" s="3">
        <v>245360</v>
      </c>
      <c r="I560" s="4">
        <v>0.37</v>
      </c>
      <c r="J560" s="13">
        <f t="shared" si="16"/>
        <v>90783.2</v>
      </c>
      <c r="K560">
        <f t="shared" si="17"/>
        <v>8</v>
      </c>
    </row>
    <row r="561" spans="1:11" ht="20.100000000000001" customHeight="1" x14ac:dyDescent="0.25">
      <c r="A561" s="12" t="s">
        <v>1768</v>
      </c>
      <c r="B561" s="1" t="s">
        <v>1769</v>
      </c>
      <c r="C561" s="1" t="s">
        <v>64</v>
      </c>
      <c r="D561" s="1" t="s">
        <v>12</v>
      </c>
      <c r="E561" s="1" t="s">
        <v>2000</v>
      </c>
      <c r="F561" s="1">
        <v>45</v>
      </c>
      <c r="G561" s="2">
        <v>41127</v>
      </c>
      <c r="H561" s="3">
        <v>58586</v>
      </c>
      <c r="I561" s="4">
        <v>0</v>
      </c>
      <c r="J561" s="13">
        <f t="shared" si="16"/>
        <v>0</v>
      </c>
      <c r="K561">
        <f t="shared" si="17"/>
        <v>8</v>
      </c>
    </row>
    <row r="562" spans="1:11" ht="20.100000000000001" customHeight="1" x14ac:dyDescent="0.25">
      <c r="A562" s="12" t="s">
        <v>721</v>
      </c>
      <c r="B562" s="1" t="s">
        <v>722</v>
      </c>
      <c r="C562" s="1" t="s">
        <v>22</v>
      </c>
      <c r="D562" s="1" t="s">
        <v>20</v>
      </c>
      <c r="E562" s="1" t="s">
        <v>1999</v>
      </c>
      <c r="F562" s="1">
        <v>36</v>
      </c>
      <c r="G562" s="2">
        <v>41116</v>
      </c>
      <c r="H562" s="3">
        <v>105891</v>
      </c>
      <c r="I562" s="4">
        <v>7.0000000000000007E-2</v>
      </c>
      <c r="J562" s="13">
        <f t="shared" si="16"/>
        <v>7412.3700000000008</v>
      </c>
      <c r="K562">
        <f t="shared" si="17"/>
        <v>7</v>
      </c>
    </row>
    <row r="563" spans="1:11" ht="20.100000000000001" customHeight="1" x14ac:dyDescent="0.25">
      <c r="A563" s="12" t="s">
        <v>726</v>
      </c>
      <c r="B563" s="1" t="s">
        <v>727</v>
      </c>
      <c r="C563" s="1" t="s">
        <v>38</v>
      </c>
      <c r="D563" s="1" t="s">
        <v>2007</v>
      </c>
      <c r="E563" s="1" t="s">
        <v>2000</v>
      </c>
      <c r="F563" s="1">
        <v>52</v>
      </c>
      <c r="G563" s="2">
        <v>41113</v>
      </c>
      <c r="H563" s="3">
        <v>187048</v>
      </c>
      <c r="I563" s="4">
        <v>0.32</v>
      </c>
      <c r="J563" s="13">
        <f t="shared" si="16"/>
        <v>59855.360000000001</v>
      </c>
      <c r="K563">
        <f t="shared" si="17"/>
        <v>7</v>
      </c>
    </row>
    <row r="564" spans="1:11" ht="20.100000000000001" customHeight="1" x14ac:dyDescent="0.25">
      <c r="A564" s="12" t="s">
        <v>488</v>
      </c>
      <c r="B564" s="1" t="s">
        <v>1491</v>
      </c>
      <c r="C564" s="1" t="s">
        <v>22</v>
      </c>
      <c r="D564" s="1" t="s">
        <v>2007</v>
      </c>
      <c r="E564" s="1" t="s">
        <v>1999</v>
      </c>
      <c r="F564" s="1">
        <v>45</v>
      </c>
      <c r="G564" s="2">
        <v>41099</v>
      </c>
      <c r="H564" s="3">
        <v>109883</v>
      </c>
      <c r="I564" s="4">
        <v>7.0000000000000007E-2</v>
      </c>
      <c r="J564" s="13">
        <f t="shared" si="16"/>
        <v>7691.81</v>
      </c>
      <c r="K564">
        <f t="shared" si="17"/>
        <v>7</v>
      </c>
    </row>
    <row r="565" spans="1:11" ht="20.100000000000001" customHeight="1" x14ac:dyDescent="0.25">
      <c r="A565" s="12" t="s">
        <v>484</v>
      </c>
      <c r="B565" s="1" t="s">
        <v>485</v>
      </c>
      <c r="C565" s="1" t="s">
        <v>17</v>
      </c>
      <c r="D565" s="1" t="s">
        <v>39</v>
      </c>
      <c r="E565" s="1" t="s">
        <v>2000</v>
      </c>
      <c r="F565" s="1">
        <v>34</v>
      </c>
      <c r="G565" s="2">
        <v>41085</v>
      </c>
      <c r="H565" s="3">
        <v>83066</v>
      </c>
      <c r="I565" s="4">
        <v>0</v>
      </c>
      <c r="J565" s="13">
        <f t="shared" si="16"/>
        <v>0</v>
      </c>
      <c r="K565">
        <f t="shared" si="17"/>
        <v>6</v>
      </c>
    </row>
    <row r="566" spans="1:11" ht="20.100000000000001" customHeight="1" x14ac:dyDescent="0.25">
      <c r="A566" s="12" t="s">
        <v>1506</v>
      </c>
      <c r="B566" s="1" t="s">
        <v>1507</v>
      </c>
      <c r="C566" s="1" t="s">
        <v>22</v>
      </c>
      <c r="D566" s="1" t="s">
        <v>2007</v>
      </c>
      <c r="E566" s="1" t="s">
        <v>2000</v>
      </c>
      <c r="F566" s="1">
        <v>33</v>
      </c>
      <c r="G566" s="2">
        <v>41071</v>
      </c>
      <c r="H566" s="3">
        <v>118253</v>
      </c>
      <c r="I566" s="4">
        <v>0.08</v>
      </c>
      <c r="J566" s="13">
        <f t="shared" si="16"/>
        <v>9460.24</v>
      </c>
      <c r="K566">
        <f t="shared" si="17"/>
        <v>6</v>
      </c>
    </row>
    <row r="567" spans="1:11" ht="20.100000000000001" customHeight="1" x14ac:dyDescent="0.25">
      <c r="A567" s="12" t="s">
        <v>577</v>
      </c>
      <c r="B567" s="1" t="s">
        <v>578</v>
      </c>
      <c r="C567" s="1" t="s">
        <v>38</v>
      </c>
      <c r="D567" s="1" t="s">
        <v>32</v>
      </c>
      <c r="E567" s="1" t="s">
        <v>1999</v>
      </c>
      <c r="F567" s="1">
        <v>47</v>
      </c>
      <c r="G567" s="2">
        <v>41071</v>
      </c>
      <c r="H567" s="3">
        <v>222941</v>
      </c>
      <c r="I567" s="4">
        <v>0.39</v>
      </c>
      <c r="J567" s="13">
        <f t="shared" si="16"/>
        <v>86946.99</v>
      </c>
      <c r="K567">
        <f t="shared" si="17"/>
        <v>6</v>
      </c>
    </row>
    <row r="568" spans="1:11" ht="20.100000000000001" customHeight="1" x14ac:dyDescent="0.25">
      <c r="A568" s="12" t="s">
        <v>1158</v>
      </c>
      <c r="B568" s="1" t="s">
        <v>1159</v>
      </c>
      <c r="C568" s="1" t="s">
        <v>64</v>
      </c>
      <c r="D568" s="1" t="s">
        <v>20</v>
      </c>
      <c r="E568" s="1" t="s">
        <v>2000</v>
      </c>
      <c r="F568" s="1">
        <v>34</v>
      </c>
      <c r="G568" s="2">
        <v>41066</v>
      </c>
      <c r="H568" s="3">
        <v>72126</v>
      </c>
      <c r="I568" s="4">
        <v>0</v>
      </c>
      <c r="J568" s="13">
        <f t="shared" si="16"/>
        <v>0</v>
      </c>
      <c r="K568">
        <f t="shared" si="17"/>
        <v>6</v>
      </c>
    </row>
    <row r="569" spans="1:11" ht="20.100000000000001" customHeight="1" x14ac:dyDescent="0.25">
      <c r="A569" s="12" t="s">
        <v>703</v>
      </c>
      <c r="B569" s="1" t="s">
        <v>704</v>
      </c>
      <c r="C569" s="1" t="s">
        <v>11</v>
      </c>
      <c r="D569" s="1" t="s">
        <v>2007</v>
      </c>
      <c r="E569" s="1" t="s">
        <v>1999</v>
      </c>
      <c r="F569" s="1">
        <v>37</v>
      </c>
      <c r="G569" s="2">
        <v>41048</v>
      </c>
      <c r="H569" s="3">
        <v>160280</v>
      </c>
      <c r="I569" s="4">
        <v>0.19</v>
      </c>
      <c r="J569" s="13">
        <f t="shared" si="16"/>
        <v>30453.200000000001</v>
      </c>
      <c r="K569">
        <f t="shared" si="17"/>
        <v>5</v>
      </c>
    </row>
    <row r="570" spans="1:11" ht="20.100000000000001" customHeight="1" x14ac:dyDescent="0.25">
      <c r="A570" s="12" t="s">
        <v>1019</v>
      </c>
      <c r="B570" s="1" t="s">
        <v>1020</v>
      </c>
      <c r="C570" s="1" t="s">
        <v>17</v>
      </c>
      <c r="D570" s="1" t="s">
        <v>20</v>
      </c>
      <c r="E570" s="1" t="s">
        <v>2000</v>
      </c>
      <c r="F570" s="1">
        <v>33</v>
      </c>
      <c r="G570" s="2">
        <v>41043</v>
      </c>
      <c r="H570" s="3">
        <v>88343</v>
      </c>
      <c r="I570" s="4">
        <v>0</v>
      </c>
      <c r="J570" s="13">
        <f t="shared" si="16"/>
        <v>0</v>
      </c>
      <c r="K570">
        <f t="shared" si="17"/>
        <v>5</v>
      </c>
    </row>
    <row r="571" spans="1:11" ht="20.100000000000001" customHeight="1" x14ac:dyDescent="0.25">
      <c r="A571" s="12" t="s">
        <v>1951</v>
      </c>
      <c r="B571" s="1" t="s">
        <v>57</v>
      </c>
      <c r="C571" s="1" t="s">
        <v>38</v>
      </c>
      <c r="D571" s="1" t="s">
        <v>7</v>
      </c>
      <c r="E571" s="1" t="s">
        <v>1999</v>
      </c>
      <c r="F571" s="1">
        <v>63</v>
      </c>
      <c r="G571" s="2">
        <v>41040</v>
      </c>
      <c r="H571" s="3">
        <v>231141</v>
      </c>
      <c r="I571" s="4">
        <v>0.34</v>
      </c>
      <c r="J571" s="13">
        <f t="shared" si="16"/>
        <v>78587.94</v>
      </c>
      <c r="K571">
        <f t="shared" si="17"/>
        <v>5</v>
      </c>
    </row>
    <row r="572" spans="1:11" ht="20.100000000000001" customHeight="1" x14ac:dyDescent="0.25">
      <c r="A572" s="12" t="s">
        <v>1424</v>
      </c>
      <c r="B572" s="1" t="s">
        <v>1425</v>
      </c>
      <c r="C572" s="1" t="s">
        <v>215</v>
      </c>
      <c r="D572" s="1" t="s">
        <v>32</v>
      </c>
      <c r="E572" s="1" t="s">
        <v>2000</v>
      </c>
      <c r="F572" s="1">
        <v>48</v>
      </c>
      <c r="G572" s="2">
        <v>41032</v>
      </c>
      <c r="H572" s="3">
        <v>65340</v>
      </c>
      <c r="I572" s="4">
        <v>0</v>
      </c>
      <c r="J572" s="13">
        <f t="shared" si="16"/>
        <v>0</v>
      </c>
      <c r="K572">
        <f t="shared" si="17"/>
        <v>5</v>
      </c>
    </row>
    <row r="573" spans="1:11" ht="20.100000000000001" customHeight="1" x14ac:dyDescent="0.25">
      <c r="A573" s="12" t="s">
        <v>1148</v>
      </c>
      <c r="B573" s="1" t="s">
        <v>1149</v>
      </c>
      <c r="C573" s="1" t="s">
        <v>53</v>
      </c>
      <c r="D573" s="1" t="s">
        <v>32</v>
      </c>
      <c r="E573" s="1" t="s">
        <v>1999</v>
      </c>
      <c r="F573" s="1">
        <v>54</v>
      </c>
      <c r="G573" s="2">
        <v>41028</v>
      </c>
      <c r="H573" s="3">
        <v>96441</v>
      </c>
      <c r="I573" s="4">
        <v>0</v>
      </c>
      <c r="J573" s="13">
        <f t="shared" si="16"/>
        <v>0</v>
      </c>
      <c r="K573">
        <f t="shared" si="17"/>
        <v>4</v>
      </c>
    </row>
    <row r="574" spans="1:11" ht="20.100000000000001" customHeight="1" x14ac:dyDescent="0.25">
      <c r="A574" s="12" t="s">
        <v>1549</v>
      </c>
      <c r="B574" s="1" t="s">
        <v>1550</v>
      </c>
      <c r="C574" s="1" t="s">
        <v>114</v>
      </c>
      <c r="D574" s="1" t="s">
        <v>32</v>
      </c>
      <c r="E574" s="1" t="s">
        <v>2000</v>
      </c>
      <c r="F574" s="1">
        <v>42</v>
      </c>
      <c r="G574" s="2">
        <v>41026</v>
      </c>
      <c r="H574" s="3">
        <v>72903</v>
      </c>
      <c r="I574" s="4">
        <v>0</v>
      </c>
      <c r="J574" s="13">
        <f t="shared" si="16"/>
        <v>0</v>
      </c>
      <c r="K574">
        <f t="shared" si="17"/>
        <v>4</v>
      </c>
    </row>
    <row r="575" spans="1:11" ht="20.100000000000001" customHeight="1" x14ac:dyDescent="0.25">
      <c r="A575" s="12" t="s">
        <v>1791</v>
      </c>
      <c r="B575" s="1" t="s">
        <v>1792</v>
      </c>
      <c r="C575" s="1" t="s">
        <v>22</v>
      </c>
      <c r="D575" s="1" t="s">
        <v>20</v>
      </c>
      <c r="E575" s="1" t="s">
        <v>1999</v>
      </c>
      <c r="F575" s="1">
        <v>50</v>
      </c>
      <c r="G575" s="2">
        <v>41024</v>
      </c>
      <c r="H575" s="3">
        <v>113269</v>
      </c>
      <c r="I575" s="4">
        <v>0.09</v>
      </c>
      <c r="J575" s="13">
        <f t="shared" si="16"/>
        <v>10194.209999999999</v>
      </c>
      <c r="K575">
        <f t="shared" si="17"/>
        <v>4</v>
      </c>
    </row>
    <row r="576" spans="1:11" ht="20.100000000000001" customHeight="1" x14ac:dyDescent="0.25">
      <c r="A576" s="12" t="s">
        <v>814</v>
      </c>
      <c r="B576" s="1" t="s">
        <v>815</v>
      </c>
      <c r="C576" s="1" t="s">
        <v>17</v>
      </c>
      <c r="D576" s="1" t="s">
        <v>39</v>
      </c>
      <c r="E576" s="1" t="s">
        <v>1999</v>
      </c>
      <c r="F576" s="1">
        <v>51</v>
      </c>
      <c r="G576" s="2">
        <v>41013</v>
      </c>
      <c r="H576" s="3">
        <v>82300</v>
      </c>
      <c r="I576" s="4">
        <v>0</v>
      </c>
      <c r="J576" s="13">
        <f t="shared" si="16"/>
        <v>0</v>
      </c>
      <c r="K576">
        <f t="shared" si="17"/>
        <v>4</v>
      </c>
    </row>
    <row r="577" spans="1:11" ht="20.100000000000001" customHeight="1" x14ac:dyDescent="0.25">
      <c r="A577" s="12" t="s">
        <v>848</v>
      </c>
      <c r="B577" s="1" t="s">
        <v>849</v>
      </c>
      <c r="C577" s="1" t="s">
        <v>25</v>
      </c>
      <c r="D577" s="1" t="s">
        <v>12</v>
      </c>
      <c r="E577" s="1" t="s">
        <v>2000</v>
      </c>
      <c r="F577" s="1">
        <v>63</v>
      </c>
      <c r="G577" s="2">
        <v>40984</v>
      </c>
      <c r="H577" s="3">
        <v>46081</v>
      </c>
      <c r="I577" s="4">
        <v>0</v>
      </c>
      <c r="J577" s="13">
        <f t="shared" si="16"/>
        <v>0</v>
      </c>
      <c r="K577">
        <f t="shared" si="17"/>
        <v>3</v>
      </c>
    </row>
    <row r="578" spans="1:11" ht="20.100000000000001" customHeight="1" x14ac:dyDescent="0.25">
      <c r="A578" s="12" t="s">
        <v>1754</v>
      </c>
      <c r="B578" s="1" t="s">
        <v>1755</v>
      </c>
      <c r="C578" s="1" t="s">
        <v>22</v>
      </c>
      <c r="D578" s="1" t="s">
        <v>2007</v>
      </c>
      <c r="E578" s="1" t="s">
        <v>1999</v>
      </c>
      <c r="F578" s="1">
        <v>50</v>
      </c>
      <c r="G578" s="2">
        <v>40983</v>
      </c>
      <c r="H578" s="3">
        <v>117226</v>
      </c>
      <c r="I578" s="4">
        <v>0.08</v>
      </c>
      <c r="J578" s="13">
        <f t="shared" ref="J578:J641" si="18">H578*I578</f>
        <v>9378.08</v>
      </c>
      <c r="K578">
        <f t="shared" si="17"/>
        <v>3</v>
      </c>
    </row>
    <row r="579" spans="1:11" ht="20.100000000000001" customHeight="1" x14ac:dyDescent="0.25">
      <c r="A579" s="12" t="s">
        <v>1370</v>
      </c>
      <c r="B579" s="1" t="s">
        <v>1371</v>
      </c>
      <c r="C579" s="1" t="s">
        <v>22</v>
      </c>
      <c r="D579" s="1" t="s">
        <v>39</v>
      </c>
      <c r="E579" s="1" t="s">
        <v>2000</v>
      </c>
      <c r="F579" s="1">
        <v>50</v>
      </c>
      <c r="G579" s="2">
        <v>40979</v>
      </c>
      <c r="H579" s="3">
        <v>108134</v>
      </c>
      <c r="I579" s="4">
        <v>0.1</v>
      </c>
      <c r="J579" s="13">
        <f t="shared" si="18"/>
        <v>10813.400000000001</v>
      </c>
      <c r="K579">
        <f t="shared" ref="K579:K642" si="19">MONTH(G579)</f>
        <v>3</v>
      </c>
    </row>
    <row r="580" spans="1:11" ht="20.100000000000001" customHeight="1" x14ac:dyDescent="0.25">
      <c r="A580" s="12" t="s">
        <v>1895</v>
      </c>
      <c r="B580" s="1" t="s">
        <v>1896</v>
      </c>
      <c r="C580" s="1" t="s">
        <v>114</v>
      </c>
      <c r="D580" s="1" t="s">
        <v>32</v>
      </c>
      <c r="E580" s="1" t="s">
        <v>2000</v>
      </c>
      <c r="F580" s="1">
        <v>45</v>
      </c>
      <c r="G580" s="2">
        <v>40967</v>
      </c>
      <c r="H580" s="3">
        <v>89659</v>
      </c>
      <c r="I580" s="4">
        <v>0</v>
      </c>
      <c r="J580" s="13">
        <f t="shared" si="18"/>
        <v>0</v>
      </c>
      <c r="K580">
        <f t="shared" si="19"/>
        <v>2</v>
      </c>
    </row>
    <row r="581" spans="1:11" ht="20.100000000000001" customHeight="1" x14ac:dyDescent="0.25">
      <c r="A581" s="12" t="s">
        <v>717</v>
      </c>
      <c r="B581" s="1" t="s">
        <v>718</v>
      </c>
      <c r="C581" s="1" t="s">
        <v>237</v>
      </c>
      <c r="D581" s="1" t="s">
        <v>7</v>
      </c>
      <c r="E581" s="1" t="s">
        <v>2000</v>
      </c>
      <c r="F581" s="1">
        <v>51</v>
      </c>
      <c r="G581" s="2">
        <v>40964</v>
      </c>
      <c r="H581" s="3">
        <v>64170</v>
      </c>
      <c r="I581" s="4">
        <v>0</v>
      </c>
      <c r="J581" s="13">
        <f t="shared" si="18"/>
        <v>0</v>
      </c>
      <c r="K581">
        <f t="shared" si="19"/>
        <v>2</v>
      </c>
    </row>
    <row r="582" spans="1:11" ht="20.100000000000001" customHeight="1" x14ac:dyDescent="0.25">
      <c r="A582" s="12" t="s">
        <v>1076</v>
      </c>
      <c r="B582" s="1" t="s">
        <v>1077</v>
      </c>
      <c r="C582" s="1" t="s">
        <v>22</v>
      </c>
      <c r="D582" s="1" t="s">
        <v>27</v>
      </c>
      <c r="E582" s="1" t="s">
        <v>1999</v>
      </c>
      <c r="F582" s="1">
        <v>34</v>
      </c>
      <c r="G582" s="2">
        <v>40952</v>
      </c>
      <c r="H582" s="3">
        <v>118708</v>
      </c>
      <c r="I582" s="4">
        <v>7.0000000000000007E-2</v>
      </c>
      <c r="J582" s="13">
        <f t="shared" si="18"/>
        <v>8309.5600000000013</v>
      </c>
      <c r="K582">
        <f t="shared" si="19"/>
        <v>2</v>
      </c>
    </row>
    <row r="583" spans="1:11" ht="20.100000000000001" customHeight="1" x14ac:dyDescent="0.25">
      <c r="A583" s="12" t="s">
        <v>1873</v>
      </c>
      <c r="B583" s="1" t="s">
        <v>1874</v>
      </c>
      <c r="C583" s="1" t="s">
        <v>423</v>
      </c>
      <c r="D583" s="1" t="s">
        <v>7</v>
      </c>
      <c r="E583" s="1" t="s">
        <v>2000</v>
      </c>
      <c r="F583" s="1">
        <v>40</v>
      </c>
      <c r="G583" s="2">
        <v>40944</v>
      </c>
      <c r="H583" s="3">
        <v>61523</v>
      </c>
      <c r="I583" s="4">
        <v>0</v>
      </c>
      <c r="J583" s="13">
        <f t="shared" si="18"/>
        <v>0</v>
      </c>
      <c r="K583">
        <f t="shared" si="19"/>
        <v>2</v>
      </c>
    </row>
    <row r="584" spans="1:11" ht="20.100000000000001" customHeight="1" x14ac:dyDescent="0.25">
      <c r="A584" s="12" t="s">
        <v>1916</v>
      </c>
      <c r="B584" s="1" t="s">
        <v>1917</v>
      </c>
      <c r="C584" s="1" t="s">
        <v>17</v>
      </c>
      <c r="D584" s="1" t="s">
        <v>12</v>
      </c>
      <c r="E584" s="1" t="s">
        <v>2000</v>
      </c>
      <c r="F584" s="1">
        <v>33</v>
      </c>
      <c r="G584" s="2">
        <v>40936</v>
      </c>
      <c r="H584" s="3">
        <v>95960</v>
      </c>
      <c r="I584" s="4">
        <v>0</v>
      </c>
      <c r="J584" s="13">
        <f t="shared" si="18"/>
        <v>0</v>
      </c>
      <c r="K584">
        <f t="shared" si="19"/>
        <v>1</v>
      </c>
    </row>
    <row r="585" spans="1:11" ht="20.100000000000001" customHeight="1" x14ac:dyDescent="0.25">
      <c r="A585" s="12" t="s">
        <v>1089</v>
      </c>
      <c r="B585" s="1" t="s">
        <v>1090</v>
      </c>
      <c r="C585" s="1" t="s">
        <v>53</v>
      </c>
      <c r="D585" s="1" t="s">
        <v>32</v>
      </c>
      <c r="E585" s="1" t="s">
        <v>1999</v>
      </c>
      <c r="F585" s="1">
        <v>41</v>
      </c>
      <c r="G585" s="2">
        <v>40929</v>
      </c>
      <c r="H585" s="3">
        <v>94658</v>
      </c>
      <c r="I585" s="4">
        <v>0</v>
      </c>
      <c r="J585" s="13">
        <f t="shared" si="18"/>
        <v>0</v>
      </c>
      <c r="K585">
        <f t="shared" si="19"/>
        <v>1</v>
      </c>
    </row>
    <row r="586" spans="1:11" ht="20.100000000000001" customHeight="1" x14ac:dyDescent="0.25">
      <c r="A586" s="12" t="s">
        <v>1943</v>
      </c>
      <c r="B586" s="1" t="s">
        <v>44</v>
      </c>
      <c r="C586" s="1" t="s">
        <v>6</v>
      </c>
      <c r="D586" s="1" t="s">
        <v>7</v>
      </c>
      <c r="E586" s="1" t="s">
        <v>1999</v>
      </c>
      <c r="F586" s="1">
        <v>56</v>
      </c>
      <c r="G586" s="2">
        <v>40917</v>
      </c>
      <c r="H586" s="3">
        <v>146140</v>
      </c>
      <c r="I586" s="4">
        <v>0.1</v>
      </c>
      <c r="J586" s="13">
        <f t="shared" si="18"/>
        <v>14614</v>
      </c>
      <c r="K586">
        <f t="shared" si="19"/>
        <v>1</v>
      </c>
    </row>
    <row r="587" spans="1:11" ht="20.100000000000001" customHeight="1" x14ac:dyDescent="0.25">
      <c r="A587" s="12" t="s">
        <v>1000</v>
      </c>
      <c r="B587" s="1" t="s">
        <v>1001</v>
      </c>
      <c r="C587" s="1" t="s">
        <v>25</v>
      </c>
      <c r="D587" s="1" t="s">
        <v>27</v>
      </c>
      <c r="E587" s="1" t="s">
        <v>2000</v>
      </c>
      <c r="F587" s="1">
        <v>55</v>
      </c>
      <c r="G587" s="2">
        <v>40899</v>
      </c>
      <c r="H587" s="3">
        <v>54733</v>
      </c>
      <c r="I587" s="4">
        <v>0</v>
      </c>
      <c r="J587" s="13">
        <f t="shared" si="18"/>
        <v>0</v>
      </c>
      <c r="K587">
        <f t="shared" si="19"/>
        <v>12</v>
      </c>
    </row>
    <row r="588" spans="1:11" ht="20.100000000000001" customHeight="1" x14ac:dyDescent="0.25">
      <c r="A588" s="12" t="s">
        <v>1818</v>
      </c>
      <c r="B588" s="1" t="s">
        <v>1279</v>
      </c>
      <c r="C588" s="1" t="s">
        <v>25</v>
      </c>
      <c r="D588" s="1" t="s">
        <v>27</v>
      </c>
      <c r="E588" s="1" t="s">
        <v>1999</v>
      </c>
      <c r="F588" s="1">
        <v>49</v>
      </c>
      <c r="G588" s="2">
        <v>40894</v>
      </c>
      <c r="H588" s="3">
        <v>56878</v>
      </c>
      <c r="I588" s="4">
        <v>0</v>
      </c>
      <c r="J588" s="13">
        <f t="shared" si="18"/>
        <v>0</v>
      </c>
      <c r="K588">
        <f t="shared" si="19"/>
        <v>12</v>
      </c>
    </row>
    <row r="589" spans="1:11" ht="20.100000000000001" customHeight="1" x14ac:dyDescent="0.25">
      <c r="A589" s="12" t="s">
        <v>271</v>
      </c>
      <c r="B589" s="1" t="s">
        <v>272</v>
      </c>
      <c r="C589" s="1" t="s">
        <v>38</v>
      </c>
      <c r="D589" s="1" t="s">
        <v>12</v>
      </c>
      <c r="E589" s="1" t="s">
        <v>2000</v>
      </c>
      <c r="F589" s="1">
        <v>37</v>
      </c>
      <c r="G589" s="2">
        <v>40883</v>
      </c>
      <c r="H589" s="3">
        <v>225558</v>
      </c>
      <c r="I589" s="4">
        <v>0.33</v>
      </c>
      <c r="J589" s="13">
        <f t="shared" si="18"/>
        <v>74434.14</v>
      </c>
      <c r="K589">
        <f t="shared" si="19"/>
        <v>12</v>
      </c>
    </row>
    <row r="590" spans="1:11" ht="20.100000000000001" customHeight="1" x14ac:dyDescent="0.25">
      <c r="A590" s="12" t="s">
        <v>1770</v>
      </c>
      <c r="B590" s="1" t="s">
        <v>1771</v>
      </c>
      <c r="C590" s="1" t="s">
        <v>232</v>
      </c>
      <c r="D590" s="1" t="s">
        <v>20</v>
      </c>
      <c r="E590" s="1" t="s">
        <v>1999</v>
      </c>
      <c r="F590" s="1">
        <v>38</v>
      </c>
      <c r="G590" s="2">
        <v>40875</v>
      </c>
      <c r="H590" s="3">
        <v>74010</v>
      </c>
      <c r="I590" s="4">
        <v>0</v>
      </c>
      <c r="J590" s="13">
        <f t="shared" si="18"/>
        <v>0</v>
      </c>
      <c r="K590">
        <f t="shared" si="19"/>
        <v>11</v>
      </c>
    </row>
    <row r="591" spans="1:11" ht="20.100000000000001" customHeight="1" x14ac:dyDescent="0.25">
      <c r="A591" s="12" t="s">
        <v>822</v>
      </c>
      <c r="B591" s="1" t="s">
        <v>823</v>
      </c>
      <c r="C591" s="1" t="s">
        <v>380</v>
      </c>
      <c r="D591" s="1" t="s">
        <v>7</v>
      </c>
      <c r="E591" s="1" t="s">
        <v>2000</v>
      </c>
      <c r="F591" s="1">
        <v>55</v>
      </c>
      <c r="G591" s="2">
        <v>40868</v>
      </c>
      <c r="H591" s="3">
        <v>81218</v>
      </c>
      <c r="I591" s="4">
        <v>0</v>
      </c>
      <c r="J591" s="13">
        <f t="shared" si="18"/>
        <v>0</v>
      </c>
      <c r="K591">
        <f t="shared" si="19"/>
        <v>11</v>
      </c>
    </row>
    <row r="592" spans="1:11" ht="20.100000000000001" customHeight="1" x14ac:dyDescent="0.25">
      <c r="A592" s="12" t="s">
        <v>1052</v>
      </c>
      <c r="B592" s="1" t="s">
        <v>1053</v>
      </c>
      <c r="C592" s="1" t="s">
        <v>38</v>
      </c>
      <c r="D592" s="1" t="s">
        <v>7</v>
      </c>
      <c r="E592" s="1" t="s">
        <v>2000</v>
      </c>
      <c r="F592" s="1">
        <v>53</v>
      </c>
      <c r="G592" s="2">
        <v>40856</v>
      </c>
      <c r="H592" s="3">
        <v>198473</v>
      </c>
      <c r="I592" s="4">
        <v>0.32</v>
      </c>
      <c r="J592" s="13">
        <f t="shared" si="18"/>
        <v>63511.360000000001</v>
      </c>
      <c r="K592">
        <f t="shared" si="19"/>
        <v>11</v>
      </c>
    </row>
    <row r="593" spans="1:11" ht="20.100000000000001" customHeight="1" x14ac:dyDescent="0.25">
      <c r="A593" s="12" t="s">
        <v>1150</v>
      </c>
      <c r="B593" s="1" t="s">
        <v>1151</v>
      </c>
      <c r="C593" s="1" t="s">
        <v>56</v>
      </c>
      <c r="D593" s="1" t="s">
        <v>32</v>
      </c>
      <c r="E593" s="1" t="s">
        <v>1999</v>
      </c>
      <c r="F593" s="1">
        <v>46</v>
      </c>
      <c r="G593" s="2">
        <v>40836</v>
      </c>
      <c r="H593" s="3">
        <v>114250</v>
      </c>
      <c r="I593" s="4">
        <v>0.14000000000000001</v>
      </c>
      <c r="J593" s="13">
        <f t="shared" si="18"/>
        <v>15995.000000000002</v>
      </c>
      <c r="K593">
        <f t="shared" si="19"/>
        <v>10</v>
      </c>
    </row>
    <row r="594" spans="1:11" ht="20.100000000000001" customHeight="1" x14ac:dyDescent="0.25">
      <c r="A594" s="12" t="s">
        <v>1795</v>
      </c>
      <c r="B594" s="1" t="s">
        <v>1796</v>
      </c>
      <c r="C594" s="1" t="s">
        <v>6</v>
      </c>
      <c r="D594" s="1" t="s">
        <v>20</v>
      </c>
      <c r="E594" s="1" t="s">
        <v>1999</v>
      </c>
      <c r="F594" s="1">
        <v>54</v>
      </c>
      <c r="G594" s="2">
        <v>40836</v>
      </c>
      <c r="H594" s="3">
        <v>122644</v>
      </c>
      <c r="I594" s="4">
        <v>0.12</v>
      </c>
      <c r="J594" s="13">
        <f t="shared" si="18"/>
        <v>14717.279999999999</v>
      </c>
      <c r="K594">
        <f t="shared" si="19"/>
        <v>10</v>
      </c>
    </row>
    <row r="595" spans="1:11" ht="20.100000000000001" customHeight="1" x14ac:dyDescent="0.25">
      <c r="A595" s="12" t="s">
        <v>1210</v>
      </c>
      <c r="B595" s="1" t="s">
        <v>1211</v>
      </c>
      <c r="C595" s="1" t="s">
        <v>22</v>
      </c>
      <c r="D595" s="1" t="s">
        <v>20</v>
      </c>
      <c r="E595" s="1" t="s">
        <v>2000</v>
      </c>
      <c r="F595" s="1">
        <v>45</v>
      </c>
      <c r="G595" s="2">
        <v>40836</v>
      </c>
      <c r="H595" s="3">
        <v>123640</v>
      </c>
      <c r="I595" s="4">
        <v>7.0000000000000007E-2</v>
      </c>
      <c r="J595" s="13">
        <f t="shared" si="18"/>
        <v>8654.8000000000011</v>
      </c>
      <c r="K595">
        <f t="shared" si="19"/>
        <v>10</v>
      </c>
    </row>
    <row r="596" spans="1:11" ht="20.100000000000001" customHeight="1" x14ac:dyDescent="0.25">
      <c r="A596" s="12" t="s">
        <v>415</v>
      </c>
      <c r="B596" s="1" t="s">
        <v>416</v>
      </c>
      <c r="C596" s="1" t="s">
        <v>38</v>
      </c>
      <c r="D596" s="1" t="s">
        <v>32</v>
      </c>
      <c r="E596" s="1" t="s">
        <v>1999</v>
      </c>
      <c r="F596" s="1">
        <v>35</v>
      </c>
      <c r="G596" s="2">
        <v>40826</v>
      </c>
      <c r="H596" s="3">
        <v>245482</v>
      </c>
      <c r="I596" s="4">
        <v>0.39</v>
      </c>
      <c r="J596" s="13">
        <f t="shared" si="18"/>
        <v>95737.98000000001</v>
      </c>
      <c r="K596">
        <f t="shared" si="19"/>
        <v>10</v>
      </c>
    </row>
    <row r="597" spans="1:11" ht="20.100000000000001" customHeight="1" x14ac:dyDescent="0.25">
      <c r="A597" s="12" t="s">
        <v>886</v>
      </c>
      <c r="B597" s="1" t="s">
        <v>887</v>
      </c>
      <c r="C597" s="1" t="s">
        <v>161</v>
      </c>
      <c r="D597" s="1" t="s">
        <v>32</v>
      </c>
      <c r="E597" s="1" t="s">
        <v>1999</v>
      </c>
      <c r="F597" s="1">
        <v>62</v>
      </c>
      <c r="G597" s="2">
        <v>40820</v>
      </c>
      <c r="H597" s="3">
        <v>63959</v>
      </c>
      <c r="I597" s="4">
        <v>0</v>
      </c>
      <c r="J597" s="13">
        <f t="shared" si="18"/>
        <v>0</v>
      </c>
      <c r="K597">
        <f t="shared" si="19"/>
        <v>10</v>
      </c>
    </row>
    <row r="598" spans="1:11" ht="20.100000000000001" customHeight="1" x14ac:dyDescent="0.25">
      <c r="A598" s="12" t="s">
        <v>637</v>
      </c>
      <c r="B598" s="1" t="s">
        <v>638</v>
      </c>
      <c r="C598" s="1" t="s">
        <v>22</v>
      </c>
      <c r="D598" s="1" t="s">
        <v>2007</v>
      </c>
      <c r="E598" s="1" t="s">
        <v>1999</v>
      </c>
      <c r="F598" s="1">
        <v>46</v>
      </c>
      <c r="G598" s="2">
        <v>40810</v>
      </c>
      <c r="H598" s="3">
        <v>102167</v>
      </c>
      <c r="I598" s="4">
        <v>0.06</v>
      </c>
      <c r="J598" s="13">
        <f t="shared" si="18"/>
        <v>6130.0199999999995</v>
      </c>
      <c r="K598">
        <f t="shared" si="19"/>
        <v>9</v>
      </c>
    </row>
    <row r="599" spans="1:11" ht="20.100000000000001" customHeight="1" x14ac:dyDescent="0.25">
      <c r="A599" s="12" t="s">
        <v>258</v>
      </c>
      <c r="B599" s="1" t="s">
        <v>259</v>
      </c>
      <c r="C599" s="1" t="s">
        <v>22</v>
      </c>
      <c r="D599" s="1" t="s">
        <v>39</v>
      </c>
      <c r="E599" s="1" t="s">
        <v>2000</v>
      </c>
      <c r="F599" s="1">
        <v>65</v>
      </c>
      <c r="G599" s="2">
        <v>40793</v>
      </c>
      <c r="H599" s="3">
        <v>104903</v>
      </c>
      <c r="I599" s="4">
        <v>0.1</v>
      </c>
      <c r="J599" s="13">
        <f t="shared" si="18"/>
        <v>10490.300000000001</v>
      </c>
      <c r="K599">
        <f t="shared" si="19"/>
        <v>9</v>
      </c>
    </row>
    <row r="600" spans="1:11" ht="20.100000000000001" customHeight="1" x14ac:dyDescent="0.25">
      <c r="A600" s="12" t="s">
        <v>287</v>
      </c>
      <c r="B600" s="1" t="s">
        <v>288</v>
      </c>
      <c r="C600" s="1" t="s">
        <v>38</v>
      </c>
      <c r="D600" s="1" t="s">
        <v>20</v>
      </c>
      <c r="E600" s="1" t="s">
        <v>1999</v>
      </c>
      <c r="F600" s="1">
        <v>39</v>
      </c>
      <c r="G600" s="2">
        <v>40778</v>
      </c>
      <c r="H600" s="3">
        <v>249506</v>
      </c>
      <c r="I600" s="4">
        <v>0.3</v>
      </c>
      <c r="J600" s="13">
        <f t="shared" si="18"/>
        <v>74851.8</v>
      </c>
      <c r="K600">
        <f t="shared" si="19"/>
        <v>8</v>
      </c>
    </row>
    <row r="601" spans="1:11" ht="20.100000000000001" customHeight="1" x14ac:dyDescent="0.25">
      <c r="A601" s="12" t="s">
        <v>785</v>
      </c>
      <c r="B601" s="1" t="s">
        <v>786</v>
      </c>
      <c r="C601" s="1" t="s">
        <v>17</v>
      </c>
      <c r="D601" s="1" t="s">
        <v>27</v>
      </c>
      <c r="E601" s="1" t="s">
        <v>1999</v>
      </c>
      <c r="F601" s="1">
        <v>34</v>
      </c>
      <c r="G601" s="2">
        <v>40750</v>
      </c>
      <c r="H601" s="3">
        <v>97231</v>
      </c>
      <c r="I601" s="4">
        <v>0</v>
      </c>
      <c r="J601" s="13">
        <f t="shared" si="18"/>
        <v>0</v>
      </c>
      <c r="K601">
        <f t="shared" si="19"/>
        <v>7</v>
      </c>
    </row>
    <row r="602" spans="1:11" ht="20.100000000000001" customHeight="1" x14ac:dyDescent="0.25">
      <c r="A602" s="12" t="s">
        <v>1711</v>
      </c>
      <c r="B602" s="1" t="s">
        <v>1712</v>
      </c>
      <c r="C602" s="1" t="s">
        <v>38</v>
      </c>
      <c r="D602" s="1" t="s">
        <v>39</v>
      </c>
      <c r="E602" s="1" t="s">
        <v>2000</v>
      </c>
      <c r="F602" s="1">
        <v>37</v>
      </c>
      <c r="G602" s="2">
        <v>40745</v>
      </c>
      <c r="H602" s="3">
        <v>219474</v>
      </c>
      <c r="I602" s="4">
        <v>0.36</v>
      </c>
      <c r="J602" s="13">
        <f t="shared" si="18"/>
        <v>79010.64</v>
      </c>
      <c r="K602">
        <f t="shared" si="19"/>
        <v>7</v>
      </c>
    </row>
    <row r="603" spans="1:11" ht="20.100000000000001" customHeight="1" x14ac:dyDescent="0.25">
      <c r="A603" s="12" t="s">
        <v>896</v>
      </c>
      <c r="B603" s="1" t="s">
        <v>897</v>
      </c>
      <c r="C603" s="1" t="s">
        <v>146</v>
      </c>
      <c r="D603" s="1" t="s">
        <v>7</v>
      </c>
      <c r="E603" s="1" t="s">
        <v>2000</v>
      </c>
      <c r="F603" s="1">
        <v>53</v>
      </c>
      <c r="G603" s="2">
        <v>40744</v>
      </c>
      <c r="H603" s="3">
        <v>86173</v>
      </c>
      <c r="I603" s="4">
        <v>0</v>
      </c>
      <c r="J603" s="13">
        <f t="shared" si="18"/>
        <v>0</v>
      </c>
      <c r="K603">
        <f t="shared" si="19"/>
        <v>7</v>
      </c>
    </row>
    <row r="604" spans="1:11" ht="20.100000000000001" customHeight="1" x14ac:dyDescent="0.25">
      <c r="A604" s="12" t="s">
        <v>202</v>
      </c>
      <c r="B604" s="1" t="s">
        <v>111</v>
      </c>
      <c r="C604" s="1" t="s">
        <v>38</v>
      </c>
      <c r="D604" s="1" t="s">
        <v>12</v>
      </c>
      <c r="E604" s="1" t="s">
        <v>2000</v>
      </c>
      <c r="F604" s="1">
        <v>54</v>
      </c>
      <c r="G604" s="2">
        <v>40734</v>
      </c>
      <c r="H604" s="3">
        <v>247022</v>
      </c>
      <c r="I604" s="4">
        <v>0.3</v>
      </c>
      <c r="J604" s="13">
        <f t="shared" si="18"/>
        <v>74106.599999999991</v>
      </c>
      <c r="K604">
        <f t="shared" si="19"/>
        <v>7</v>
      </c>
    </row>
    <row r="605" spans="1:11" ht="20.100000000000001" customHeight="1" x14ac:dyDescent="0.25">
      <c r="A605" s="12" t="s">
        <v>1172</v>
      </c>
      <c r="B605" s="1" t="s">
        <v>1173</v>
      </c>
      <c r="C605" s="1" t="s">
        <v>38</v>
      </c>
      <c r="D605" s="1" t="s">
        <v>7</v>
      </c>
      <c r="E605" s="1" t="s">
        <v>1999</v>
      </c>
      <c r="F605" s="1">
        <v>37</v>
      </c>
      <c r="G605" s="2">
        <v>40719</v>
      </c>
      <c r="H605" s="3">
        <v>221592</v>
      </c>
      <c r="I605" s="4">
        <v>0.31</v>
      </c>
      <c r="J605" s="13">
        <f t="shared" si="18"/>
        <v>68693.52</v>
      </c>
      <c r="K605">
        <f t="shared" si="19"/>
        <v>6</v>
      </c>
    </row>
    <row r="606" spans="1:11" ht="20.100000000000001" customHeight="1" x14ac:dyDescent="0.25">
      <c r="A606" s="12" t="s">
        <v>1236</v>
      </c>
      <c r="B606" s="1" t="s">
        <v>1237</v>
      </c>
      <c r="C606" s="1" t="s">
        <v>25</v>
      </c>
      <c r="D606" s="1" t="s">
        <v>39</v>
      </c>
      <c r="E606" s="1" t="s">
        <v>2000</v>
      </c>
      <c r="F606" s="1">
        <v>65</v>
      </c>
      <c r="G606" s="2">
        <v>40711</v>
      </c>
      <c r="H606" s="3">
        <v>56686</v>
      </c>
      <c r="I606" s="4">
        <v>0</v>
      </c>
      <c r="J606" s="13">
        <f t="shared" si="18"/>
        <v>0</v>
      </c>
      <c r="K606">
        <f t="shared" si="19"/>
        <v>6</v>
      </c>
    </row>
    <row r="607" spans="1:11" ht="20.100000000000001" customHeight="1" x14ac:dyDescent="0.25">
      <c r="A607" s="12" t="s">
        <v>524</v>
      </c>
      <c r="B607" s="1" t="s">
        <v>1386</v>
      </c>
      <c r="C607" s="1" t="s">
        <v>22</v>
      </c>
      <c r="D607" s="1" t="s">
        <v>20</v>
      </c>
      <c r="E607" s="1" t="s">
        <v>1999</v>
      </c>
      <c r="F607" s="1">
        <v>42</v>
      </c>
      <c r="G607" s="2">
        <v>40692</v>
      </c>
      <c r="H607" s="3">
        <v>102440</v>
      </c>
      <c r="I607" s="4">
        <v>0.06</v>
      </c>
      <c r="J607" s="13">
        <f t="shared" si="18"/>
        <v>6146.4</v>
      </c>
      <c r="K607">
        <f t="shared" si="19"/>
        <v>5</v>
      </c>
    </row>
    <row r="608" spans="1:11" ht="20.100000000000001" customHeight="1" x14ac:dyDescent="0.25">
      <c r="A608" s="12" t="s">
        <v>1131</v>
      </c>
      <c r="B608" s="1" t="s">
        <v>1132</v>
      </c>
      <c r="C608" s="1" t="s">
        <v>6</v>
      </c>
      <c r="D608" s="1" t="s">
        <v>2007</v>
      </c>
      <c r="E608" s="1" t="s">
        <v>2000</v>
      </c>
      <c r="F608" s="1">
        <v>45</v>
      </c>
      <c r="G608" s="2">
        <v>40685</v>
      </c>
      <c r="H608" s="3">
        <v>152353</v>
      </c>
      <c r="I608" s="4">
        <v>0.14000000000000001</v>
      </c>
      <c r="J608" s="13">
        <f t="shared" si="18"/>
        <v>21329.420000000002</v>
      </c>
      <c r="K608">
        <f t="shared" si="19"/>
        <v>5</v>
      </c>
    </row>
    <row r="609" spans="1:11" ht="20.100000000000001" customHeight="1" x14ac:dyDescent="0.25">
      <c r="A609" s="12" t="s">
        <v>1688</v>
      </c>
      <c r="B609" s="1" t="s">
        <v>1689</v>
      </c>
      <c r="C609" s="1" t="s">
        <v>103</v>
      </c>
      <c r="D609" s="1" t="s">
        <v>2007</v>
      </c>
      <c r="E609" s="1" t="s">
        <v>2000</v>
      </c>
      <c r="F609" s="1">
        <v>61</v>
      </c>
      <c r="G609" s="2">
        <v>40683</v>
      </c>
      <c r="H609" s="3">
        <v>64937</v>
      </c>
      <c r="I609" s="4">
        <v>0</v>
      </c>
      <c r="J609" s="13">
        <f t="shared" si="18"/>
        <v>0</v>
      </c>
      <c r="K609">
        <f t="shared" si="19"/>
        <v>5</v>
      </c>
    </row>
    <row r="610" spans="1:11" ht="20.100000000000001" customHeight="1" x14ac:dyDescent="0.25">
      <c r="A610" s="12" t="s">
        <v>430</v>
      </c>
      <c r="B610" s="1" t="s">
        <v>431</v>
      </c>
      <c r="C610" s="1" t="s">
        <v>38</v>
      </c>
      <c r="D610" s="1" t="s">
        <v>27</v>
      </c>
      <c r="E610" s="1" t="s">
        <v>1999</v>
      </c>
      <c r="F610" s="1">
        <v>59</v>
      </c>
      <c r="G610" s="2">
        <v>40681</v>
      </c>
      <c r="H610" s="3">
        <v>192213</v>
      </c>
      <c r="I610" s="4">
        <v>0.4</v>
      </c>
      <c r="J610" s="13">
        <f t="shared" si="18"/>
        <v>76885.2</v>
      </c>
      <c r="K610">
        <f t="shared" si="19"/>
        <v>5</v>
      </c>
    </row>
    <row r="611" spans="1:11" ht="20.100000000000001" customHeight="1" x14ac:dyDescent="0.25">
      <c r="A611" s="12" t="s">
        <v>108</v>
      </c>
      <c r="B611" s="1" t="s">
        <v>109</v>
      </c>
      <c r="C611" s="1" t="s">
        <v>64</v>
      </c>
      <c r="D611" s="1" t="s">
        <v>39</v>
      </c>
      <c r="E611" s="1" t="s">
        <v>1999</v>
      </c>
      <c r="F611" s="1">
        <v>35</v>
      </c>
      <c r="G611" s="2">
        <v>40678</v>
      </c>
      <c r="H611" s="3">
        <v>66889</v>
      </c>
      <c r="I611" s="4">
        <v>0</v>
      </c>
      <c r="J611" s="13">
        <f t="shared" si="18"/>
        <v>0</v>
      </c>
      <c r="K611">
        <f t="shared" si="19"/>
        <v>5</v>
      </c>
    </row>
    <row r="612" spans="1:11" ht="20.100000000000001" customHeight="1" x14ac:dyDescent="0.25">
      <c r="A612" s="12" t="s">
        <v>1091</v>
      </c>
      <c r="B612" s="1" t="s">
        <v>1092</v>
      </c>
      <c r="C612" s="1" t="s">
        <v>53</v>
      </c>
      <c r="D612" s="1" t="s">
        <v>32</v>
      </c>
      <c r="E612" s="1" t="s">
        <v>1999</v>
      </c>
      <c r="F612" s="1">
        <v>55</v>
      </c>
      <c r="G612" s="2">
        <v>40663</v>
      </c>
      <c r="H612" s="3">
        <v>89419</v>
      </c>
      <c r="I612" s="4">
        <v>0</v>
      </c>
      <c r="J612" s="13">
        <f t="shared" si="18"/>
        <v>0</v>
      </c>
      <c r="K612">
        <f t="shared" si="19"/>
        <v>4</v>
      </c>
    </row>
    <row r="613" spans="1:11" ht="20.100000000000001" customHeight="1" x14ac:dyDescent="0.25">
      <c r="A613" s="12" t="s">
        <v>1547</v>
      </c>
      <c r="B613" s="1" t="s">
        <v>1548</v>
      </c>
      <c r="C613" s="1" t="s">
        <v>25</v>
      </c>
      <c r="D613" s="1" t="s">
        <v>12</v>
      </c>
      <c r="E613" s="1" t="s">
        <v>1999</v>
      </c>
      <c r="F613" s="1">
        <v>46</v>
      </c>
      <c r="G613" s="2">
        <v>40657</v>
      </c>
      <c r="H613" s="3">
        <v>55894</v>
      </c>
      <c r="I613" s="4">
        <v>0</v>
      </c>
      <c r="J613" s="13">
        <f t="shared" si="18"/>
        <v>0</v>
      </c>
      <c r="K613">
        <f t="shared" si="19"/>
        <v>4</v>
      </c>
    </row>
    <row r="614" spans="1:11" ht="20.100000000000001" customHeight="1" x14ac:dyDescent="0.25">
      <c r="A614" s="12" t="s">
        <v>1607</v>
      </c>
      <c r="B614" s="1" t="s">
        <v>1608</v>
      </c>
      <c r="C614" s="1" t="s">
        <v>6</v>
      </c>
      <c r="D614" s="1" t="s">
        <v>12</v>
      </c>
      <c r="E614" s="1" t="s">
        <v>2000</v>
      </c>
      <c r="F614" s="1">
        <v>37</v>
      </c>
      <c r="G614" s="2">
        <v>40657</v>
      </c>
      <c r="H614" s="3">
        <v>131183</v>
      </c>
      <c r="I614" s="4">
        <v>0.14000000000000001</v>
      </c>
      <c r="J614" s="13">
        <f t="shared" si="18"/>
        <v>18365.620000000003</v>
      </c>
      <c r="K614">
        <f t="shared" si="19"/>
        <v>4</v>
      </c>
    </row>
    <row r="615" spans="1:11" ht="20.100000000000001" customHeight="1" x14ac:dyDescent="0.25">
      <c r="A615" s="12" t="s">
        <v>484</v>
      </c>
      <c r="B615" s="1" t="s">
        <v>727</v>
      </c>
      <c r="C615" s="1" t="s">
        <v>6</v>
      </c>
      <c r="D615" s="1" t="s">
        <v>12</v>
      </c>
      <c r="E615" s="1" t="s">
        <v>2000</v>
      </c>
      <c r="F615" s="1">
        <v>42</v>
      </c>
      <c r="G615" s="2">
        <v>40620</v>
      </c>
      <c r="H615" s="3">
        <v>150034</v>
      </c>
      <c r="I615" s="4">
        <v>0.12</v>
      </c>
      <c r="J615" s="13">
        <f t="shared" si="18"/>
        <v>18004.079999999998</v>
      </c>
      <c r="K615">
        <f t="shared" si="19"/>
        <v>3</v>
      </c>
    </row>
    <row r="616" spans="1:11" ht="20.100000000000001" customHeight="1" x14ac:dyDescent="0.25">
      <c r="A616" s="12" t="s">
        <v>1255</v>
      </c>
      <c r="B616" s="1" t="s">
        <v>1256</v>
      </c>
      <c r="C616" s="1" t="s">
        <v>17</v>
      </c>
      <c r="D616" s="1" t="s">
        <v>20</v>
      </c>
      <c r="E616" s="1" t="s">
        <v>1999</v>
      </c>
      <c r="F616" s="1">
        <v>45</v>
      </c>
      <c r="G616" s="2">
        <v>40618</v>
      </c>
      <c r="H616" s="3">
        <v>81687</v>
      </c>
      <c r="I616" s="4">
        <v>0</v>
      </c>
      <c r="J616" s="13">
        <f t="shared" si="18"/>
        <v>0</v>
      </c>
      <c r="K616">
        <f t="shared" si="19"/>
        <v>3</v>
      </c>
    </row>
    <row r="617" spans="1:11" ht="20.100000000000001" customHeight="1" x14ac:dyDescent="0.25">
      <c r="A617" s="12" t="s">
        <v>1050</v>
      </c>
      <c r="B617" s="1" t="s">
        <v>1051</v>
      </c>
      <c r="C617" s="1" t="s">
        <v>380</v>
      </c>
      <c r="D617" s="1" t="s">
        <v>7</v>
      </c>
      <c r="E617" s="1" t="s">
        <v>2000</v>
      </c>
      <c r="F617" s="1">
        <v>44</v>
      </c>
      <c r="G617" s="2">
        <v>40603</v>
      </c>
      <c r="H617" s="3">
        <v>82462</v>
      </c>
      <c r="I617" s="4">
        <v>0</v>
      </c>
      <c r="J617" s="13">
        <f t="shared" si="18"/>
        <v>0</v>
      </c>
      <c r="K617">
        <f t="shared" si="19"/>
        <v>3</v>
      </c>
    </row>
    <row r="618" spans="1:11" ht="20.100000000000001" customHeight="1" x14ac:dyDescent="0.25">
      <c r="A618" s="12" t="s">
        <v>917</v>
      </c>
      <c r="B618" s="1" t="s">
        <v>918</v>
      </c>
      <c r="C618" s="1" t="s">
        <v>123</v>
      </c>
      <c r="D618" s="1" t="s">
        <v>2007</v>
      </c>
      <c r="E618" s="1" t="s">
        <v>1999</v>
      </c>
      <c r="F618" s="1">
        <v>35</v>
      </c>
      <c r="G618" s="2">
        <v>40596</v>
      </c>
      <c r="H618" s="3">
        <v>43336</v>
      </c>
      <c r="I618" s="4">
        <v>0</v>
      </c>
      <c r="J618" s="13">
        <f t="shared" si="18"/>
        <v>0</v>
      </c>
      <c r="K618">
        <f t="shared" si="19"/>
        <v>2</v>
      </c>
    </row>
    <row r="619" spans="1:11" ht="20.100000000000001" customHeight="1" x14ac:dyDescent="0.25">
      <c r="A619" s="12" t="s">
        <v>967</v>
      </c>
      <c r="B619" s="1" t="s">
        <v>968</v>
      </c>
      <c r="C619" s="1" t="s">
        <v>237</v>
      </c>
      <c r="D619" s="1" t="s">
        <v>7</v>
      </c>
      <c r="E619" s="1" t="s">
        <v>2000</v>
      </c>
      <c r="F619" s="1">
        <v>42</v>
      </c>
      <c r="G619" s="2">
        <v>40593</v>
      </c>
      <c r="H619" s="3">
        <v>72486</v>
      </c>
      <c r="I619" s="4">
        <v>0</v>
      </c>
      <c r="J619" s="13">
        <f t="shared" si="18"/>
        <v>0</v>
      </c>
      <c r="K619">
        <f t="shared" si="19"/>
        <v>2</v>
      </c>
    </row>
    <row r="620" spans="1:11" ht="20.100000000000001" customHeight="1" x14ac:dyDescent="0.25">
      <c r="A620" s="12" t="s">
        <v>1391</v>
      </c>
      <c r="B620" s="1" t="s">
        <v>1644</v>
      </c>
      <c r="C620" s="1" t="s">
        <v>17</v>
      </c>
      <c r="D620" s="1" t="s">
        <v>27</v>
      </c>
      <c r="E620" s="1" t="s">
        <v>1999</v>
      </c>
      <c r="F620" s="1">
        <v>62</v>
      </c>
      <c r="G620" s="2">
        <v>40591</v>
      </c>
      <c r="H620" s="3">
        <v>94422</v>
      </c>
      <c r="I620" s="4">
        <v>0</v>
      </c>
      <c r="J620" s="13">
        <f t="shared" si="18"/>
        <v>0</v>
      </c>
      <c r="K620">
        <f t="shared" si="19"/>
        <v>2</v>
      </c>
    </row>
    <row r="621" spans="1:11" ht="20.100000000000001" customHeight="1" x14ac:dyDescent="0.25">
      <c r="A621" s="12" t="s">
        <v>768</v>
      </c>
      <c r="B621" s="1" t="s">
        <v>769</v>
      </c>
      <c r="C621" s="1" t="s">
        <v>11</v>
      </c>
      <c r="D621" s="1" t="s">
        <v>39</v>
      </c>
      <c r="E621" s="1" t="s">
        <v>2000</v>
      </c>
      <c r="F621" s="1">
        <v>64</v>
      </c>
      <c r="G621" s="2">
        <v>40588</v>
      </c>
      <c r="H621" s="3">
        <v>171217</v>
      </c>
      <c r="I621" s="4">
        <v>0.19</v>
      </c>
      <c r="J621" s="13">
        <f t="shared" si="18"/>
        <v>32531.23</v>
      </c>
      <c r="K621">
        <f t="shared" si="19"/>
        <v>2</v>
      </c>
    </row>
    <row r="622" spans="1:11" ht="20.100000000000001" customHeight="1" x14ac:dyDescent="0.25">
      <c r="A622" s="12" t="s">
        <v>283</v>
      </c>
      <c r="B622" s="1" t="s">
        <v>284</v>
      </c>
      <c r="C622" s="1" t="s">
        <v>71</v>
      </c>
      <c r="D622" s="1" t="s">
        <v>7</v>
      </c>
      <c r="E622" s="1" t="s">
        <v>1999</v>
      </c>
      <c r="F622" s="1">
        <v>40</v>
      </c>
      <c r="G622" s="2">
        <v>40565</v>
      </c>
      <c r="H622" s="3">
        <v>97339</v>
      </c>
      <c r="I622" s="4">
        <v>0</v>
      </c>
      <c r="J622" s="13">
        <f t="shared" si="18"/>
        <v>0</v>
      </c>
      <c r="K622">
        <f t="shared" si="19"/>
        <v>1</v>
      </c>
    </row>
    <row r="623" spans="1:11" ht="20.100000000000001" customHeight="1" x14ac:dyDescent="0.25">
      <c r="A623" s="12" t="s">
        <v>462</v>
      </c>
      <c r="B623" s="1" t="s">
        <v>463</v>
      </c>
      <c r="C623" s="1" t="s">
        <v>232</v>
      </c>
      <c r="D623" s="1" t="s">
        <v>20</v>
      </c>
      <c r="E623" s="1" t="s">
        <v>2000</v>
      </c>
      <c r="F623" s="1">
        <v>40</v>
      </c>
      <c r="G623" s="2">
        <v>40563</v>
      </c>
      <c r="H623" s="3">
        <v>96719</v>
      </c>
      <c r="I623" s="4">
        <v>0</v>
      </c>
      <c r="J623" s="13">
        <f t="shared" si="18"/>
        <v>0</v>
      </c>
      <c r="K623">
        <f t="shared" si="19"/>
        <v>1</v>
      </c>
    </row>
    <row r="624" spans="1:11" ht="20.100000000000001" customHeight="1" x14ac:dyDescent="0.25">
      <c r="A624" s="12" t="s">
        <v>1672</v>
      </c>
      <c r="B624" s="1" t="s">
        <v>1673</v>
      </c>
      <c r="C624" s="1" t="s">
        <v>6</v>
      </c>
      <c r="D624" s="1" t="s">
        <v>2007</v>
      </c>
      <c r="E624" s="1" t="s">
        <v>2000</v>
      </c>
      <c r="F624" s="1">
        <v>37</v>
      </c>
      <c r="G624" s="2">
        <v>40560</v>
      </c>
      <c r="H624" s="3">
        <v>131353</v>
      </c>
      <c r="I624" s="4">
        <v>0.11</v>
      </c>
      <c r="J624" s="13">
        <f t="shared" si="18"/>
        <v>14448.83</v>
      </c>
      <c r="K624">
        <f t="shared" si="19"/>
        <v>1</v>
      </c>
    </row>
    <row r="625" spans="1:11" ht="20.100000000000001" customHeight="1" x14ac:dyDescent="0.25">
      <c r="A625" s="12" t="s">
        <v>514</v>
      </c>
      <c r="B625" s="1" t="s">
        <v>515</v>
      </c>
      <c r="C625" s="1" t="s">
        <v>6</v>
      </c>
      <c r="D625" s="1" t="s">
        <v>27</v>
      </c>
      <c r="E625" s="1" t="s">
        <v>2000</v>
      </c>
      <c r="F625" s="1">
        <v>55</v>
      </c>
      <c r="G625" s="2">
        <v>40552</v>
      </c>
      <c r="H625" s="3">
        <v>138521</v>
      </c>
      <c r="I625" s="4">
        <v>0.1</v>
      </c>
      <c r="J625" s="13">
        <f t="shared" si="18"/>
        <v>13852.1</v>
      </c>
      <c r="K625">
        <f t="shared" si="19"/>
        <v>1</v>
      </c>
    </row>
    <row r="626" spans="1:11" ht="20.100000000000001" customHeight="1" x14ac:dyDescent="0.25">
      <c r="A626" s="12" t="s">
        <v>1387</v>
      </c>
      <c r="B626" s="1" t="s">
        <v>1388</v>
      </c>
      <c r="C626" s="1" t="s">
        <v>38</v>
      </c>
      <c r="D626" s="1" t="s">
        <v>7</v>
      </c>
      <c r="E626" s="1" t="s">
        <v>1999</v>
      </c>
      <c r="F626" s="1">
        <v>59</v>
      </c>
      <c r="G626" s="2">
        <v>40542</v>
      </c>
      <c r="H626" s="3">
        <v>246619</v>
      </c>
      <c r="I626" s="4">
        <v>0.36</v>
      </c>
      <c r="J626" s="13">
        <f t="shared" si="18"/>
        <v>88782.84</v>
      </c>
      <c r="K626">
        <f t="shared" si="19"/>
        <v>12</v>
      </c>
    </row>
    <row r="627" spans="1:11" ht="20.100000000000001" customHeight="1" x14ac:dyDescent="0.25">
      <c r="A627" s="12" t="s">
        <v>398</v>
      </c>
      <c r="B627" s="1" t="s">
        <v>399</v>
      </c>
      <c r="C627" s="1" t="s">
        <v>400</v>
      </c>
      <c r="D627" s="1" t="s">
        <v>7</v>
      </c>
      <c r="E627" s="1" t="s">
        <v>1999</v>
      </c>
      <c r="F627" s="1">
        <v>54</v>
      </c>
      <c r="G627" s="2">
        <v>40540</v>
      </c>
      <c r="H627" s="3">
        <v>64417</v>
      </c>
      <c r="I627" s="4">
        <v>0</v>
      </c>
      <c r="J627" s="13">
        <f t="shared" si="18"/>
        <v>0</v>
      </c>
      <c r="K627">
        <f t="shared" si="19"/>
        <v>12</v>
      </c>
    </row>
    <row r="628" spans="1:11" ht="20.100000000000001" customHeight="1" x14ac:dyDescent="0.25">
      <c r="A628" s="12" t="s">
        <v>157</v>
      </c>
      <c r="B628" s="1" t="s">
        <v>158</v>
      </c>
      <c r="C628" s="1" t="s">
        <v>59</v>
      </c>
      <c r="D628" s="1" t="s">
        <v>7</v>
      </c>
      <c r="E628" s="1" t="s">
        <v>1999</v>
      </c>
      <c r="F628" s="1">
        <v>36</v>
      </c>
      <c r="G628" s="2">
        <v>40535</v>
      </c>
      <c r="H628" s="3">
        <v>53215</v>
      </c>
      <c r="I628" s="4">
        <v>0</v>
      </c>
      <c r="J628" s="13">
        <f t="shared" si="18"/>
        <v>0</v>
      </c>
      <c r="K628">
        <f t="shared" si="19"/>
        <v>12</v>
      </c>
    </row>
    <row r="629" spans="1:11" ht="20.100000000000001" customHeight="1" x14ac:dyDescent="0.25">
      <c r="A629" s="12" t="s">
        <v>1875</v>
      </c>
      <c r="B629" s="1" t="s">
        <v>1876</v>
      </c>
      <c r="C629" s="1" t="s">
        <v>38</v>
      </c>
      <c r="D629" s="1" t="s">
        <v>2007</v>
      </c>
      <c r="E629" s="1" t="s">
        <v>1999</v>
      </c>
      <c r="F629" s="1">
        <v>45</v>
      </c>
      <c r="G629" s="2">
        <v>40524</v>
      </c>
      <c r="H629" s="3">
        <v>190512</v>
      </c>
      <c r="I629" s="4">
        <v>0.32</v>
      </c>
      <c r="J629" s="13">
        <f t="shared" si="18"/>
        <v>60963.840000000004</v>
      </c>
      <c r="K629">
        <f t="shared" si="19"/>
        <v>12</v>
      </c>
    </row>
    <row r="630" spans="1:11" ht="20.100000000000001" customHeight="1" x14ac:dyDescent="0.25">
      <c r="A630" s="12" t="s">
        <v>627</v>
      </c>
      <c r="B630" s="1" t="s">
        <v>628</v>
      </c>
      <c r="C630" s="1" t="s">
        <v>310</v>
      </c>
      <c r="D630" s="1" t="s">
        <v>7</v>
      </c>
      <c r="E630" s="1" t="s">
        <v>2000</v>
      </c>
      <c r="F630" s="1">
        <v>40</v>
      </c>
      <c r="G630" s="2">
        <v>40522</v>
      </c>
      <c r="H630" s="3">
        <v>97807</v>
      </c>
      <c r="I630" s="4">
        <v>0</v>
      </c>
      <c r="J630" s="13">
        <f t="shared" si="18"/>
        <v>0</v>
      </c>
      <c r="K630">
        <f t="shared" si="19"/>
        <v>12</v>
      </c>
    </row>
    <row r="631" spans="1:11" ht="20.100000000000001" customHeight="1" x14ac:dyDescent="0.25">
      <c r="A631" s="12" t="s">
        <v>1651</v>
      </c>
      <c r="B631" s="1" t="s">
        <v>1652</v>
      </c>
      <c r="C631" s="1" t="s">
        <v>120</v>
      </c>
      <c r="D631" s="1" t="s">
        <v>32</v>
      </c>
      <c r="E631" s="1" t="s">
        <v>1999</v>
      </c>
      <c r="F631" s="1">
        <v>54</v>
      </c>
      <c r="G631" s="2">
        <v>40517</v>
      </c>
      <c r="H631" s="3">
        <v>113982</v>
      </c>
      <c r="I631" s="4">
        <v>0</v>
      </c>
      <c r="J631" s="13">
        <f t="shared" si="18"/>
        <v>0</v>
      </c>
      <c r="K631">
        <f t="shared" si="19"/>
        <v>12</v>
      </c>
    </row>
    <row r="632" spans="1:11" ht="20.100000000000001" customHeight="1" x14ac:dyDescent="0.25">
      <c r="A632" s="12" t="s">
        <v>1901</v>
      </c>
      <c r="B632" s="1" t="s">
        <v>1902</v>
      </c>
      <c r="C632" s="1" t="s">
        <v>6</v>
      </c>
      <c r="D632" s="1" t="s">
        <v>7</v>
      </c>
      <c r="E632" s="1" t="s">
        <v>1999</v>
      </c>
      <c r="F632" s="1">
        <v>37</v>
      </c>
      <c r="G632" s="2">
        <v>40511</v>
      </c>
      <c r="H632" s="3">
        <v>146961</v>
      </c>
      <c r="I632" s="4">
        <v>0.11</v>
      </c>
      <c r="J632" s="13">
        <f t="shared" si="18"/>
        <v>16165.710000000001</v>
      </c>
      <c r="K632">
        <f t="shared" si="19"/>
        <v>11</v>
      </c>
    </row>
    <row r="633" spans="1:11" ht="20.100000000000001" customHeight="1" x14ac:dyDescent="0.25">
      <c r="A633" s="12" t="s">
        <v>1625</v>
      </c>
      <c r="B633" s="1" t="s">
        <v>1626</v>
      </c>
      <c r="C633" s="1" t="s">
        <v>11</v>
      </c>
      <c r="D633" s="1" t="s">
        <v>32</v>
      </c>
      <c r="E633" s="1" t="s">
        <v>1999</v>
      </c>
      <c r="F633" s="1">
        <v>45</v>
      </c>
      <c r="G633" s="2">
        <v>40511</v>
      </c>
      <c r="H633" s="3">
        <v>153767</v>
      </c>
      <c r="I633" s="4">
        <v>0.27</v>
      </c>
      <c r="J633" s="13">
        <f t="shared" si="18"/>
        <v>41517.090000000004</v>
      </c>
      <c r="K633">
        <f t="shared" si="19"/>
        <v>11</v>
      </c>
    </row>
    <row r="634" spans="1:11" ht="20.100000000000001" customHeight="1" x14ac:dyDescent="0.25">
      <c r="A634" s="12" t="s">
        <v>1647</v>
      </c>
      <c r="B634" s="1" t="s">
        <v>1648</v>
      </c>
      <c r="C634" s="1" t="s">
        <v>38</v>
      </c>
      <c r="D634" s="1" t="s">
        <v>7</v>
      </c>
      <c r="E634" s="1" t="s">
        <v>1999</v>
      </c>
      <c r="F634" s="1">
        <v>42</v>
      </c>
      <c r="G634" s="2">
        <v>40511</v>
      </c>
      <c r="H634" s="3">
        <v>186725</v>
      </c>
      <c r="I634" s="4">
        <v>0.32</v>
      </c>
      <c r="J634" s="13">
        <f t="shared" si="18"/>
        <v>59752</v>
      </c>
      <c r="K634">
        <f t="shared" si="19"/>
        <v>11</v>
      </c>
    </row>
    <row r="635" spans="1:11" ht="20.100000000000001" customHeight="1" x14ac:dyDescent="0.25">
      <c r="A635" s="12" t="s">
        <v>91</v>
      </c>
      <c r="B635" s="1" t="s">
        <v>92</v>
      </c>
      <c r="C635" s="1" t="s">
        <v>71</v>
      </c>
      <c r="D635" s="1" t="s">
        <v>7</v>
      </c>
      <c r="E635" s="1" t="s">
        <v>1999</v>
      </c>
      <c r="F635" s="1">
        <v>40</v>
      </c>
      <c r="G635" s="2">
        <v>40486</v>
      </c>
      <c r="H635" s="3">
        <v>92952</v>
      </c>
      <c r="I635" s="4">
        <v>0</v>
      </c>
      <c r="J635" s="13">
        <f t="shared" si="18"/>
        <v>0</v>
      </c>
      <c r="K635">
        <f t="shared" si="19"/>
        <v>11</v>
      </c>
    </row>
    <row r="636" spans="1:11" ht="20.100000000000001" customHeight="1" x14ac:dyDescent="0.25">
      <c r="A636" s="12" t="s">
        <v>837</v>
      </c>
      <c r="B636" s="1" t="s">
        <v>838</v>
      </c>
      <c r="C636" s="1" t="s">
        <v>11</v>
      </c>
      <c r="D636" s="1" t="s">
        <v>27</v>
      </c>
      <c r="E636" s="1" t="s">
        <v>2000</v>
      </c>
      <c r="F636" s="1">
        <v>55</v>
      </c>
      <c r="G636" s="2">
        <v>40468</v>
      </c>
      <c r="H636" s="3">
        <v>188727</v>
      </c>
      <c r="I636" s="4">
        <v>0.23</v>
      </c>
      <c r="J636" s="13">
        <f t="shared" si="18"/>
        <v>43407.21</v>
      </c>
      <c r="K636">
        <f t="shared" si="19"/>
        <v>10</v>
      </c>
    </row>
    <row r="637" spans="1:11" ht="20.100000000000001" customHeight="1" x14ac:dyDescent="0.25">
      <c r="A637" s="12" t="s">
        <v>975</v>
      </c>
      <c r="B637" s="1" t="s">
        <v>976</v>
      </c>
      <c r="C637" s="1" t="s">
        <v>123</v>
      </c>
      <c r="D637" s="1" t="s">
        <v>2007</v>
      </c>
      <c r="E637" s="1" t="s">
        <v>2000</v>
      </c>
      <c r="F637" s="1">
        <v>58</v>
      </c>
      <c r="G637" s="2">
        <v>40463</v>
      </c>
      <c r="H637" s="3">
        <v>43001</v>
      </c>
      <c r="I637" s="4">
        <v>0</v>
      </c>
      <c r="J637" s="13">
        <f t="shared" si="18"/>
        <v>0</v>
      </c>
      <c r="K637">
        <f t="shared" si="19"/>
        <v>10</v>
      </c>
    </row>
    <row r="638" spans="1:11" ht="20.100000000000001" customHeight="1" x14ac:dyDescent="0.25">
      <c r="A638" s="12" t="s">
        <v>240</v>
      </c>
      <c r="B638" s="1" t="s">
        <v>1558</v>
      </c>
      <c r="C638" s="1" t="s">
        <v>146</v>
      </c>
      <c r="D638" s="1" t="s">
        <v>7</v>
      </c>
      <c r="E638" s="1" t="s">
        <v>1999</v>
      </c>
      <c r="F638" s="1">
        <v>48</v>
      </c>
      <c r="G638" s="2">
        <v>40435</v>
      </c>
      <c r="H638" s="3">
        <v>99335</v>
      </c>
      <c r="I638" s="4">
        <v>0</v>
      </c>
      <c r="J638" s="13">
        <f t="shared" si="18"/>
        <v>0</v>
      </c>
      <c r="K638">
        <f t="shared" si="19"/>
        <v>9</v>
      </c>
    </row>
    <row r="639" spans="1:11" ht="20.100000000000001" customHeight="1" x14ac:dyDescent="0.25">
      <c r="A639" s="12" t="s">
        <v>850</v>
      </c>
      <c r="B639" s="1" t="s">
        <v>1135</v>
      </c>
      <c r="C639" s="1" t="s">
        <v>11</v>
      </c>
      <c r="D639" s="1" t="s">
        <v>39</v>
      </c>
      <c r="E639" s="1" t="s">
        <v>2000</v>
      </c>
      <c r="F639" s="1">
        <v>36</v>
      </c>
      <c r="G639" s="2">
        <v>40434</v>
      </c>
      <c r="H639" s="3">
        <v>157070</v>
      </c>
      <c r="I639" s="4">
        <v>0.28000000000000003</v>
      </c>
      <c r="J639" s="13">
        <f t="shared" si="18"/>
        <v>43979.600000000006</v>
      </c>
      <c r="K639">
        <f t="shared" si="19"/>
        <v>9</v>
      </c>
    </row>
    <row r="640" spans="1:11" ht="20.100000000000001" customHeight="1" x14ac:dyDescent="0.25">
      <c r="A640" s="12" t="s">
        <v>766</v>
      </c>
      <c r="B640" s="1" t="s">
        <v>767</v>
      </c>
      <c r="C640" s="1" t="s">
        <v>9</v>
      </c>
      <c r="D640" s="1" t="s">
        <v>7</v>
      </c>
      <c r="E640" s="1" t="s">
        <v>2000</v>
      </c>
      <c r="F640" s="1">
        <v>49</v>
      </c>
      <c r="G640" s="2">
        <v>40431</v>
      </c>
      <c r="H640" s="3">
        <v>72826</v>
      </c>
      <c r="I640" s="4">
        <v>0</v>
      </c>
      <c r="J640" s="13">
        <f t="shared" si="18"/>
        <v>0</v>
      </c>
      <c r="K640">
        <f t="shared" si="19"/>
        <v>9</v>
      </c>
    </row>
    <row r="641" spans="1:11" ht="20.100000000000001" customHeight="1" x14ac:dyDescent="0.25">
      <c r="A641" s="12" t="s">
        <v>605</v>
      </c>
      <c r="B641" s="1" t="s">
        <v>606</v>
      </c>
      <c r="C641" s="1" t="s">
        <v>380</v>
      </c>
      <c r="D641" s="1" t="s">
        <v>7</v>
      </c>
      <c r="E641" s="1" t="s">
        <v>2000</v>
      </c>
      <c r="F641" s="1">
        <v>45</v>
      </c>
      <c r="G641" s="2">
        <v>40418</v>
      </c>
      <c r="H641" s="3">
        <v>82162</v>
      </c>
      <c r="I641" s="4">
        <v>0</v>
      </c>
      <c r="J641" s="13">
        <f t="shared" si="18"/>
        <v>0</v>
      </c>
      <c r="K641">
        <f t="shared" si="19"/>
        <v>8</v>
      </c>
    </row>
    <row r="642" spans="1:11" ht="20.100000000000001" customHeight="1" x14ac:dyDescent="0.25">
      <c r="A642" s="12" t="s">
        <v>1726</v>
      </c>
      <c r="B642" s="1" t="s">
        <v>1727</v>
      </c>
      <c r="C642" s="1" t="s">
        <v>423</v>
      </c>
      <c r="D642" s="1" t="s">
        <v>7</v>
      </c>
      <c r="E642" s="1" t="s">
        <v>2000</v>
      </c>
      <c r="F642" s="1">
        <v>36</v>
      </c>
      <c r="G642" s="2">
        <v>40413</v>
      </c>
      <c r="H642" s="3">
        <v>61310</v>
      </c>
      <c r="I642" s="4">
        <v>0</v>
      </c>
      <c r="J642" s="13">
        <f t="shared" ref="J642:J705" si="20">H642*I642</f>
        <v>0</v>
      </c>
      <c r="K642">
        <f t="shared" si="19"/>
        <v>8</v>
      </c>
    </row>
    <row r="643" spans="1:11" ht="20.100000000000001" customHeight="1" x14ac:dyDescent="0.25">
      <c r="A643" s="12" t="s">
        <v>1133</v>
      </c>
      <c r="B643" s="1" t="s">
        <v>1134</v>
      </c>
      <c r="C643" s="1" t="s">
        <v>6</v>
      </c>
      <c r="D643" s="1" t="s">
        <v>27</v>
      </c>
      <c r="E643" s="1" t="s">
        <v>2000</v>
      </c>
      <c r="F643" s="1">
        <v>48</v>
      </c>
      <c r="G643" s="2">
        <v>40389</v>
      </c>
      <c r="H643" s="3">
        <v>124774</v>
      </c>
      <c r="I643" s="4">
        <v>0.12</v>
      </c>
      <c r="J643" s="13">
        <f t="shared" si="20"/>
        <v>14972.88</v>
      </c>
      <c r="K643">
        <f t="shared" ref="K643:K706" si="21">MONTH(G643)</f>
        <v>7</v>
      </c>
    </row>
    <row r="644" spans="1:11" ht="20.100000000000001" customHeight="1" x14ac:dyDescent="0.25">
      <c r="A644" s="12" t="s">
        <v>748</v>
      </c>
      <c r="B644" s="1" t="s">
        <v>749</v>
      </c>
      <c r="C644" s="1" t="s">
        <v>6</v>
      </c>
      <c r="D644" s="1" t="s">
        <v>7</v>
      </c>
      <c r="E644" s="1" t="s">
        <v>2000</v>
      </c>
      <c r="F644" s="1">
        <v>60</v>
      </c>
      <c r="G644" s="2">
        <v>40383</v>
      </c>
      <c r="H644" s="3">
        <v>126911</v>
      </c>
      <c r="I644" s="4">
        <v>0.1</v>
      </c>
      <c r="J644" s="13">
        <f t="shared" si="20"/>
        <v>12691.1</v>
      </c>
      <c r="K644">
        <f t="shared" si="21"/>
        <v>7</v>
      </c>
    </row>
    <row r="645" spans="1:11" ht="20.100000000000001" customHeight="1" x14ac:dyDescent="0.25">
      <c r="A645" s="12" t="s">
        <v>1024</v>
      </c>
      <c r="B645" s="1" t="s">
        <v>1025</v>
      </c>
      <c r="C645" s="1" t="s">
        <v>6</v>
      </c>
      <c r="D645" s="1" t="s">
        <v>12</v>
      </c>
      <c r="E645" s="1" t="s">
        <v>1999</v>
      </c>
      <c r="F645" s="1">
        <v>46</v>
      </c>
      <c r="G645" s="2">
        <v>40378</v>
      </c>
      <c r="H645" s="3">
        <v>134881</v>
      </c>
      <c r="I645" s="4">
        <v>0.15</v>
      </c>
      <c r="J645" s="13">
        <f t="shared" si="20"/>
        <v>20232.149999999998</v>
      </c>
      <c r="K645">
        <f t="shared" si="21"/>
        <v>7</v>
      </c>
    </row>
    <row r="646" spans="1:11" ht="20.100000000000001" customHeight="1" x14ac:dyDescent="0.25">
      <c r="A646" s="12" t="s">
        <v>23</v>
      </c>
      <c r="B646" s="1" t="s">
        <v>563</v>
      </c>
      <c r="C646" s="1" t="s">
        <v>117</v>
      </c>
      <c r="D646" s="1" t="s">
        <v>32</v>
      </c>
      <c r="E646" s="1" t="s">
        <v>1999</v>
      </c>
      <c r="F646" s="1">
        <v>38</v>
      </c>
      <c r="G646" s="2">
        <v>40360</v>
      </c>
      <c r="H646" s="3">
        <v>78237</v>
      </c>
      <c r="I646" s="4">
        <v>0</v>
      </c>
      <c r="J646" s="13">
        <f t="shared" si="20"/>
        <v>0</v>
      </c>
      <c r="K646">
        <f t="shared" si="21"/>
        <v>7</v>
      </c>
    </row>
    <row r="647" spans="1:11" ht="20.100000000000001" customHeight="1" x14ac:dyDescent="0.25">
      <c r="A647" s="12" t="s">
        <v>1552</v>
      </c>
      <c r="B647" s="1" t="s">
        <v>1553</v>
      </c>
      <c r="C647" s="1" t="s">
        <v>22</v>
      </c>
      <c r="D647" s="1" t="s">
        <v>12</v>
      </c>
      <c r="E647" s="1" t="s">
        <v>1999</v>
      </c>
      <c r="F647" s="1">
        <v>60</v>
      </c>
      <c r="G647" s="2">
        <v>40344</v>
      </c>
      <c r="H647" s="3">
        <v>106578</v>
      </c>
      <c r="I647" s="4">
        <v>0.09</v>
      </c>
      <c r="J647" s="13">
        <f t="shared" si="20"/>
        <v>9592.02</v>
      </c>
      <c r="K647">
        <f t="shared" si="21"/>
        <v>6</v>
      </c>
    </row>
    <row r="648" spans="1:11" ht="20.100000000000001" customHeight="1" x14ac:dyDescent="0.25">
      <c r="A648" s="12" t="s">
        <v>782</v>
      </c>
      <c r="B648" s="1" t="s">
        <v>783</v>
      </c>
      <c r="C648" s="1" t="s">
        <v>11</v>
      </c>
      <c r="D648" s="1" t="s">
        <v>27</v>
      </c>
      <c r="E648" s="1" t="s">
        <v>1999</v>
      </c>
      <c r="F648" s="1">
        <v>55</v>
      </c>
      <c r="G648" s="2">
        <v>40340</v>
      </c>
      <c r="H648" s="3">
        <v>187389</v>
      </c>
      <c r="I648" s="4">
        <v>0.25</v>
      </c>
      <c r="J648" s="13">
        <f t="shared" si="20"/>
        <v>46847.25</v>
      </c>
      <c r="K648">
        <f t="shared" si="21"/>
        <v>6</v>
      </c>
    </row>
    <row r="649" spans="1:11" ht="20.100000000000001" customHeight="1" x14ac:dyDescent="0.25">
      <c r="A649" s="12" t="s">
        <v>1310</v>
      </c>
      <c r="B649" s="1" t="s">
        <v>1311</v>
      </c>
      <c r="C649" s="1" t="s">
        <v>64</v>
      </c>
      <c r="D649" s="1" t="s">
        <v>20</v>
      </c>
      <c r="E649" s="1" t="s">
        <v>1999</v>
      </c>
      <c r="F649" s="1">
        <v>41</v>
      </c>
      <c r="G649" s="2">
        <v>40333</v>
      </c>
      <c r="H649" s="3">
        <v>72425</v>
      </c>
      <c r="I649" s="4">
        <v>0</v>
      </c>
      <c r="J649" s="13">
        <f t="shared" si="20"/>
        <v>0</v>
      </c>
      <c r="K649">
        <f t="shared" si="21"/>
        <v>6</v>
      </c>
    </row>
    <row r="650" spans="1:11" ht="20.100000000000001" customHeight="1" x14ac:dyDescent="0.25">
      <c r="A650" s="12" t="s">
        <v>1912</v>
      </c>
      <c r="B650" s="1" t="s">
        <v>1913</v>
      </c>
      <c r="C650" s="1" t="s">
        <v>25</v>
      </c>
      <c r="D650" s="1" t="s">
        <v>12</v>
      </c>
      <c r="E650" s="1" t="s">
        <v>2000</v>
      </c>
      <c r="F650" s="1">
        <v>44</v>
      </c>
      <c r="G650" s="2">
        <v>40329</v>
      </c>
      <c r="H650" s="3">
        <v>47387</v>
      </c>
      <c r="I650" s="4">
        <v>0</v>
      </c>
      <c r="J650" s="13">
        <f t="shared" si="20"/>
        <v>0</v>
      </c>
      <c r="K650">
        <f t="shared" si="21"/>
        <v>5</v>
      </c>
    </row>
    <row r="651" spans="1:11" ht="20.100000000000001" customHeight="1" x14ac:dyDescent="0.25">
      <c r="A651" s="12" t="s">
        <v>1351</v>
      </c>
      <c r="B651" s="1" t="s">
        <v>1352</v>
      </c>
      <c r="C651" s="1" t="s">
        <v>11</v>
      </c>
      <c r="D651" s="1" t="s">
        <v>2007</v>
      </c>
      <c r="E651" s="1" t="s">
        <v>2000</v>
      </c>
      <c r="F651" s="1">
        <v>41</v>
      </c>
      <c r="G651" s="2">
        <v>40319</v>
      </c>
      <c r="H651" s="3">
        <v>153275</v>
      </c>
      <c r="I651" s="4">
        <v>0.24</v>
      </c>
      <c r="J651" s="13">
        <f t="shared" si="20"/>
        <v>36786</v>
      </c>
      <c r="K651">
        <f t="shared" si="21"/>
        <v>5</v>
      </c>
    </row>
    <row r="652" spans="1:11" ht="20.100000000000001" customHeight="1" x14ac:dyDescent="0.25">
      <c r="A652" s="12" t="s">
        <v>1520</v>
      </c>
      <c r="B652" s="1" t="s">
        <v>1521</v>
      </c>
      <c r="C652" s="1" t="s">
        <v>64</v>
      </c>
      <c r="D652" s="1" t="s">
        <v>20</v>
      </c>
      <c r="E652" s="1" t="s">
        <v>2000</v>
      </c>
      <c r="F652" s="1">
        <v>42</v>
      </c>
      <c r="G652" s="2">
        <v>40307</v>
      </c>
      <c r="H652" s="3">
        <v>67743</v>
      </c>
      <c r="I652" s="4">
        <v>0</v>
      </c>
      <c r="J652" s="13">
        <f t="shared" si="20"/>
        <v>0</v>
      </c>
      <c r="K652">
        <f t="shared" si="21"/>
        <v>5</v>
      </c>
    </row>
    <row r="653" spans="1:11" ht="20.100000000000001" customHeight="1" x14ac:dyDescent="0.25">
      <c r="A653" s="12" t="s">
        <v>1659</v>
      </c>
      <c r="B653" s="1" t="s">
        <v>1660</v>
      </c>
      <c r="C653" s="1" t="s">
        <v>6</v>
      </c>
      <c r="D653" s="1" t="s">
        <v>2007</v>
      </c>
      <c r="E653" s="1" t="s">
        <v>1999</v>
      </c>
      <c r="F653" s="1">
        <v>45</v>
      </c>
      <c r="G653" s="2">
        <v>40305</v>
      </c>
      <c r="H653" s="3">
        <v>145093</v>
      </c>
      <c r="I653" s="4">
        <v>0.12</v>
      </c>
      <c r="J653" s="13">
        <f t="shared" si="20"/>
        <v>17411.16</v>
      </c>
      <c r="K653">
        <f t="shared" si="21"/>
        <v>5</v>
      </c>
    </row>
    <row r="654" spans="1:11" ht="20.100000000000001" customHeight="1" x14ac:dyDescent="0.25">
      <c r="A654" s="12" t="s">
        <v>690</v>
      </c>
      <c r="B654" s="1" t="s">
        <v>691</v>
      </c>
      <c r="C654" s="1" t="s">
        <v>22</v>
      </c>
      <c r="D654" s="1" t="s">
        <v>12</v>
      </c>
      <c r="E654" s="1" t="s">
        <v>2000</v>
      </c>
      <c r="F654" s="1">
        <v>55</v>
      </c>
      <c r="G654" s="2">
        <v>40297</v>
      </c>
      <c r="H654" s="3">
        <v>111038</v>
      </c>
      <c r="I654" s="4">
        <v>0.05</v>
      </c>
      <c r="J654" s="13">
        <f t="shared" si="20"/>
        <v>5551.9000000000005</v>
      </c>
      <c r="K654">
        <f t="shared" si="21"/>
        <v>4</v>
      </c>
    </row>
    <row r="655" spans="1:11" ht="20.100000000000001" customHeight="1" x14ac:dyDescent="0.25">
      <c r="A655" s="12" t="s">
        <v>1251</v>
      </c>
      <c r="B655" s="1" t="s">
        <v>1252</v>
      </c>
      <c r="C655" s="1" t="s">
        <v>22</v>
      </c>
      <c r="D655" s="1" t="s">
        <v>12</v>
      </c>
      <c r="E655" s="1" t="s">
        <v>2000</v>
      </c>
      <c r="F655" s="1">
        <v>61</v>
      </c>
      <c r="G655" s="2">
        <v>40293</v>
      </c>
      <c r="H655" s="3">
        <v>110302</v>
      </c>
      <c r="I655" s="4">
        <v>0.06</v>
      </c>
      <c r="J655" s="13">
        <f t="shared" si="20"/>
        <v>6618.12</v>
      </c>
      <c r="K655">
        <f t="shared" si="21"/>
        <v>4</v>
      </c>
    </row>
    <row r="656" spans="1:11" ht="20.100000000000001" customHeight="1" x14ac:dyDescent="0.25">
      <c r="A656" s="12" t="s">
        <v>1008</v>
      </c>
      <c r="B656" s="1" t="s">
        <v>1009</v>
      </c>
      <c r="C656" s="1" t="s">
        <v>22</v>
      </c>
      <c r="D656" s="1" t="s">
        <v>27</v>
      </c>
      <c r="E656" s="1" t="s">
        <v>2000</v>
      </c>
      <c r="F656" s="1">
        <v>46</v>
      </c>
      <c r="G656" s="2">
        <v>40292</v>
      </c>
      <c r="H656" s="3">
        <v>102636</v>
      </c>
      <c r="I656" s="4">
        <v>0.06</v>
      </c>
      <c r="J656" s="13">
        <f t="shared" si="20"/>
        <v>6158.16</v>
      </c>
      <c r="K656">
        <f t="shared" si="21"/>
        <v>4</v>
      </c>
    </row>
    <row r="657" spans="1:11" ht="20.100000000000001" customHeight="1" x14ac:dyDescent="0.25">
      <c r="A657" s="12" t="s">
        <v>1545</v>
      </c>
      <c r="B657" s="1" t="s">
        <v>1546</v>
      </c>
      <c r="C657" s="1" t="s">
        <v>64</v>
      </c>
      <c r="D657" s="1" t="s">
        <v>20</v>
      </c>
      <c r="E657" s="1" t="s">
        <v>1999</v>
      </c>
      <c r="F657" s="1">
        <v>37</v>
      </c>
      <c r="G657" s="2">
        <v>40291</v>
      </c>
      <c r="H657" s="3">
        <v>57531</v>
      </c>
      <c r="I657" s="4">
        <v>0</v>
      </c>
      <c r="J657" s="13">
        <f t="shared" si="20"/>
        <v>0</v>
      </c>
      <c r="K657">
        <f t="shared" si="21"/>
        <v>4</v>
      </c>
    </row>
    <row r="658" spans="1:11" ht="20.100000000000001" customHeight="1" x14ac:dyDescent="0.25">
      <c r="A658" s="12" t="s">
        <v>1378</v>
      </c>
      <c r="B658" s="1" t="s">
        <v>1379</v>
      </c>
      <c r="C658" s="1" t="s">
        <v>310</v>
      </c>
      <c r="D658" s="1" t="s">
        <v>7</v>
      </c>
      <c r="E658" s="1" t="s">
        <v>2000</v>
      </c>
      <c r="F658" s="1">
        <v>43</v>
      </c>
      <c r="G658" s="2">
        <v>40290</v>
      </c>
      <c r="H658" s="3">
        <v>76912</v>
      </c>
      <c r="I658" s="4">
        <v>0</v>
      </c>
      <c r="J658" s="13">
        <f t="shared" si="20"/>
        <v>0</v>
      </c>
      <c r="K658">
        <f t="shared" si="21"/>
        <v>4</v>
      </c>
    </row>
    <row r="659" spans="1:11" ht="20.100000000000001" customHeight="1" x14ac:dyDescent="0.25">
      <c r="A659" s="12" t="s">
        <v>1195</v>
      </c>
      <c r="B659" s="1" t="s">
        <v>1196</v>
      </c>
      <c r="C659" s="1" t="s">
        <v>25</v>
      </c>
      <c r="D659" s="1" t="s">
        <v>27</v>
      </c>
      <c r="E659" s="1" t="s">
        <v>1999</v>
      </c>
      <c r="F659" s="1">
        <v>58</v>
      </c>
      <c r="G659" s="2">
        <v>40287</v>
      </c>
      <c r="H659" s="3">
        <v>56350</v>
      </c>
      <c r="I659" s="4">
        <v>0</v>
      </c>
      <c r="J659" s="13">
        <f t="shared" si="20"/>
        <v>0</v>
      </c>
      <c r="K659">
        <f t="shared" si="21"/>
        <v>4</v>
      </c>
    </row>
    <row r="660" spans="1:11" ht="20.100000000000001" customHeight="1" x14ac:dyDescent="0.25">
      <c r="A660" s="12" t="s">
        <v>1443</v>
      </c>
      <c r="B660" s="1" t="s">
        <v>1444</v>
      </c>
      <c r="C660" s="1" t="s">
        <v>6</v>
      </c>
      <c r="D660" s="1" t="s">
        <v>12</v>
      </c>
      <c r="E660" s="1" t="s">
        <v>1999</v>
      </c>
      <c r="F660" s="1">
        <v>44</v>
      </c>
      <c r="G660" s="2">
        <v>40274</v>
      </c>
      <c r="H660" s="3">
        <v>142878</v>
      </c>
      <c r="I660" s="4">
        <v>0.12</v>
      </c>
      <c r="J660" s="13">
        <f t="shared" si="20"/>
        <v>17145.36</v>
      </c>
      <c r="K660">
        <f t="shared" si="21"/>
        <v>4</v>
      </c>
    </row>
    <row r="661" spans="1:11" ht="20.100000000000001" customHeight="1" x14ac:dyDescent="0.25">
      <c r="A661" s="12" t="s">
        <v>931</v>
      </c>
      <c r="B661" s="1" t="s">
        <v>932</v>
      </c>
      <c r="C661" s="1" t="s">
        <v>9</v>
      </c>
      <c r="D661" s="1" t="s">
        <v>7</v>
      </c>
      <c r="E661" s="1" t="s">
        <v>2000</v>
      </c>
      <c r="F661" s="1">
        <v>59</v>
      </c>
      <c r="G661" s="2">
        <v>40272</v>
      </c>
      <c r="H661" s="3">
        <v>76027</v>
      </c>
      <c r="I661" s="4">
        <v>0</v>
      </c>
      <c r="J661" s="13">
        <f t="shared" si="20"/>
        <v>0</v>
      </c>
      <c r="K661">
        <f t="shared" si="21"/>
        <v>4</v>
      </c>
    </row>
    <row r="662" spans="1:11" ht="20.100000000000001" customHeight="1" x14ac:dyDescent="0.25">
      <c r="A662" s="12" t="s">
        <v>1674</v>
      </c>
      <c r="B662" s="1" t="s">
        <v>1675</v>
      </c>
      <c r="C662" s="1" t="s">
        <v>400</v>
      </c>
      <c r="D662" s="1" t="s">
        <v>7</v>
      </c>
      <c r="E662" s="1" t="s">
        <v>1999</v>
      </c>
      <c r="F662" s="1">
        <v>45</v>
      </c>
      <c r="G662" s="2">
        <v>40253</v>
      </c>
      <c r="H662" s="3">
        <v>88182</v>
      </c>
      <c r="I662" s="4">
        <v>0</v>
      </c>
      <c r="J662" s="13">
        <f t="shared" si="20"/>
        <v>0</v>
      </c>
      <c r="K662">
        <f t="shared" si="21"/>
        <v>3</v>
      </c>
    </row>
    <row r="663" spans="1:11" ht="20.100000000000001" customHeight="1" x14ac:dyDescent="0.25">
      <c r="A663" s="12" t="s">
        <v>1824</v>
      </c>
      <c r="B663" s="1" t="s">
        <v>1825</v>
      </c>
      <c r="C663" s="1" t="s">
        <v>6</v>
      </c>
      <c r="D663" s="1" t="s">
        <v>2007</v>
      </c>
      <c r="E663" s="1" t="s">
        <v>2000</v>
      </c>
      <c r="F663" s="1">
        <v>36</v>
      </c>
      <c r="G663" s="2">
        <v>40248</v>
      </c>
      <c r="H663" s="3">
        <v>134006</v>
      </c>
      <c r="I663" s="4">
        <v>0.13</v>
      </c>
      <c r="J663" s="13">
        <f t="shared" si="20"/>
        <v>17420.78</v>
      </c>
      <c r="K663">
        <f t="shared" si="21"/>
        <v>3</v>
      </c>
    </row>
    <row r="664" spans="1:11" ht="20.100000000000001" customHeight="1" x14ac:dyDescent="0.25">
      <c r="A664" s="12" t="s">
        <v>944</v>
      </c>
      <c r="B664" s="1" t="s">
        <v>945</v>
      </c>
      <c r="C664" s="1" t="s">
        <v>423</v>
      </c>
      <c r="D664" s="1" t="s">
        <v>7</v>
      </c>
      <c r="E664" s="1" t="s">
        <v>1999</v>
      </c>
      <c r="F664" s="1">
        <v>45</v>
      </c>
      <c r="G664" s="2">
        <v>40235</v>
      </c>
      <c r="H664" s="3">
        <v>90770</v>
      </c>
      <c r="I664" s="4">
        <v>0</v>
      </c>
      <c r="J664" s="13">
        <f t="shared" si="20"/>
        <v>0</v>
      </c>
      <c r="K664">
        <f t="shared" si="21"/>
        <v>2</v>
      </c>
    </row>
    <row r="665" spans="1:11" ht="20.100000000000001" customHeight="1" x14ac:dyDescent="0.25">
      <c r="A665" s="12" t="s">
        <v>1181</v>
      </c>
      <c r="B665" s="1" t="s">
        <v>1182</v>
      </c>
      <c r="C665" s="1" t="s">
        <v>22</v>
      </c>
      <c r="D665" s="1" t="s">
        <v>2007</v>
      </c>
      <c r="E665" s="1" t="s">
        <v>2000</v>
      </c>
      <c r="F665" s="1">
        <v>55</v>
      </c>
      <c r="G665" s="2">
        <v>40233</v>
      </c>
      <c r="H665" s="3">
        <v>102839</v>
      </c>
      <c r="I665" s="4">
        <v>0.05</v>
      </c>
      <c r="J665" s="13">
        <f t="shared" si="20"/>
        <v>5141.9500000000007</v>
      </c>
      <c r="K665">
        <f t="shared" si="21"/>
        <v>2</v>
      </c>
    </row>
    <row r="666" spans="1:11" ht="20.100000000000001" customHeight="1" x14ac:dyDescent="0.25">
      <c r="A666" s="12" t="s">
        <v>762</v>
      </c>
      <c r="B666" s="1" t="s">
        <v>763</v>
      </c>
      <c r="C666" s="1" t="s">
        <v>56</v>
      </c>
      <c r="D666" s="1" t="s">
        <v>32</v>
      </c>
      <c r="E666" s="1" t="s">
        <v>2000</v>
      </c>
      <c r="F666" s="1">
        <v>61</v>
      </c>
      <c r="G666" s="2">
        <v>40193</v>
      </c>
      <c r="H666" s="3">
        <v>98110</v>
      </c>
      <c r="I666" s="4">
        <v>0.13</v>
      </c>
      <c r="J666" s="13">
        <f t="shared" si="20"/>
        <v>12754.300000000001</v>
      </c>
      <c r="K666">
        <f t="shared" si="21"/>
        <v>1</v>
      </c>
    </row>
    <row r="667" spans="1:11" ht="20.100000000000001" customHeight="1" x14ac:dyDescent="0.25">
      <c r="A667" s="12" t="s">
        <v>250</v>
      </c>
      <c r="B667" s="1" t="s">
        <v>251</v>
      </c>
      <c r="C667" s="1" t="s">
        <v>22</v>
      </c>
      <c r="D667" s="1" t="s">
        <v>12</v>
      </c>
      <c r="E667" s="1" t="s">
        <v>1999</v>
      </c>
      <c r="F667" s="1">
        <v>39</v>
      </c>
      <c r="G667" s="2">
        <v>40192</v>
      </c>
      <c r="H667" s="3">
        <v>103504</v>
      </c>
      <c r="I667" s="4">
        <v>7.0000000000000007E-2</v>
      </c>
      <c r="J667" s="13">
        <f t="shared" si="20"/>
        <v>7245.2800000000007</v>
      </c>
      <c r="K667">
        <f t="shared" si="21"/>
        <v>1</v>
      </c>
    </row>
    <row r="668" spans="1:11" ht="20.100000000000001" customHeight="1" x14ac:dyDescent="0.25">
      <c r="A668" s="12" t="s">
        <v>1162</v>
      </c>
      <c r="B668" s="1" t="s">
        <v>1163</v>
      </c>
      <c r="C668" s="1" t="s">
        <v>53</v>
      </c>
      <c r="D668" s="1" t="s">
        <v>32</v>
      </c>
      <c r="E668" s="1" t="s">
        <v>1999</v>
      </c>
      <c r="F668" s="1">
        <v>59</v>
      </c>
      <c r="G668" s="2">
        <v>40170</v>
      </c>
      <c r="H668" s="3">
        <v>78006</v>
      </c>
      <c r="I668" s="4">
        <v>0</v>
      </c>
      <c r="J668" s="13">
        <f t="shared" si="20"/>
        <v>0</v>
      </c>
      <c r="K668">
        <f t="shared" si="21"/>
        <v>12</v>
      </c>
    </row>
    <row r="669" spans="1:11" ht="20.100000000000001" customHeight="1" x14ac:dyDescent="0.25">
      <c r="A669" s="12" t="s">
        <v>854</v>
      </c>
      <c r="B669" s="1" t="s">
        <v>855</v>
      </c>
      <c r="C669" s="1" t="s">
        <v>22</v>
      </c>
      <c r="D669" s="1" t="s">
        <v>2007</v>
      </c>
      <c r="E669" s="1" t="s">
        <v>1999</v>
      </c>
      <c r="F669" s="1">
        <v>42</v>
      </c>
      <c r="G669" s="2">
        <v>40159</v>
      </c>
      <c r="H669" s="3">
        <v>114242</v>
      </c>
      <c r="I669" s="4">
        <v>0.08</v>
      </c>
      <c r="J669" s="13">
        <f t="shared" si="20"/>
        <v>9139.36</v>
      </c>
      <c r="K669">
        <f t="shared" si="21"/>
        <v>12</v>
      </c>
    </row>
    <row r="670" spans="1:11" ht="20.100000000000001" customHeight="1" x14ac:dyDescent="0.25">
      <c r="A670" s="12" t="s">
        <v>138</v>
      </c>
      <c r="B670" s="1" t="s">
        <v>139</v>
      </c>
      <c r="C670" s="1" t="s">
        <v>103</v>
      </c>
      <c r="D670" s="1" t="s">
        <v>2007</v>
      </c>
      <c r="E670" s="1" t="s">
        <v>2000</v>
      </c>
      <c r="F670" s="1">
        <v>41</v>
      </c>
      <c r="G670" s="2">
        <v>40109</v>
      </c>
      <c r="H670" s="3">
        <v>54415</v>
      </c>
      <c r="I670" s="4">
        <v>0</v>
      </c>
      <c r="J670" s="13">
        <f t="shared" si="20"/>
        <v>0</v>
      </c>
      <c r="K670">
        <f t="shared" si="21"/>
        <v>10</v>
      </c>
    </row>
    <row r="671" spans="1:11" ht="20.100000000000001" customHeight="1" x14ac:dyDescent="0.25">
      <c r="A671" s="12" t="s">
        <v>1702</v>
      </c>
      <c r="B671" s="1" t="s">
        <v>1703</v>
      </c>
      <c r="C671" s="1" t="s">
        <v>17</v>
      </c>
      <c r="D671" s="1" t="s">
        <v>27</v>
      </c>
      <c r="E671" s="1" t="s">
        <v>1999</v>
      </c>
      <c r="F671" s="1">
        <v>50</v>
      </c>
      <c r="G671" s="2">
        <v>40109</v>
      </c>
      <c r="H671" s="3">
        <v>79447</v>
      </c>
      <c r="I671" s="4">
        <v>0</v>
      </c>
      <c r="J671" s="13">
        <f t="shared" si="20"/>
        <v>0</v>
      </c>
      <c r="K671">
        <f t="shared" si="21"/>
        <v>10</v>
      </c>
    </row>
    <row r="672" spans="1:11" ht="20.100000000000001" customHeight="1" x14ac:dyDescent="0.25">
      <c r="A672" s="12" t="s">
        <v>1826</v>
      </c>
      <c r="B672" s="1" t="s">
        <v>1827</v>
      </c>
      <c r="C672" s="1" t="s">
        <v>22</v>
      </c>
      <c r="D672" s="1" t="s">
        <v>12</v>
      </c>
      <c r="E672" s="1" t="s">
        <v>2000</v>
      </c>
      <c r="F672" s="1">
        <v>61</v>
      </c>
      <c r="G672" s="2">
        <v>40092</v>
      </c>
      <c r="H672" s="3">
        <v>103096</v>
      </c>
      <c r="I672" s="4">
        <v>7.0000000000000007E-2</v>
      </c>
      <c r="J672" s="13">
        <f t="shared" si="20"/>
        <v>7216.72</v>
      </c>
      <c r="K672">
        <f t="shared" si="21"/>
        <v>10</v>
      </c>
    </row>
    <row r="673" spans="1:11" ht="20.100000000000001" customHeight="1" x14ac:dyDescent="0.25">
      <c r="A673" s="12" t="s">
        <v>1402</v>
      </c>
      <c r="B673" s="1" t="s">
        <v>1403</v>
      </c>
      <c r="C673" s="1" t="s">
        <v>22</v>
      </c>
      <c r="D673" s="1" t="s">
        <v>12</v>
      </c>
      <c r="E673" s="1" t="s">
        <v>1999</v>
      </c>
      <c r="F673" s="1">
        <v>52</v>
      </c>
      <c r="G673" s="2">
        <v>40091</v>
      </c>
      <c r="H673" s="3">
        <v>122890</v>
      </c>
      <c r="I673" s="4">
        <v>7.0000000000000007E-2</v>
      </c>
      <c r="J673" s="13">
        <f t="shared" si="20"/>
        <v>8602.3000000000011</v>
      </c>
      <c r="K673">
        <f t="shared" si="21"/>
        <v>10</v>
      </c>
    </row>
    <row r="674" spans="1:11" ht="20.100000000000001" customHeight="1" x14ac:dyDescent="0.25">
      <c r="A674" s="12" t="s">
        <v>919</v>
      </c>
      <c r="B674" s="1" t="s">
        <v>920</v>
      </c>
      <c r="C674" s="1" t="s">
        <v>6</v>
      </c>
      <c r="D674" s="1" t="s">
        <v>2007</v>
      </c>
      <c r="E674" s="1" t="s">
        <v>1999</v>
      </c>
      <c r="F674" s="1">
        <v>38</v>
      </c>
      <c r="G674" s="2">
        <v>40083</v>
      </c>
      <c r="H674" s="3">
        <v>127801</v>
      </c>
      <c r="I674" s="4">
        <v>0.15</v>
      </c>
      <c r="J674" s="13">
        <f t="shared" si="20"/>
        <v>19170.149999999998</v>
      </c>
      <c r="K674">
        <f t="shared" si="21"/>
        <v>9</v>
      </c>
    </row>
    <row r="675" spans="1:11" ht="20.100000000000001" customHeight="1" x14ac:dyDescent="0.25">
      <c r="A675" s="12" t="s">
        <v>95</v>
      </c>
      <c r="B675" s="1" t="s">
        <v>96</v>
      </c>
      <c r="C675" s="1" t="s">
        <v>11</v>
      </c>
      <c r="D675" s="1" t="s">
        <v>7</v>
      </c>
      <c r="E675" s="1" t="s">
        <v>2000</v>
      </c>
      <c r="F675" s="1">
        <v>37</v>
      </c>
      <c r="G675" s="2">
        <v>40076</v>
      </c>
      <c r="H675" s="3">
        <v>167199</v>
      </c>
      <c r="I675" s="4">
        <v>0.2</v>
      </c>
      <c r="J675" s="13">
        <f t="shared" si="20"/>
        <v>33439.800000000003</v>
      </c>
      <c r="K675">
        <f t="shared" si="21"/>
        <v>9</v>
      </c>
    </row>
    <row r="676" spans="1:11" ht="20.100000000000001" customHeight="1" x14ac:dyDescent="0.25">
      <c r="A676" s="12" t="s">
        <v>468</v>
      </c>
      <c r="B676" s="1" t="s">
        <v>469</v>
      </c>
      <c r="C676" s="1" t="s">
        <v>215</v>
      </c>
      <c r="D676" s="1" t="s">
        <v>32</v>
      </c>
      <c r="E676" s="1" t="s">
        <v>2000</v>
      </c>
      <c r="F676" s="1">
        <v>44</v>
      </c>
      <c r="G676" s="2">
        <v>40060</v>
      </c>
      <c r="H676" s="3">
        <v>89695</v>
      </c>
      <c r="I676" s="4">
        <v>0</v>
      </c>
      <c r="J676" s="13">
        <f t="shared" si="20"/>
        <v>0</v>
      </c>
      <c r="K676">
        <f t="shared" si="21"/>
        <v>9</v>
      </c>
    </row>
    <row r="677" spans="1:11" ht="20.100000000000001" customHeight="1" x14ac:dyDescent="0.25">
      <c r="A677" s="12" t="s">
        <v>1649</v>
      </c>
      <c r="B677" s="1" t="s">
        <v>1650</v>
      </c>
      <c r="C677" s="1" t="s">
        <v>123</v>
      </c>
      <c r="D677" s="1" t="s">
        <v>2007</v>
      </c>
      <c r="E677" s="1" t="s">
        <v>2000</v>
      </c>
      <c r="F677" s="1">
        <v>56</v>
      </c>
      <c r="G677" s="2">
        <v>40045</v>
      </c>
      <c r="H677" s="3">
        <v>52800</v>
      </c>
      <c r="I677" s="4">
        <v>0</v>
      </c>
      <c r="J677" s="13">
        <f t="shared" si="20"/>
        <v>0</v>
      </c>
      <c r="K677">
        <f t="shared" si="21"/>
        <v>8</v>
      </c>
    </row>
    <row r="678" spans="1:11" ht="20.100000000000001" customHeight="1" x14ac:dyDescent="0.25">
      <c r="A678" s="12" t="s">
        <v>1257</v>
      </c>
      <c r="B678" s="1" t="s">
        <v>1258</v>
      </c>
      <c r="C678" s="1" t="s">
        <v>38</v>
      </c>
      <c r="D678" s="1" t="s">
        <v>7</v>
      </c>
      <c r="E678" s="1" t="s">
        <v>1999</v>
      </c>
      <c r="F678" s="1">
        <v>54</v>
      </c>
      <c r="G678" s="2">
        <v>40040</v>
      </c>
      <c r="H678" s="3">
        <v>241083</v>
      </c>
      <c r="I678" s="4">
        <v>0.39</v>
      </c>
      <c r="J678" s="13">
        <f t="shared" si="20"/>
        <v>94022.37000000001</v>
      </c>
      <c r="K678">
        <f t="shared" si="21"/>
        <v>8</v>
      </c>
    </row>
    <row r="679" spans="1:11" ht="20.100000000000001" customHeight="1" x14ac:dyDescent="0.25">
      <c r="A679" s="12" t="s">
        <v>142</v>
      </c>
      <c r="B679" s="1" t="s">
        <v>143</v>
      </c>
      <c r="C679" s="1" t="s">
        <v>38</v>
      </c>
      <c r="D679" s="1" t="s">
        <v>7</v>
      </c>
      <c r="E679" s="1" t="s">
        <v>2000</v>
      </c>
      <c r="F679" s="1">
        <v>43</v>
      </c>
      <c r="G679" s="2">
        <v>40029</v>
      </c>
      <c r="H679" s="3">
        <v>208415</v>
      </c>
      <c r="I679" s="4">
        <v>0.35</v>
      </c>
      <c r="J679" s="13">
        <f t="shared" si="20"/>
        <v>72945.25</v>
      </c>
      <c r="K679">
        <f t="shared" si="21"/>
        <v>8</v>
      </c>
    </row>
    <row r="680" spans="1:11" ht="20.100000000000001" customHeight="1" x14ac:dyDescent="0.25">
      <c r="A680" s="12" t="s">
        <v>686</v>
      </c>
      <c r="B680" s="1" t="s">
        <v>687</v>
      </c>
      <c r="C680" s="1" t="s">
        <v>25</v>
      </c>
      <c r="D680" s="1" t="s">
        <v>12</v>
      </c>
      <c r="E680" s="1" t="s">
        <v>2000</v>
      </c>
      <c r="F680" s="1">
        <v>36</v>
      </c>
      <c r="G680" s="2">
        <v>39994</v>
      </c>
      <c r="H680" s="3">
        <v>43363</v>
      </c>
      <c r="I680" s="4">
        <v>0</v>
      </c>
      <c r="J680" s="13">
        <f t="shared" si="20"/>
        <v>0</v>
      </c>
      <c r="K680">
        <f t="shared" si="21"/>
        <v>6</v>
      </c>
    </row>
    <row r="681" spans="1:11" ht="20.100000000000001" customHeight="1" x14ac:dyDescent="0.25">
      <c r="A681" s="12" t="s">
        <v>1085</v>
      </c>
      <c r="B681" s="1" t="s">
        <v>1086</v>
      </c>
      <c r="C681" s="1" t="s">
        <v>161</v>
      </c>
      <c r="D681" s="1" t="s">
        <v>32</v>
      </c>
      <c r="E681" s="1" t="s">
        <v>2000</v>
      </c>
      <c r="F681" s="1">
        <v>48</v>
      </c>
      <c r="G681" s="2">
        <v>39991</v>
      </c>
      <c r="H681" s="3">
        <v>82907</v>
      </c>
      <c r="I681" s="4">
        <v>0</v>
      </c>
      <c r="J681" s="13">
        <f t="shared" si="20"/>
        <v>0</v>
      </c>
      <c r="K681">
        <f t="shared" si="21"/>
        <v>6</v>
      </c>
    </row>
    <row r="682" spans="1:11" ht="20.100000000000001" customHeight="1" x14ac:dyDescent="0.25">
      <c r="A682" s="12" t="s">
        <v>1498</v>
      </c>
      <c r="B682" s="1" t="s">
        <v>1499</v>
      </c>
      <c r="C682" s="1" t="s">
        <v>11</v>
      </c>
      <c r="D682" s="1" t="s">
        <v>27</v>
      </c>
      <c r="E682" s="1" t="s">
        <v>2000</v>
      </c>
      <c r="F682" s="1">
        <v>42</v>
      </c>
      <c r="G682" s="2">
        <v>39968</v>
      </c>
      <c r="H682" s="3">
        <v>174099</v>
      </c>
      <c r="I682" s="4">
        <v>0.26</v>
      </c>
      <c r="J682" s="13">
        <f t="shared" si="20"/>
        <v>45265.74</v>
      </c>
      <c r="K682">
        <f t="shared" si="21"/>
        <v>6</v>
      </c>
    </row>
    <row r="683" spans="1:11" ht="20.100000000000001" customHeight="1" x14ac:dyDescent="0.25">
      <c r="A683" s="12" t="s">
        <v>1746</v>
      </c>
      <c r="B683" s="1" t="s">
        <v>1747</v>
      </c>
      <c r="C683" s="1" t="s">
        <v>19</v>
      </c>
      <c r="D683" s="1" t="s">
        <v>20</v>
      </c>
      <c r="E683" s="1" t="s">
        <v>2000</v>
      </c>
      <c r="F683" s="1">
        <v>40</v>
      </c>
      <c r="G683" s="2">
        <v>39960</v>
      </c>
      <c r="H683" s="3">
        <v>62411</v>
      </c>
      <c r="I683" s="4">
        <v>0</v>
      </c>
      <c r="J683" s="13">
        <f t="shared" si="20"/>
        <v>0</v>
      </c>
      <c r="K683">
        <f t="shared" si="21"/>
        <v>5</v>
      </c>
    </row>
    <row r="684" spans="1:11" ht="20.100000000000001" customHeight="1" x14ac:dyDescent="0.25">
      <c r="A684" s="12" t="s">
        <v>1070</v>
      </c>
      <c r="B684" s="1" t="s">
        <v>1071</v>
      </c>
      <c r="C684" s="1" t="s">
        <v>215</v>
      </c>
      <c r="D684" s="1" t="s">
        <v>32</v>
      </c>
      <c r="E684" s="1" t="s">
        <v>1999</v>
      </c>
      <c r="F684" s="1">
        <v>60</v>
      </c>
      <c r="G684" s="2">
        <v>39944</v>
      </c>
      <c r="H684" s="3">
        <v>62239</v>
      </c>
      <c r="I684" s="4">
        <v>0</v>
      </c>
      <c r="J684" s="13">
        <f t="shared" si="20"/>
        <v>0</v>
      </c>
      <c r="K684">
        <f t="shared" si="21"/>
        <v>5</v>
      </c>
    </row>
    <row r="685" spans="1:11" ht="20.100000000000001" customHeight="1" x14ac:dyDescent="0.25">
      <c r="A685" s="12" t="s">
        <v>182</v>
      </c>
      <c r="B685" s="1" t="s">
        <v>183</v>
      </c>
      <c r="C685" s="1" t="s">
        <v>146</v>
      </c>
      <c r="D685" s="1" t="s">
        <v>7</v>
      </c>
      <c r="E685" s="1" t="s">
        <v>2000</v>
      </c>
      <c r="F685" s="1">
        <v>41</v>
      </c>
      <c r="G685" s="2">
        <v>39931</v>
      </c>
      <c r="H685" s="3">
        <v>69803</v>
      </c>
      <c r="I685" s="4">
        <v>0</v>
      </c>
      <c r="J685" s="13">
        <f t="shared" si="20"/>
        <v>0</v>
      </c>
      <c r="K685">
        <f t="shared" si="21"/>
        <v>4</v>
      </c>
    </row>
    <row r="686" spans="1:11" ht="20.100000000000001" customHeight="1" x14ac:dyDescent="0.25">
      <c r="A686" s="12" t="s">
        <v>958</v>
      </c>
      <c r="B686" s="1" t="s">
        <v>959</v>
      </c>
      <c r="C686" s="1" t="s">
        <v>17</v>
      </c>
      <c r="D686" s="1" t="s">
        <v>20</v>
      </c>
      <c r="E686" s="1" t="s">
        <v>1999</v>
      </c>
      <c r="F686" s="1">
        <v>58</v>
      </c>
      <c r="G686" s="2">
        <v>39930</v>
      </c>
      <c r="H686" s="3">
        <v>76802</v>
      </c>
      <c r="I686" s="4">
        <v>0</v>
      </c>
      <c r="J686" s="13">
        <f t="shared" si="20"/>
        <v>0</v>
      </c>
      <c r="K686">
        <f t="shared" si="21"/>
        <v>4</v>
      </c>
    </row>
    <row r="687" spans="1:11" ht="20.100000000000001" customHeight="1" x14ac:dyDescent="0.25">
      <c r="A687" s="12" t="s">
        <v>494</v>
      </c>
      <c r="B687" s="1" t="s">
        <v>495</v>
      </c>
      <c r="C687" s="1" t="s">
        <v>161</v>
      </c>
      <c r="D687" s="1" t="s">
        <v>32</v>
      </c>
      <c r="E687" s="1" t="s">
        <v>1999</v>
      </c>
      <c r="F687" s="1">
        <v>36</v>
      </c>
      <c r="G687" s="2">
        <v>39912</v>
      </c>
      <c r="H687" s="3">
        <v>60055</v>
      </c>
      <c r="I687" s="4">
        <v>0</v>
      </c>
      <c r="J687" s="13">
        <f t="shared" si="20"/>
        <v>0</v>
      </c>
      <c r="K687">
        <f t="shared" si="21"/>
        <v>4</v>
      </c>
    </row>
    <row r="688" spans="1:11" ht="20.100000000000001" customHeight="1" x14ac:dyDescent="0.25">
      <c r="A688" s="12" t="s">
        <v>1779</v>
      </c>
      <c r="B688" s="1" t="s">
        <v>1780</v>
      </c>
      <c r="C688" s="1" t="s">
        <v>71</v>
      </c>
      <c r="D688" s="1" t="s">
        <v>7</v>
      </c>
      <c r="E688" s="1" t="s">
        <v>2000</v>
      </c>
      <c r="F688" s="1">
        <v>45</v>
      </c>
      <c r="G688" s="2">
        <v>39908</v>
      </c>
      <c r="H688" s="3">
        <v>64505</v>
      </c>
      <c r="I688" s="4">
        <v>0</v>
      </c>
      <c r="J688" s="13">
        <f t="shared" si="20"/>
        <v>0</v>
      </c>
      <c r="K688">
        <f t="shared" si="21"/>
        <v>4</v>
      </c>
    </row>
    <row r="689" spans="1:11" ht="20.100000000000001" customHeight="1" x14ac:dyDescent="0.25">
      <c r="A689" s="12" t="s">
        <v>319</v>
      </c>
      <c r="B689" s="1" t="s">
        <v>320</v>
      </c>
      <c r="C689" s="1" t="s">
        <v>71</v>
      </c>
      <c r="D689" s="1" t="s">
        <v>7</v>
      </c>
      <c r="E689" s="1" t="s">
        <v>2000</v>
      </c>
      <c r="F689" s="1">
        <v>62</v>
      </c>
      <c r="G689" s="2">
        <v>39887</v>
      </c>
      <c r="H689" s="3">
        <v>82839</v>
      </c>
      <c r="I689" s="4">
        <v>0</v>
      </c>
      <c r="J689" s="13">
        <f t="shared" si="20"/>
        <v>0</v>
      </c>
      <c r="K689">
        <f t="shared" si="21"/>
        <v>3</v>
      </c>
    </row>
    <row r="690" spans="1:11" ht="20.100000000000001" customHeight="1" x14ac:dyDescent="0.25">
      <c r="A690" s="12" t="s">
        <v>1603</v>
      </c>
      <c r="B690" s="1" t="s">
        <v>1604</v>
      </c>
      <c r="C690" s="1" t="s">
        <v>146</v>
      </c>
      <c r="D690" s="1" t="s">
        <v>7</v>
      </c>
      <c r="E690" s="1" t="s">
        <v>2000</v>
      </c>
      <c r="F690" s="1">
        <v>43</v>
      </c>
      <c r="G690" s="2">
        <v>39885</v>
      </c>
      <c r="H690" s="3">
        <v>62335</v>
      </c>
      <c r="I690" s="4">
        <v>0</v>
      </c>
      <c r="J690" s="13">
        <f t="shared" si="20"/>
        <v>0</v>
      </c>
      <c r="K690">
        <f t="shared" si="21"/>
        <v>3</v>
      </c>
    </row>
    <row r="691" spans="1:11" ht="20.100000000000001" customHeight="1" x14ac:dyDescent="0.25">
      <c r="A691" s="12" t="s">
        <v>339</v>
      </c>
      <c r="B691" s="1" t="s">
        <v>340</v>
      </c>
      <c r="C691" s="1" t="s">
        <v>38</v>
      </c>
      <c r="D691" s="1" t="s">
        <v>39</v>
      </c>
      <c r="E691" s="1" t="s">
        <v>1999</v>
      </c>
      <c r="F691" s="1">
        <v>40</v>
      </c>
      <c r="G691" s="2">
        <v>39872</v>
      </c>
      <c r="H691" s="3">
        <v>242919</v>
      </c>
      <c r="I691" s="4">
        <v>0.31</v>
      </c>
      <c r="J691" s="13">
        <f t="shared" si="20"/>
        <v>75304.89</v>
      </c>
      <c r="K691">
        <f t="shared" si="21"/>
        <v>2</v>
      </c>
    </row>
    <row r="692" spans="1:11" ht="20.100000000000001" customHeight="1" x14ac:dyDescent="0.25">
      <c r="A692" s="12" t="s">
        <v>1933</v>
      </c>
      <c r="B692" s="1" t="s">
        <v>29</v>
      </c>
      <c r="C692" s="1" t="s">
        <v>6</v>
      </c>
      <c r="D692" s="1" t="s">
        <v>2007</v>
      </c>
      <c r="E692" s="1" t="s">
        <v>2000</v>
      </c>
      <c r="F692" s="1">
        <v>36</v>
      </c>
      <c r="G692" s="2">
        <v>39855</v>
      </c>
      <c r="H692" s="3">
        <v>157333</v>
      </c>
      <c r="I692" s="4">
        <v>0.15</v>
      </c>
      <c r="J692" s="13">
        <f t="shared" si="20"/>
        <v>23599.95</v>
      </c>
      <c r="K692">
        <f t="shared" si="21"/>
        <v>2</v>
      </c>
    </row>
    <row r="693" spans="1:11" ht="20.100000000000001" customHeight="1" x14ac:dyDescent="0.25">
      <c r="A693" s="12" t="s">
        <v>1400</v>
      </c>
      <c r="B693" s="1" t="s">
        <v>1401</v>
      </c>
      <c r="C693" s="1" t="s">
        <v>6</v>
      </c>
      <c r="D693" s="1" t="s">
        <v>27</v>
      </c>
      <c r="E693" s="1" t="s">
        <v>2000</v>
      </c>
      <c r="F693" s="1">
        <v>62</v>
      </c>
      <c r="G693" s="2">
        <v>39843</v>
      </c>
      <c r="H693" s="3">
        <v>150555</v>
      </c>
      <c r="I693" s="4">
        <v>0.13</v>
      </c>
      <c r="J693" s="13">
        <f t="shared" si="20"/>
        <v>19572.150000000001</v>
      </c>
      <c r="K693">
        <f t="shared" si="21"/>
        <v>1</v>
      </c>
    </row>
    <row r="694" spans="1:11" ht="20.100000000000001" customHeight="1" x14ac:dyDescent="0.25">
      <c r="A694" s="12" t="s">
        <v>1174</v>
      </c>
      <c r="B694" s="1" t="s">
        <v>1175</v>
      </c>
      <c r="C694" s="1" t="s">
        <v>103</v>
      </c>
      <c r="D694" s="1" t="s">
        <v>2007</v>
      </c>
      <c r="E694" s="1" t="s">
        <v>2000</v>
      </c>
      <c r="F694" s="1">
        <v>44</v>
      </c>
      <c r="G694" s="2">
        <v>39841</v>
      </c>
      <c r="H694" s="3">
        <v>53301</v>
      </c>
      <c r="I694" s="4">
        <v>0</v>
      </c>
      <c r="J694" s="13">
        <f t="shared" si="20"/>
        <v>0</v>
      </c>
      <c r="K694">
        <f t="shared" si="21"/>
        <v>1</v>
      </c>
    </row>
    <row r="695" spans="1:11" ht="20.100000000000001" customHeight="1" x14ac:dyDescent="0.25">
      <c r="A695" s="12" t="s">
        <v>1799</v>
      </c>
      <c r="B695" s="1" t="s">
        <v>1800</v>
      </c>
      <c r="C695" s="1" t="s">
        <v>38</v>
      </c>
      <c r="D695" s="1" t="s">
        <v>12</v>
      </c>
      <c r="E695" s="1" t="s">
        <v>1999</v>
      </c>
      <c r="F695" s="1">
        <v>36</v>
      </c>
      <c r="G695" s="2">
        <v>39830</v>
      </c>
      <c r="H695" s="3">
        <v>238236</v>
      </c>
      <c r="I695" s="4">
        <v>0.31</v>
      </c>
      <c r="J695" s="13">
        <f t="shared" si="20"/>
        <v>73853.16</v>
      </c>
      <c r="K695">
        <f t="shared" si="21"/>
        <v>1</v>
      </c>
    </row>
    <row r="696" spans="1:11" ht="20.100000000000001" customHeight="1" x14ac:dyDescent="0.25">
      <c r="A696" s="12" t="s">
        <v>1908</v>
      </c>
      <c r="B696" s="1" t="s">
        <v>1909</v>
      </c>
      <c r="C696" s="1" t="s">
        <v>268</v>
      </c>
      <c r="D696" s="1" t="s">
        <v>7</v>
      </c>
      <c r="E696" s="1" t="s">
        <v>2000</v>
      </c>
      <c r="F696" s="1">
        <v>55</v>
      </c>
      <c r="G696" s="2">
        <v>39820</v>
      </c>
      <c r="H696" s="3">
        <v>47032</v>
      </c>
      <c r="I696" s="4">
        <v>0</v>
      </c>
      <c r="J696" s="13">
        <f t="shared" si="20"/>
        <v>0</v>
      </c>
      <c r="K696">
        <f t="shared" si="21"/>
        <v>1</v>
      </c>
    </row>
    <row r="697" spans="1:11" ht="20.100000000000001" customHeight="1" x14ac:dyDescent="0.25">
      <c r="A697" s="12" t="s">
        <v>130</v>
      </c>
      <c r="B697" s="1" t="s">
        <v>131</v>
      </c>
      <c r="C697" s="1" t="s">
        <v>56</v>
      </c>
      <c r="D697" s="1" t="s">
        <v>32</v>
      </c>
      <c r="E697" s="1" t="s">
        <v>2000</v>
      </c>
      <c r="F697" s="1">
        <v>44</v>
      </c>
      <c r="G697" s="2">
        <v>39800</v>
      </c>
      <c r="H697" s="3">
        <v>92753</v>
      </c>
      <c r="I697" s="4">
        <v>0.13</v>
      </c>
      <c r="J697" s="13">
        <f t="shared" si="20"/>
        <v>12057.890000000001</v>
      </c>
      <c r="K697">
        <f t="shared" si="21"/>
        <v>12</v>
      </c>
    </row>
    <row r="698" spans="1:11" ht="20.100000000000001" customHeight="1" x14ac:dyDescent="0.25">
      <c r="A698" s="12" t="s">
        <v>585</v>
      </c>
      <c r="B698" s="1" t="s">
        <v>784</v>
      </c>
      <c r="C698" s="1" t="s">
        <v>6</v>
      </c>
      <c r="D698" s="1" t="s">
        <v>2007</v>
      </c>
      <c r="E698" s="1" t="s">
        <v>2000</v>
      </c>
      <c r="F698" s="1">
        <v>41</v>
      </c>
      <c r="G698" s="2">
        <v>39747</v>
      </c>
      <c r="H698" s="3">
        <v>131841</v>
      </c>
      <c r="I698" s="4">
        <v>0.13</v>
      </c>
      <c r="J698" s="13">
        <f t="shared" si="20"/>
        <v>17139.330000000002</v>
      </c>
      <c r="K698">
        <f t="shared" si="21"/>
        <v>10</v>
      </c>
    </row>
    <row r="699" spans="1:11" ht="20.100000000000001" customHeight="1" x14ac:dyDescent="0.25">
      <c r="A699" s="12" t="s">
        <v>980</v>
      </c>
      <c r="B699" s="1" t="s">
        <v>981</v>
      </c>
      <c r="C699" s="1" t="s">
        <v>6</v>
      </c>
      <c r="D699" s="1" t="s">
        <v>2007</v>
      </c>
      <c r="E699" s="1" t="s">
        <v>2000</v>
      </c>
      <c r="F699" s="1">
        <v>60</v>
      </c>
      <c r="G699" s="2">
        <v>39739</v>
      </c>
      <c r="H699" s="3">
        <v>150855</v>
      </c>
      <c r="I699" s="4">
        <v>0.11</v>
      </c>
      <c r="J699" s="13">
        <f t="shared" si="20"/>
        <v>16594.05</v>
      </c>
      <c r="K699">
        <f t="shared" si="21"/>
        <v>10</v>
      </c>
    </row>
    <row r="700" spans="1:11" ht="20.100000000000001" customHeight="1" x14ac:dyDescent="0.25">
      <c r="A700" s="12" t="s">
        <v>824</v>
      </c>
      <c r="B700" s="1" t="s">
        <v>825</v>
      </c>
      <c r="C700" s="1" t="s">
        <v>38</v>
      </c>
      <c r="D700" s="1" t="s">
        <v>32</v>
      </c>
      <c r="E700" s="1" t="s">
        <v>2000</v>
      </c>
      <c r="F700" s="1">
        <v>50</v>
      </c>
      <c r="G700" s="2">
        <v>39734</v>
      </c>
      <c r="H700" s="3">
        <v>181801</v>
      </c>
      <c r="I700" s="4">
        <v>0.4</v>
      </c>
      <c r="J700" s="13">
        <f t="shared" si="20"/>
        <v>72720.400000000009</v>
      </c>
      <c r="K700">
        <f t="shared" si="21"/>
        <v>10</v>
      </c>
    </row>
    <row r="701" spans="1:11" ht="20.100000000000001" customHeight="1" x14ac:dyDescent="0.25">
      <c r="A701" s="12" t="s">
        <v>904</v>
      </c>
      <c r="B701" s="1" t="s">
        <v>905</v>
      </c>
      <c r="C701" s="1" t="s">
        <v>11</v>
      </c>
      <c r="D701" s="1" t="s">
        <v>12</v>
      </c>
      <c r="E701" s="1" t="s">
        <v>2000</v>
      </c>
      <c r="F701" s="1">
        <v>65</v>
      </c>
      <c r="G701" s="2">
        <v>39728</v>
      </c>
      <c r="H701" s="3">
        <v>170221</v>
      </c>
      <c r="I701" s="4">
        <v>0.15</v>
      </c>
      <c r="J701" s="13">
        <f t="shared" si="20"/>
        <v>25533.149999999998</v>
      </c>
      <c r="K701">
        <f t="shared" si="21"/>
        <v>10</v>
      </c>
    </row>
    <row r="702" spans="1:11" ht="20.100000000000001" customHeight="1" x14ac:dyDescent="0.25">
      <c r="A702" s="12" t="s">
        <v>1838</v>
      </c>
      <c r="B702" s="1" t="s">
        <v>1839</v>
      </c>
      <c r="C702" s="1" t="s">
        <v>64</v>
      </c>
      <c r="D702" s="1" t="s">
        <v>12</v>
      </c>
      <c r="E702" s="1" t="s">
        <v>1999</v>
      </c>
      <c r="F702" s="1">
        <v>39</v>
      </c>
      <c r="G702" s="2">
        <v>39708</v>
      </c>
      <c r="H702" s="3">
        <v>62861</v>
      </c>
      <c r="I702" s="4">
        <v>0</v>
      </c>
      <c r="J702" s="13">
        <f t="shared" si="20"/>
        <v>0</v>
      </c>
      <c r="K702">
        <f t="shared" si="21"/>
        <v>9</v>
      </c>
    </row>
    <row r="703" spans="1:11" ht="20.100000000000001" customHeight="1" x14ac:dyDescent="0.25">
      <c r="A703" s="12" t="s">
        <v>1623</v>
      </c>
      <c r="B703" s="1" t="s">
        <v>1624</v>
      </c>
      <c r="C703" s="1" t="s">
        <v>120</v>
      </c>
      <c r="D703" s="1" t="s">
        <v>32</v>
      </c>
      <c r="E703" s="1" t="s">
        <v>1999</v>
      </c>
      <c r="F703" s="1">
        <v>59</v>
      </c>
      <c r="G703" s="2">
        <v>39701</v>
      </c>
      <c r="H703" s="3">
        <v>96313</v>
      </c>
      <c r="I703" s="4">
        <v>0</v>
      </c>
      <c r="J703" s="13">
        <f t="shared" si="20"/>
        <v>0</v>
      </c>
      <c r="K703">
        <f t="shared" si="21"/>
        <v>9</v>
      </c>
    </row>
    <row r="704" spans="1:11" ht="20.100000000000001" customHeight="1" x14ac:dyDescent="0.25">
      <c r="A704" s="12" t="s">
        <v>625</v>
      </c>
      <c r="B704" s="1" t="s">
        <v>626</v>
      </c>
      <c r="C704" s="1" t="s">
        <v>6</v>
      </c>
      <c r="D704" s="1" t="s">
        <v>39</v>
      </c>
      <c r="E704" s="1" t="s">
        <v>2000</v>
      </c>
      <c r="F704" s="1">
        <v>59</v>
      </c>
      <c r="G704" s="2">
        <v>39689</v>
      </c>
      <c r="H704" s="3">
        <v>157969</v>
      </c>
      <c r="I704" s="4">
        <v>0.1</v>
      </c>
      <c r="J704" s="13">
        <f t="shared" si="20"/>
        <v>15796.900000000001</v>
      </c>
      <c r="K704">
        <f t="shared" si="21"/>
        <v>8</v>
      </c>
    </row>
    <row r="705" spans="1:11" ht="20.100000000000001" customHeight="1" x14ac:dyDescent="0.25">
      <c r="A705" s="12" t="s">
        <v>121</v>
      </c>
      <c r="B705" s="1" t="s">
        <v>122</v>
      </c>
      <c r="C705" s="1" t="s">
        <v>123</v>
      </c>
      <c r="D705" s="1" t="s">
        <v>2007</v>
      </c>
      <c r="E705" s="1" t="s">
        <v>2000</v>
      </c>
      <c r="F705" s="1">
        <v>46</v>
      </c>
      <c r="G705" s="2">
        <v>39681</v>
      </c>
      <c r="H705" s="3">
        <v>59067</v>
      </c>
      <c r="I705" s="4">
        <v>0</v>
      </c>
      <c r="J705" s="13">
        <f t="shared" si="20"/>
        <v>0</v>
      </c>
      <c r="K705">
        <f t="shared" si="21"/>
        <v>8</v>
      </c>
    </row>
    <row r="706" spans="1:11" ht="20.100000000000001" customHeight="1" x14ac:dyDescent="0.25">
      <c r="A706" s="12" t="s">
        <v>62</v>
      </c>
      <c r="B706" s="1" t="s">
        <v>63</v>
      </c>
      <c r="C706" s="1" t="s">
        <v>64</v>
      </c>
      <c r="D706" s="1" t="s">
        <v>20</v>
      </c>
      <c r="E706" s="1" t="s">
        <v>1999</v>
      </c>
      <c r="F706" s="1">
        <v>61</v>
      </c>
      <c r="G706" s="2">
        <v>39640</v>
      </c>
      <c r="H706" s="3">
        <v>66521</v>
      </c>
      <c r="I706" s="4">
        <v>0</v>
      </c>
      <c r="J706" s="13">
        <f t="shared" ref="J706:J769" si="22">H706*I706</f>
        <v>0</v>
      </c>
      <c r="K706">
        <f t="shared" si="21"/>
        <v>7</v>
      </c>
    </row>
    <row r="707" spans="1:11" ht="20.100000000000001" customHeight="1" x14ac:dyDescent="0.25">
      <c r="A707" s="12" t="s">
        <v>1552</v>
      </c>
      <c r="B707" s="1" t="s">
        <v>1882</v>
      </c>
      <c r="C707" s="1" t="s">
        <v>380</v>
      </c>
      <c r="D707" s="1" t="s">
        <v>7</v>
      </c>
      <c r="E707" s="1" t="s">
        <v>1999</v>
      </c>
      <c r="F707" s="1">
        <v>48</v>
      </c>
      <c r="G707" s="2">
        <v>39635</v>
      </c>
      <c r="H707" s="3">
        <v>94815</v>
      </c>
      <c r="I707" s="4">
        <v>0</v>
      </c>
      <c r="J707" s="13">
        <f t="shared" si="22"/>
        <v>0</v>
      </c>
      <c r="K707">
        <f t="shared" ref="K707:K770" si="23">MONTH(G707)</f>
        <v>7</v>
      </c>
    </row>
    <row r="708" spans="1:11" ht="20.100000000000001" customHeight="1" x14ac:dyDescent="0.25">
      <c r="A708" s="12" t="s">
        <v>559</v>
      </c>
      <c r="B708" s="1" t="s">
        <v>560</v>
      </c>
      <c r="C708" s="1" t="s">
        <v>17</v>
      </c>
      <c r="D708" s="1" t="s">
        <v>27</v>
      </c>
      <c r="E708" s="1" t="s">
        <v>1999</v>
      </c>
      <c r="F708" s="1">
        <v>38</v>
      </c>
      <c r="G708" s="2">
        <v>39634</v>
      </c>
      <c r="H708" s="3">
        <v>78056</v>
      </c>
      <c r="I708" s="4">
        <v>0</v>
      </c>
      <c r="J708" s="13">
        <f t="shared" si="22"/>
        <v>0</v>
      </c>
      <c r="K708">
        <f t="shared" si="23"/>
        <v>7</v>
      </c>
    </row>
    <row r="709" spans="1:11" ht="20.100000000000001" customHeight="1" x14ac:dyDescent="0.25">
      <c r="A709" s="12" t="s">
        <v>1144</v>
      </c>
      <c r="B709" s="1" t="s">
        <v>1145</v>
      </c>
      <c r="C709" s="1" t="s">
        <v>64</v>
      </c>
      <c r="D709" s="1" t="s">
        <v>39</v>
      </c>
      <c r="E709" s="1" t="s">
        <v>1999</v>
      </c>
      <c r="F709" s="1">
        <v>61</v>
      </c>
      <c r="G709" s="2">
        <v>39568</v>
      </c>
      <c r="H709" s="3">
        <v>69352</v>
      </c>
      <c r="I709" s="4">
        <v>0</v>
      </c>
      <c r="J709" s="13">
        <f t="shared" si="22"/>
        <v>0</v>
      </c>
      <c r="K709">
        <f t="shared" si="23"/>
        <v>4</v>
      </c>
    </row>
    <row r="710" spans="1:11" ht="20.100000000000001" customHeight="1" x14ac:dyDescent="0.25">
      <c r="A710" s="12" t="s">
        <v>498</v>
      </c>
      <c r="B710" s="1" t="s">
        <v>499</v>
      </c>
      <c r="C710" s="1" t="s">
        <v>38</v>
      </c>
      <c r="D710" s="1" t="s">
        <v>7</v>
      </c>
      <c r="E710" s="1" t="s">
        <v>2000</v>
      </c>
      <c r="F710" s="1">
        <v>53</v>
      </c>
      <c r="G710" s="2">
        <v>39568</v>
      </c>
      <c r="H710" s="3">
        <v>182202</v>
      </c>
      <c r="I710" s="4">
        <v>0.3</v>
      </c>
      <c r="J710" s="13">
        <f t="shared" si="22"/>
        <v>54660.6</v>
      </c>
      <c r="K710">
        <f t="shared" si="23"/>
        <v>4</v>
      </c>
    </row>
    <row r="711" spans="1:11" ht="20.100000000000001" customHeight="1" x14ac:dyDescent="0.25">
      <c r="A711" s="12" t="s">
        <v>301</v>
      </c>
      <c r="B711" s="1" t="s">
        <v>302</v>
      </c>
      <c r="C711" s="1" t="s">
        <v>9</v>
      </c>
      <c r="D711" s="1" t="s">
        <v>7</v>
      </c>
      <c r="E711" s="1" t="s">
        <v>1999</v>
      </c>
      <c r="F711" s="1">
        <v>51</v>
      </c>
      <c r="G711" s="2">
        <v>39553</v>
      </c>
      <c r="H711" s="3">
        <v>86431</v>
      </c>
      <c r="I711" s="4">
        <v>0</v>
      </c>
      <c r="J711" s="13">
        <f t="shared" si="22"/>
        <v>0</v>
      </c>
      <c r="K711">
        <f t="shared" si="23"/>
        <v>4</v>
      </c>
    </row>
    <row r="712" spans="1:11" ht="20.100000000000001" customHeight="1" x14ac:dyDescent="0.25">
      <c r="A712" s="12" t="s">
        <v>504</v>
      </c>
      <c r="B712" s="1" t="s">
        <v>505</v>
      </c>
      <c r="C712" s="1" t="s">
        <v>22</v>
      </c>
      <c r="D712" s="1" t="s">
        <v>39</v>
      </c>
      <c r="E712" s="1" t="s">
        <v>1999</v>
      </c>
      <c r="F712" s="1">
        <v>38</v>
      </c>
      <c r="G712" s="2">
        <v>39544</v>
      </c>
      <c r="H712" s="3">
        <v>126856</v>
      </c>
      <c r="I712" s="4">
        <v>0.06</v>
      </c>
      <c r="J712" s="13">
        <f t="shared" si="22"/>
        <v>7611.36</v>
      </c>
      <c r="K712">
        <f t="shared" si="23"/>
        <v>4</v>
      </c>
    </row>
    <row r="713" spans="1:11" ht="20.100000000000001" customHeight="1" x14ac:dyDescent="0.25">
      <c r="A713" s="12" t="s">
        <v>1479</v>
      </c>
      <c r="B713" s="1" t="s">
        <v>1480</v>
      </c>
      <c r="C713" s="1" t="s">
        <v>114</v>
      </c>
      <c r="D713" s="1" t="s">
        <v>32</v>
      </c>
      <c r="E713" s="1" t="s">
        <v>2000</v>
      </c>
      <c r="F713" s="1">
        <v>52</v>
      </c>
      <c r="G713" s="2">
        <v>39532</v>
      </c>
      <c r="H713" s="3">
        <v>97398</v>
      </c>
      <c r="I713" s="4">
        <v>0</v>
      </c>
      <c r="J713" s="13">
        <f t="shared" si="22"/>
        <v>0</v>
      </c>
      <c r="K713">
        <f t="shared" si="23"/>
        <v>3</v>
      </c>
    </row>
    <row r="714" spans="1:11" ht="20.100000000000001" customHeight="1" x14ac:dyDescent="0.25">
      <c r="A714" s="12" t="s">
        <v>734</v>
      </c>
      <c r="B714" s="1" t="s">
        <v>735</v>
      </c>
      <c r="C714" s="1" t="s">
        <v>11</v>
      </c>
      <c r="D714" s="1" t="s">
        <v>32</v>
      </c>
      <c r="E714" s="1" t="s">
        <v>2000</v>
      </c>
      <c r="F714" s="1">
        <v>37</v>
      </c>
      <c r="G714" s="2">
        <v>39528</v>
      </c>
      <c r="H714" s="3">
        <v>156277</v>
      </c>
      <c r="I714" s="4">
        <v>0.22</v>
      </c>
      <c r="J714" s="13">
        <f t="shared" si="22"/>
        <v>34380.94</v>
      </c>
      <c r="K714">
        <f t="shared" si="23"/>
        <v>3</v>
      </c>
    </row>
    <row r="715" spans="1:11" ht="20.100000000000001" customHeight="1" x14ac:dyDescent="0.25">
      <c r="A715" s="12" t="s">
        <v>1193</v>
      </c>
      <c r="B715" s="1" t="s">
        <v>1194</v>
      </c>
      <c r="C715" s="1" t="s">
        <v>11</v>
      </c>
      <c r="D715" s="1" t="s">
        <v>39</v>
      </c>
      <c r="E715" s="1" t="s">
        <v>1999</v>
      </c>
      <c r="F715" s="1">
        <v>45</v>
      </c>
      <c r="G715" s="2">
        <v>39519</v>
      </c>
      <c r="H715" s="3">
        <v>186138</v>
      </c>
      <c r="I715" s="4">
        <v>0.28000000000000003</v>
      </c>
      <c r="J715" s="13">
        <f t="shared" si="22"/>
        <v>52118.640000000007</v>
      </c>
      <c r="K715">
        <f t="shared" si="23"/>
        <v>3</v>
      </c>
    </row>
    <row r="716" spans="1:11" ht="20.100000000000001" customHeight="1" x14ac:dyDescent="0.25">
      <c r="A716" s="12" t="s">
        <v>1240</v>
      </c>
      <c r="B716" s="1" t="s">
        <v>1241</v>
      </c>
      <c r="C716" s="1" t="s">
        <v>11</v>
      </c>
      <c r="D716" s="1" t="s">
        <v>39</v>
      </c>
      <c r="E716" s="1" t="s">
        <v>2000</v>
      </c>
      <c r="F716" s="1">
        <v>45</v>
      </c>
      <c r="G716" s="2">
        <v>39507</v>
      </c>
      <c r="H716" s="3">
        <v>150577</v>
      </c>
      <c r="I716" s="4">
        <v>0.25</v>
      </c>
      <c r="J716" s="13">
        <f t="shared" si="22"/>
        <v>37644.25</v>
      </c>
      <c r="K716">
        <f t="shared" si="23"/>
        <v>2</v>
      </c>
    </row>
    <row r="717" spans="1:11" ht="20.100000000000001" customHeight="1" x14ac:dyDescent="0.25">
      <c r="A717" s="12" t="s">
        <v>442</v>
      </c>
      <c r="B717" s="1" t="s">
        <v>443</v>
      </c>
      <c r="C717" s="1" t="s">
        <v>31</v>
      </c>
      <c r="D717" s="1" t="s">
        <v>32</v>
      </c>
      <c r="E717" s="1" t="s">
        <v>1999</v>
      </c>
      <c r="F717" s="1">
        <v>40</v>
      </c>
      <c r="G717" s="2">
        <v>39506</v>
      </c>
      <c r="H717" s="3">
        <v>113987</v>
      </c>
      <c r="I717" s="4">
        <v>0</v>
      </c>
      <c r="J717" s="13">
        <f t="shared" si="22"/>
        <v>0</v>
      </c>
      <c r="K717">
        <f t="shared" si="23"/>
        <v>2</v>
      </c>
    </row>
    <row r="718" spans="1:11" ht="20.100000000000001" customHeight="1" x14ac:dyDescent="0.25">
      <c r="A718" s="12" t="s">
        <v>134</v>
      </c>
      <c r="B718" s="1" t="s">
        <v>1207</v>
      </c>
      <c r="C718" s="1" t="s">
        <v>9</v>
      </c>
      <c r="D718" s="1" t="s">
        <v>7</v>
      </c>
      <c r="E718" s="1" t="s">
        <v>1999</v>
      </c>
      <c r="F718" s="1">
        <v>37</v>
      </c>
      <c r="G718" s="2">
        <v>39493</v>
      </c>
      <c r="H718" s="3">
        <v>71695</v>
      </c>
      <c r="I718" s="4">
        <v>0</v>
      </c>
      <c r="J718" s="13">
        <f t="shared" si="22"/>
        <v>0</v>
      </c>
      <c r="K718">
        <f t="shared" si="23"/>
        <v>2</v>
      </c>
    </row>
    <row r="719" spans="1:11" ht="20.100000000000001" customHeight="1" x14ac:dyDescent="0.25">
      <c r="A719" s="12" t="s">
        <v>882</v>
      </c>
      <c r="B719" s="1" t="s">
        <v>883</v>
      </c>
      <c r="C719" s="1" t="s">
        <v>14</v>
      </c>
      <c r="D719" s="1" t="s">
        <v>7</v>
      </c>
      <c r="E719" s="1" t="s">
        <v>1999</v>
      </c>
      <c r="F719" s="1">
        <v>53</v>
      </c>
      <c r="G719" s="2">
        <v>39487</v>
      </c>
      <c r="H719" s="3">
        <v>84193</v>
      </c>
      <c r="I719" s="4">
        <v>0.09</v>
      </c>
      <c r="J719" s="13">
        <f t="shared" si="22"/>
        <v>7577.37</v>
      </c>
      <c r="K719">
        <f t="shared" si="23"/>
        <v>2</v>
      </c>
    </row>
    <row r="720" spans="1:11" ht="20.100000000000001" customHeight="1" x14ac:dyDescent="0.25">
      <c r="A720" s="12" t="s">
        <v>136</v>
      </c>
      <c r="B720" s="1" t="s">
        <v>137</v>
      </c>
      <c r="C720" s="1" t="s">
        <v>17</v>
      </c>
      <c r="D720" s="1" t="s">
        <v>20</v>
      </c>
      <c r="E720" s="1" t="s">
        <v>2000</v>
      </c>
      <c r="F720" s="1">
        <v>38</v>
      </c>
      <c r="G720" s="2">
        <v>39474</v>
      </c>
      <c r="H720" s="3">
        <v>80024</v>
      </c>
      <c r="I720" s="4">
        <v>0</v>
      </c>
      <c r="J720" s="13">
        <f t="shared" si="22"/>
        <v>0</v>
      </c>
      <c r="K720">
        <f t="shared" si="23"/>
        <v>1</v>
      </c>
    </row>
    <row r="721" spans="1:11" ht="20.100000000000001" customHeight="1" x14ac:dyDescent="0.25">
      <c r="A721" s="12" t="s">
        <v>816</v>
      </c>
      <c r="B721" s="1" t="s">
        <v>817</v>
      </c>
      <c r="C721" s="1" t="s">
        <v>117</v>
      </c>
      <c r="D721" s="1" t="s">
        <v>32</v>
      </c>
      <c r="E721" s="1" t="s">
        <v>2000</v>
      </c>
      <c r="F721" s="1">
        <v>46</v>
      </c>
      <c r="G721" s="2">
        <v>39471</v>
      </c>
      <c r="H721" s="3">
        <v>91621</v>
      </c>
      <c r="I721" s="4">
        <v>0</v>
      </c>
      <c r="J721" s="13">
        <f t="shared" si="22"/>
        <v>0</v>
      </c>
      <c r="K721">
        <f t="shared" si="23"/>
        <v>1</v>
      </c>
    </row>
    <row r="722" spans="1:11" ht="20.100000000000001" customHeight="1" x14ac:dyDescent="0.25">
      <c r="A722" s="12" t="s">
        <v>350</v>
      </c>
      <c r="B722" s="1" t="s">
        <v>351</v>
      </c>
      <c r="C722" s="1" t="s">
        <v>82</v>
      </c>
      <c r="D722" s="1" t="s">
        <v>2007</v>
      </c>
      <c r="E722" s="1" t="s">
        <v>2000</v>
      </c>
      <c r="F722" s="1">
        <v>45</v>
      </c>
      <c r="G722" s="2">
        <v>39437</v>
      </c>
      <c r="H722" s="3">
        <v>93840</v>
      </c>
      <c r="I722" s="4">
        <v>0</v>
      </c>
      <c r="J722" s="13">
        <f t="shared" si="22"/>
        <v>0</v>
      </c>
      <c r="K722">
        <f t="shared" si="23"/>
        <v>12</v>
      </c>
    </row>
    <row r="723" spans="1:11" ht="20.100000000000001" customHeight="1" x14ac:dyDescent="0.25">
      <c r="A723" s="12" t="s">
        <v>657</v>
      </c>
      <c r="B723" s="1" t="s">
        <v>658</v>
      </c>
      <c r="C723" s="1" t="s">
        <v>64</v>
      </c>
      <c r="D723" s="1" t="s">
        <v>12</v>
      </c>
      <c r="E723" s="1" t="s">
        <v>2000</v>
      </c>
      <c r="F723" s="1">
        <v>55</v>
      </c>
      <c r="G723" s="2">
        <v>39418</v>
      </c>
      <c r="H723" s="3">
        <v>64494</v>
      </c>
      <c r="I723" s="4">
        <v>0</v>
      </c>
      <c r="J723" s="13">
        <f t="shared" si="22"/>
        <v>0</v>
      </c>
      <c r="K723">
        <f t="shared" si="23"/>
        <v>12</v>
      </c>
    </row>
    <row r="724" spans="1:11" ht="20.100000000000001" customHeight="1" x14ac:dyDescent="0.25">
      <c r="A724" s="12" t="s">
        <v>264</v>
      </c>
      <c r="B724" s="1" t="s">
        <v>265</v>
      </c>
      <c r="C724" s="1" t="s">
        <v>17</v>
      </c>
      <c r="D724" s="1" t="s">
        <v>39</v>
      </c>
      <c r="E724" s="1" t="s">
        <v>2000</v>
      </c>
      <c r="F724" s="1">
        <v>39</v>
      </c>
      <c r="G724" s="2">
        <v>39391</v>
      </c>
      <c r="H724" s="3">
        <v>99017</v>
      </c>
      <c r="I724" s="4">
        <v>0</v>
      </c>
      <c r="J724" s="13">
        <f t="shared" si="22"/>
        <v>0</v>
      </c>
      <c r="K724">
        <f t="shared" si="23"/>
        <v>11</v>
      </c>
    </row>
    <row r="725" spans="1:11" ht="20.100000000000001" customHeight="1" x14ac:dyDescent="0.25">
      <c r="A725" s="12" t="s">
        <v>589</v>
      </c>
      <c r="B725" s="1" t="s">
        <v>590</v>
      </c>
      <c r="C725" s="1" t="s">
        <v>56</v>
      </c>
      <c r="D725" s="1" t="s">
        <v>32</v>
      </c>
      <c r="E725" s="1" t="s">
        <v>1999</v>
      </c>
      <c r="F725" s="1">
        <v>54</v>
      </c>
      <c r="G725" s="2">
        <v>39382</v>
      </c>
      <c r="H725" s="3">
        <v>106313</v>
      </c>
      <c r="I725" s="4">
        <v>0.15</v>
      </c>
      <c r="J725" s="13">
        <f t="shared" si="22"/>
        <v>15946.949999999999</v>
      </c>
      <c r="K725">
        <f t="shared" si="23"/>
        <v>10</v>
      </c>
    </row>
    <row r="726" spans="1:11" ht="20.100000000000001" customHeight="1" x14ac:dyDescent="0.25">
      <c r="A726" s="12" t="s">
        <v>490</v>
      </c>
      <c r="B726" s="1" t="s">
        <v>491</v>
      </c>
      <c r="C726" s="1" t="s">
        <v>103</v>
      </c>
      <c r="D726" s="1" t="s">
        <v>2007</v>
      </c>
      <c r="E726" s="1" t="s">
        <v>1999</v>
      </c>
      <c r="F726" s="1">
        <v>41</v>
      </c>
      <c r="G726" s="2">
        <v>39379</v>
      </c>
      <c r="H726" s="3">
        <v>51630</v>
      </c>
      <c r="I726" s="4">
        <v>0</v>
      </c>
      <c r="J726" s="13">
        <f t="shared" si="22"/>
        <v>0</v>
      </c>
      <c r="K726">
        <f t="shared" si="23"/>
        <v>10</v>
      </c>
    </row>
    <row r="727" spans="1:11" ht="20.100000000000001" customHeight="1" x14ac:dyDescent="0.25">
      <c r="A727" s="12" t="s">
        <v>984</v>
      </c>
      <c r="B727" s="1" t="s">
        <v>985</v>
      </c>
      <c r="C727" s="1" t="s">
        <v>11</v>
      </c>
      <c r="D727" s="1" t="s">
        <v>12</v>
      </c>
      <c r="E727" s="1" t="s">
        <v>1999</v>
      </c>
      <c r="F727" s="1">
        <v>58</v>
      </c>
      <c r="G727" s="2">
        <v>39367</v>
      </c>
      <c r="H727" s="3">
        <v>162038</v>
      </c>
      <c r="I727" s="4">
        <v>0.24</v>
      </c>
      <c r="J727" s="13">
        <f t="shared" si="22"/>
        <v>38889.119999999995</v>
      </c>
      <c r="K727">
        <f t="shared" si="23"/>
        <v>10</v>
      </c>
    </row>
    <row r="728" spans="1:11" ht="20.100000000000001" customHeight="1" x14ac:dyDescent="0.25">
      <c r="A728" s="12" t="s">
        <v>1215</v>
      </c>
      <c r="B728" s="1" t="s">
        <v>1216</v>
      </c>
      <c r="C728" s="1" t="s">
        <v>17</v>
      </c>
      <c r="D728" s="1" t="s">
        <v>20</v>
      </c>
      <c r="E728" s="1" t="s">
        <v>2000</v>
      </c>
      <c r="F728" s="1">
        <v>57</v>
      </c>
      <c r="G728" s="2">
        <v>39357</v>
      </c>
      <c r="H728" s="3">
        <v>98150</v>
      </c>
      <c r="I728" s="4">
        <v>0</v>
      </c>
      <c r="J728" s="13">
        <f t="shared" si="22"/>
        <v>0</v>
      </c>
      <c r="K728">
        <f t="shared" si="23"/>
        <v>10</v>
      </c>
    </row>
    <row r="729" spans="1:11" ht="20.100000000000001" customHeight="1" x14ac:dyDescent="0.25">
      <c r="A729" s="12" t="s">
        <v>1420</v>
      </c>
      <c r="B729" s="1" t="s">
        <v>1421</v>
      </c>
      <c r="C729" s="1" t="s">
        <v>17</v>
      </c>
      <c r="D729" s="1" t="s">
        <v>39</v>
      </c>
      <c r="E729" s="1" t="s">
        <v>1999</v>
      </c>
      <c r="F729" s="1">
        <v>45</v>
      </c>
      <c r="G729" s="2">
        <v>39347</v>
      </c>
      <c r="H729" s="3">
        <v>92293</v>
      </c>
      <c r="I729" s="4">
        <v>0</v>
      </c>
      <c r="J729" s="13">
        <f t="shared" si="22"/>
        <v>0</v>
      </c>
      <c r="K729">
        <f t="shared" si="23"/>
        <v>9</v>
      </c>
    </row>
    <row r="730" spans="1:11" ht="20.100000000000001" customHeight="1" x14ac:dyDescent="0.25">
      <c r="A730" s="12" t="s">
        <v>1814</v>
      </c>
      <c r="B730" s="1" t="s">
        <v>1815</v>
      </c>
      <c r="C730" s="1" t="s">
        <v>38</v>
      </c>
      <c r="D730" s="1" t="s">
        <v>2007</v>
      </c>
      <c r="E730" s="1" t="s">
        <v>1999</v>
      </c>
      <c r="F730" s="1">
        <v>44</v>
      </c>
      <c r="G730" s="2">
        <v>39335</v>
      </c>
      <c r="H730" s="3">
        <v>181247</v>
      </c>
      <c r="I730" s="4">
        <v>0.33</v>
      </c>
      <c r="J730" s="13">
        <f t="shared" si="22"/>
        <v>59811.51</v>
      </c>
      <c r="K730">
        <f t="shared" si="23"/>
        <v>9</v>
      </c>
    </row>
    <row r="731" spans="1:11" ht="20.100000000000001" customHeight="1" x14ac:dyDescent="0.25">
      <c r="A731" s="12" t="s">
        <v>639</v>
      </c>
      <c r="B731" s="1" t="s">
        <v>640</v>
      </c>
      <c r="C731" s="1" t="s">
        <v>6</v>
      </c>
      <c r="D731" s="1" t="s">
        <v>20</v>
      </c>
      <c r="E731" s="1" t="s">
        <v>1999</v>
      </c>
      <c r="F731" s="1">
        <v>45</v>
      </c>
      <c r="G731" s="2">
        <v>39332</v>
      </c>
      <c r="H731" s="3">
        <v>151027</v>
      </c>
      <c r="I731" s="4">
        <v>0.1</v>
      </c>
      <c r="J731" s="13">
        <f t="shared" si="22"/>
        <v>15102.7</v>
      </c>
      <c r="K731">
        <f t="shared" si="23"/>
        <v>9</v>
      </c>
    </row>
    <row r="732" spans="1:11" ht="20.100000000000001" customHeight="1" x14ac:dyDescent="0.25">
      <c r="A732" s="12" t="s">
        <v>190</v>
      </c>
      <c r="B732" s="1" t="s">
        <v>1366</v>
      </c>
      <c r="C732" s="1" t="s">
        <v>38</v>
      </c>
      <c r="D732" s="1" t="s">
        <v>12</v>
      </c>
      <c r="E732" s="1" t="s">
        <v>2000</v>
      </c>
      <c r="F732" s="1">
        <v>54</v>
      </c>
      <c r="G732" s="2">
        <v>39330</v>
      </c>
      <c r="H732" s="3">
        <v>183239</v>
      </c>
      <c r="I732" s="4">
        <v>0.32</v>
      </c>
      <c r="J732" s="13">
        <f t="shared" si="22"/>
        <v>58636.480000000003</v>
      </c>
      <c r="K732">
        <f t="shared" si="23"/>
        <v>9</v>
      </c>
    </row>
    <row r="733" spans="1:11" ht="20.100000000000001" customHeight="1" x14ac:dyDescent="0.25">
      <c r="A733" s="12" t="s">
        <v>1320</v>
      </c>
      <c r="B733" s="1" t="s">
        <v>1321</v>
      </c>
      <c r="C733" s="1" t="s">
        <v>64</v>
      </c>
      <c r="D733" s="1" t="s">
        <v>12</v>
      </c>
      <c r="E733" s="1" t="s">
        <v>1999</v>
      </c>
      <c r="F733" s="1">
        <v>60</v>
      </c>
      <c r="G733" s="2">
        <v>39310</v>
      </c>
      <c r="H733" s="3">
        <v>58671</v>
      </c>
      <c r="I733" s="4">
        <v>0</v>
      </c>
      <c r="J733" s="13">
        <f t="shared" si="22"/>
        <v>0</v>
      </c>
      <c r="K733">
        <f t="shared" si="23"/>
        <v>8</v>
      </c>
    </row>
    <row r="734" spans="1:11" ht="20.100000000000001" customHeight="1" x14ac:dyDescent="0.25">
      <c r="A734" s="12" t="s">
        <v>1198</v>
      </c>
      <c r="B734" s="1" t="s">
        <v>1199</v>
      </c>
      <c r="C734" s="1" t="s">
        <v>6</v>
      </c>
      <c r="D734" s="1" t="s">
        <v>12</v>
      </c>
      <c r="E734" s="1" t="s">
        <v>1999</v>
      </c>
      <c r="F734" s="1">
        <v>44</v>
      </c>
      <c r="G734" s="2">
        <v>39305</v>
      </c>
      <c r="H734" s="3">
        <v>126277</v>
      </c>
      <c r="I734" s="4">
        <v>0.13</v>
      </c>
      <c r="J734" s="13">
        <f t="shared" si="22"/>
        <v>16416.010000000002</v>
      </c>
      <c r="K734">
        <f t="shared" si="23"/>
        <v>8</v>
      </c>
    </row>
    <row r="735" spans="1:11" ht="20.100000000000001" customHeight="1" x14ac:dyDescent="0.25">
      <c r="A735" s="12" t="s">
        <v>1097</v>
      </c>
      <c r="B735" s="1" t="s">
        <v>1721</v>
      </c>
      <c r="C735" s="1" t="s">
        <v>11</v>
      </c>
      <c r="D735" s="1" t="s">
        <v>39</v>
      </c>
      <c r="E735" s="1" t="s">
        <v>1999</v>
      </c>
      <c r="F735" s="1">
        <v>48</v>
      </c>
      <c r="G735" s="2">
        <v>39302</v>
      </c>
      <c r="H735" s="3">
        <v>194723</v>
      </c>
      <c r="I735" s="4">
        <v>0.25</v>
      </c>
      <c r="J735" s="13">
        <f t="shared" si="22"/>
        <v>48680.75</v>
      </c>
      <c r="K735">
        <f t="shared" si="23"/>
        <v>8</v>
      </c>
    </row>
    <row r="736" spans="1:11" ht="20.100000000000001" customHeight="1" x14ac:dyDescent="0.25">
      <c r="A736" s="12" t="s">
        <v>789</v>
      </c>
      <c r="B736" s="1" t="s">
        <v>790</v>
      </c>
      <c r="C736" s="1" t="s">
        <v>268</v>
      </c>
      <c r="D736" s="1" t="s">
        <v>7</v>
      </c>
      <c r="E736" s="1" t="s">
        <v>1999</v>
      </c>
      <c r="F736" s="1">
        <v>40</v>
      </c>
      <c r="G736" s="2">
        <v>39293</v>
      </c>
      <c r="H736" s="3">
        <v>41859</v>
      </c>
      <c r="I736" s="4">
        <v>0</v>
      </c>
      <c r="J736" s="13">
        <f t="shared" si="22"/>
        <v>0</v>
      </c>
      <c r="K736">
        <f t="shared" si="23"/>
        <v>7</v>
      </c>
    </row>
    <row r="737" spans="1:11" ht="20.100000000000001" customHeight="1" x14ac:dyDescent="0.25">
      <c r="A737" s="12" t="s">
        <v>162</v>
      </c>
      <c r="B737" s="1" t="s">
        <v>163</v>
      </c>
      <c r="C737" s="1" t="s">
        <v>14</v>
      </c>
      <c r="D737" s="1" t="s">
        <v>7</v>
      </c>
      <c r="E737" s="1" t="s">
        <v>1999</v>
      </c>
      <c r="F737" s="1">
        <v>40</v>
      </c>
      <c r="G737" s="2">
        <v>39265</v>
      </c>
      <c r="H737" s="3">
        <v>93971</v>
      </c>
      <c r="I737" s="4">
        <v>0.08</v>
      </c>
      <c r="J737" s="13">
        <f t="shared" si="22"/>
        <v>7517.68</v>
      </c>
      <c r="K737">
        <f t="shared" si="23"/>
        <v>7</v>
      </c>
    </row>
    <row r="738" spans="1:11" ht="20.100000000000001" customHeight="1" x14ac:dyDescent="0.25">
      <c r="A738" s="12" t="s">
        <v>1294</v>
      </c>
      <c r="B738" s="1" t="s">
        <v>1295</v>
      </c>
      <c r="C738" s="1" t="s">
        <v>25</v>
      </c>
      <c r="D738" s="1" t="s">
        <v>39</v>
      </c>
      <c r="E738" s="1" t="s">
        <v>1999</v>
      </c>
      <c r="F738" s="1">
        <v>51</v>
      </c>
      <c r="G738" s="2">
        <v>39252</v>
      </c>
      <c r="H738" s="3">
        <v>45206</v>
      </c>
      <c r="I738" s="4">
        <v>0</v>
      </c>
      <c r="J738" s="13">
        <f t="shared" si="22"/>
        <v>0</v>
      </c>
      <c r="K738">
        <f t="shared" si="23"/>
        <v>6</v>
      </c>
    </row>
    <row r="739" spans="1:11" ht="20.100000000000001" customHeight="1" x14ac:dyDescent="0.25">
      <c r="A739" s="12" t="s">
        <v>1663</v>
      </c>
      <c r="B739" s="1" t="s">
        <v>1745</v>
      </c>
      <c r="C739" s="1" t="s">
        <v>11</v>
      </c>
      <c r="D739" s="1" t="s">
        <v>2007</v>
      </c>
      <c r="E739" s="1" t="s">
        <v>2000</v>
      </c>
      <c r="F739" s="1">
        <v>38</v>
      </c>
      <c r="G739" s="2">
        <v>39232</v>
      </c>
      <c r="H739" s="3">
        <v>198562</v>
      </c>
      <c r="I739" s="4">
        <v>0.22</v>
      </c>
      <c r="J739" s="13">
        <f t="shared" si="22"/>
        <v>43683.64</v>
      </c>
      <c r="K739">
        <f t="shared" si="23"/>
        <v>5</v>
      </c>
    </row>
    <row r="740" spans="1:11" ht="20.100000000000001" customHeight="1" x14ac:dyDescent="0.25">
      <c r="A740" s="12" t="s">
        <v>1821</v>
      </c>
      <c r="B740" s="1" t="s">
        <v>1822</v>
      </c>
      <c r="C740" s="1" t="s">
        <v>64</v>
      </c>
      <c r="D740" s="1" t="s">
        <v>20</v>
      </c>
      <c r="E740" s="1" t="s">
        <v>1999</v>
      </c>
      <c r="F740" s="1">
        <v>39</v>
      </c>
      <c r="G740" s="2">
        <v>39229</v>
      </c>
      <c r="H740" s="3">
        <v>51234</v>
      </c>
      <c r="I740" s="4">
        <v>0</v>
      </c>
      <c r="J740" s="13">
        <f t="shared" si="22"/>
        <v>0</v>
      </c>
      <c r="K740">
        <f t="shared" si="23"/>
        <v>5</v>
      </c>
    </row>
    <row r="741" spans="1:11" ht="20.100000000000001" customHeight="1" x14ac:dyDescent="0.25">
      <c r="A741" s="12" t="s">
        <v>1481</v>
      </c>
      <c r="B741" s="1" t="s">
        <v>1482</v>
      </c>
      <c r="C741" s="1" t="s">
        <v>82</v>
      </c>
      <c r="D741" s="1" t="s">
        <v>2007</v>
      </c>
      <c r="E741" s="1" t="s">
        <v>2000</v>
      </c>
      <c r="F741" s="1">
        <v>63</v>
      </c>
      <c r="G741" s="2">
        <v>39204</v>
      </c>
      <c r="H741" s="3">
        <v>72805</v>
      </c>
      <c r="I741" s="4">
        <v>0</v>
      </c>
      <c r="J741" s="13">
        <f t="shared" si="22"/>
        <v>0</v>
      </c>
      <c r="K741">
        <f t="shared" si="23"/>
        <v>5</v>
      </c>
    </row>
    <row r="742" spans="1:11" ht="20.100000000000001" customHeight="1" x14ac:dyDescent="0.25">
      <c r="A742" s="12" t="s">
        <v>1897</v>
      </c>
      <c r="B742" s="1" t="s">
        <v>1898</v>
      </c>
      <c r="C742" s="1" t="s">
        <v>11</v>
      </c>
      <c r="D742" s="1" t="s">
        <v>20</v>
      </c>
      <c r="E742" s="1" t="s">
        <v>2000</v>
      </c>
      <c r="F742" s="1">
        <v>39</v>
      </c>
      <c r="G742" s="2">
        <v>39201</v>
      </c>
      <c r="H742" s="3">
        <v>171487</v>
      </c>
      <c r="I742" s="4">
        <v>0.23</v>
      </c>
      <c r="J742" s="13">
        <f t="shared" si="22"/>
        <v>39442.01</v>
      </c>
      <c r="K742">
        <f t="shared" si="23"/>
        <v>4</v>
      </c>
    </row>
    <row r="743" spans="1:11" ht="20.100000000000001" customHeight="1" x14ac:dyDescent="0.25">
      <c r="A743" s="12" t="s">
        <v>360</v>
      </c>
      <c r="B743" s="1" t="s">
        <v>361</v>
      </c>
      <c r="C743" s="1" t="s">
        <v>22</v>
      </c>
      <c r="D743" s="1" t="s">
        <v>39</v>
      </c>
      <c r="E743" s="1" t="s">
        <v>2000</v>
      </c>
      <c r="F743" s="1">
        <v>59</v>
      </c>
      <c r="G743" s="2">
        <v>39197</v>
      </c>
      <c r="H743" s="3">
        <v>129708</v>
      </c>
      <c r="I743" s="4">
        <v>0.05</v>
      </c>
      <c r="J743" s="13">
        <f t="shared" si="22"/>
        <v>6485.4000000000005</v>
      </c>
      <c r="K743">
        <f t="shared" si="23"/>
        <v>4</v>
      </c>
    </row>
    <row r="744" spans="1:11" ht="20.100000000000001" customHeight="1" x14ac:dyDescent="0.25">
      <c r="A744" s="12" t="s">
        <v>1224</v>
      </c>
      <c r="B744" s="1" t="s">
        <v>1225</v>
      </c>
      <c r="C744" s="1" t="s">
        <v>38</v>
      </c>
      <c r="D744" s="1" t="s">
        <v>27</v>
      </c>
      <c r="E744" s="1" t="s">
        <v>2000</v>
      </c>
      <c r="F744" s="1">
        <v>48</v>
      </c>
      <c r="G744" s="2">
        <v>39197</v>
      </c>
      <c r="H744" s="3">
        <v>217783</v>
      </c>
      <c r="I744" s="4">
        <v>0.36</v>
      </c>
      <c r="J744" s="13">
        <f t="shared" si="22"/>
        <v>78401.87999999999</v>
      </c>
      <c r="K744">
        <f t="shared" si="23"/>
        <v>4</v>
      </c>
    </row>
    <row r="745" spans="1:11" ht="20.100000000000001" customHeight="1" x14ac:dyDescent="0.25">
      <c r="A745" s="12" t="s">
        <v>927</v>
      </c>
      <c r="B745" s="1" t="s">
        <v>928</v>
      </c>
      <c r="C745" s="1" t="s">
        <v>11</v>
      </c>
      <c r="D745" s="1" t="s">
        <v>32</v>
      </c>
      <c r="E745" s="1" t="s">
        <v>1999</v>
      </c>
      <c r="F745" s="1">
        <v>45</v>
      </c>
      <c r="G745" s="2">
        <v>39185</v>
      </c>
      <c r="H745" s="3">
        <v>189680</v>
      </c>
      <c r="I745" s="4">
        <v>0.23</v>
      </c>
      <c r="J745" s="13">
        <f t="shared" si="22"/>
        <v>43626.400000000001</v>
      </c>
      <c r="K745">
        <f t="shared" si="23"/>
        <v>4</v>
      </c>
    </row>
    <row r="746" spans="1:11" ht="20.100000000000001" customHeight="1" x14ac:dyDescent="0.25">
      <c r="A746" s="12" t="s">
        <v>218</v>
      </c>
      <c r="B746" s="1" t="s">
        <v>219</v>
      </c>
      <c r="C746" s="1" t="s">
        <v>64</v>
      </c>
      <c r="D746" s="1" t="s">
        <v>27</v>
      </c>
      <c r="E746" s="1" t="s">
        <v>1999</v>
      </c>
      <c r="F746" s="1">
        <v>55</v>
      </c>
      <c r="G746" s="2">
        <v>39177</v>
      </c>
      <c r="H746" s="3">
        <v>52310</v>
      </c>
      <c r="I746" s="4">
        <v>0</v>
      </c>
      <c r="J746" s="13">
        <f t="shared" si="22"/>
        <v>0</v>
      </c>
      <c r="K746">
        <f t="shared" si="23"/>
        <v>4</v>
      </c>
    </row>
    <row r="747" spans="1:11" ht="20.100000000000001" customHeight="1" x14ac:dyDescent="0.25">
      <c r="A747" s="12" t="s">
        <v>1459</v>
      </c>
      <c r="B747" s="1" t="s">
        <v>1460</v>
      </c>
      <c r="C747" s="1" t="s">
        <v>11</v>
      </c>
      <c r="D747" s="1" t="s">
        <v>32</v>
      </c>
      <c r="E747" s="1" t="s">
        <v>1999</v>
      </c>
      <c r="F747" s="1">
        <v>41</v>
      </c>
      <c r="G747" s="2">
        <v>39156</v>
      </c>
      <c r="H747" s="3">
        <v>155926</v>
      </c>
      <c r="I747" s="4">
        <v>0.24</v>
      </c>
      <c r="J747" s="13">
        <f t="shared" si="22"/>
        <v>37422.239999999998</v>
      </c>
      <c r="K747">
        <f t="shared" si="23"/>
        <v>3</v>
      </c>
    </row>
    <row r="748" spans="1:11" ht="20.100000000000001" customHeight="1" x14ac:dyDescent="0.25">
      <c r="A748" s="12" t="s">
        <v>1066</v>
      </c>
      <c r="B748" s="1" t="s">
        <v>1067</v>
      </c>
      <c r="C748" s="1" t="s">
        <v>11</v>
      </c>
      <c r="D748" s="1" t="s">
        <v>7</v>
      </c>
      <c r="E748" s="1" t="s">
        <v>1999</v>
      </c>
      <c r="F748" s="1">
        <v>55</v>
      </c>
      <c r="G748" s="2">
        <v>39154</v>
      </c>
      <c r="H748" s="3">
        <v>184648</v>
      </c>
      <c r="I748" s="4">
        <v>0.24</v>
      </c>
      <c r="J748" s="13">
        <f t="shared" si="22"/>
        <v>44315.519999999997</v>
      </c>
      <c r="K748">
        <f t="shared" si="23"/>
        <v>3</v>
      </c>
    </row>
    <row r="749" spans="1:11" ht="20.100000000000001" customHeight="1" x14ac:dyDescent="0.25">
      <c r="A749" s="12" t="s">
        <v>1234</v>
      </c>
      <c r="B749" s="1" t="s">
        <v>1235</v>
      </c>
      <c r="C749" s="1" t="s">
        <v>11</v>
      </c>
      <c r="D749" s="1" t="s">
        <v>27</v>
      </c>
      <c r="E749" s="1" t="s">
        <v>2000</v>
      </c>
      <c r="F749" s="1">
        <v>63</v>
      </c>
      <c r="G749" s="2">
        <v>39147</v>
      </c>
      <c r="H749" s="3">
        <v>193044</v>
      </c>
      <c r="I749" s="4">
        <v>0.15</v>
      </c>
      <c r="J749" s="13">
        <f t="shared" si="22"/>
        <v>28956.6</v>
      </c>
      <c r="K749">
        <f t="shared" si="23"/>
        <v>3</v>
      </c>
    </row>
    <row r="750" spans="1:11" ht="20.100000000000001" customHeight="1" x14ac:dyDescent="0.25">
      <c r="A750" s="12" t="s">
        <v>246</v>
      </c>
      <c r="B750" s="1" t="s">
        <v>247</v>
      </c>
      <c r="C750" s="1" t="s">
        <v>17</v>
      </c>
      <c r="D750" s="1" t="s">
        <v>12</v>
      </c>
      <c r="E750" s="1" t="s">
        <v>2000</v>
      </c>
      <c r="F750" s="1">
        <v>60</v>
      </c>
      <c r="G750" s="2">
        <v>39137</v>
      </c>
      <c r="H750" s="3">
        <v>71699</v>
      </c>
      <c r="I750" s="4">
        <v>0</v>
      </c>
      <c r="J750" s="13">
        <f t="shared" si="22"/>
        <v>0</v>
      </c>
      <c r="K750">
        <f t="shared" si="23"/>
        <v>2</v>
      </c>
    </row>
    <row r="751" spans="1:11" ht="20.100000000000001" customHeight="1" x14ac:dyDescent="0.25">
      <c r="A751" s="12" t="s">
        <v>440</v>
      </c>
      <c r="B751" s="1" t="s">
        <v>1540</v>
      </c>
      <c r="C751" s="1" t="s">
        <v>82</v>
      </c>
      <c r="D751" s="1" t="s">
        <v>2007</v>
      </c>
      <c r="E751" s="1" t="s">
        <v>1999</v>
      </c>
      <c r="F751" s="1">
        <v>46</v>
      </c>
      <c r="G751" s="2">
        <v>39133</v>
      </c>
      <c r="H751" s="3">
        <v>75579</v>
      </c>
      <c r="I751" s="4">
        <v>0</v>
      </c>
      <c r="J751" s="13">
        <f t="shared" si="22"/>
        <v>0</v>
      </c>
      <c r="K751">
        <f t="shared" si="23"/>
        <v>2</v>
      </c>
    </row>
    <row r="752" spans="1:11" ht="20.100000000000001" customHeight="1" x14ac:dyDescent="0.25">
      <c r="A752" s="12" t="s">
        <v>1129</v>
      </c>
      <c r="B752" s="1" t="s">
        <v>1130</v>
      </c>
      <c r="C752" s="1" t="s">
        <v>38</v>
      </c>
      <c r="D752" s="1" t="s">
        <v>39</v>
      </c>
      <c r="E752" s="1" t="s">
        <v>1999</v>
      </c>
      <c r="F752" s="1">
        <v>60</v>
      </c>
      <c r="G752" s="2">
        <v>39109</v>
      </c>
      <c r="H752" s="3">
        <v>234311</v>
      </c>
      <c r="I752" s="4">
        <v>0.37</v>
      </c>
      <c r="J752" s="13">
        <f t="shared" si="22"/>
        <v>86695.069999999992</v>
      </c>
      <c r="K752">
        <f t="shared" si="23"/>
        <v>1</v>
      </c>
    </row>
    <row r="753" spans="1:11" ht="20.100000000000001" customHeight="1" x14ac:dyDescent="0.25">
      <c r="A753" s="12" t="s">
        <v>1228</v>
      </c>
      <c r="B753" s="1" t="s">
        <v>1229</v>
      </c>
      <c r="C753" s="1" t="s">
        <v>64</v>
      </c>
      <c r="D753" s="1" t="s">
        <v>12</v>
      </c>
      <c r="E753" s="1" t="s">
        <v>2000</v>
      </c>
      <c r="F753" s="1">
        <v>41</v>
      </c>
      <c r="G753" s="2">
        <v>39091</v>
      </c>
      <c r="H753" s="3">
        <v>50685</v>
      </c>
      <c r="I753" s="4">
        <v>0</v>
      </c>
      <c r="J753" s="13">
        <f t="shared" si="22"/>
        <v>0</v>
      </c>
      <c r="K753">
        <f t="shared" si="23"/>
        <v>1</v>
      </c>
    </row>
    <row r="754" spans="1:11" ht="20.100000000000001" customHeight="1" x14ac:dyDescent="0.25">
      <c r="A754" s="12" t="s">
        <v>211</v>
      </c>
      <c r="B754" s="1" t="s">
        <v>212</v>
      </c>
      <c r="C754" s="1" t="s">
        <v>14</v>
      </c>
      <c r="D754" s="1" t="s">
        <v>7</v>
      </c>
      <c r="E754" s="1" t="s">
        <v>2000</v>
      </c>
      <c r="F754" s="1">
        <v>48</v>
      </c>
      <c r="G754" s="2">
        <v>39091</v>
      </c>
      <c r="H754" s="3">
        <v>74546</v>
      </c>
      <c r="I754" s="4">
        <v>0.09</v>
      </c>
      <c r="J754" s="13">
        <f t="shared" si="22"/>
        <v>6709.1399999999994</v>
      </c>
      <c r="K754">
        <f t="shared" si="23"/>
        <v>1</v>
      </c>
    </row>
    <row r="755" spans="1:11" ht="20.100000000000001" customHeight="1" x14ac:dyDescent="0.25">
      <c r="A755" s="12" t="s">
        <v>1368</v>
      </c>
      <c r="B755" s="1" t="s">
        <v>1369</v>
      </c>
      <c r="C755" s="1" t="s">
        <v>25</v>
      </c>
      <c r="D755" s="1" t="s">
        <v>27</v>
      </c>
      <c r="E755" s="1" t="s">
        <v>2000</v>
      </c>
      <c r="F755" s="1">
        <v>54</v>
      </c>
      <c r="G755" s="2">
        <v>39080</v>
      </c>
      <c r="H755" s="3">
        <v>55518</v>
      </c>
      <c r="I755" s="4">
        <v>0</v>
      </c>
      <c r="J755" s="13">
        <f t="shared" si="22"/>
        <v>0</v>
      </c>
      <c r="K755">
        <f t="shared" si="23"/>
        <v>12</v>
      </c>
    </row>
    <row r="756" spans="1:11" ht="20.100000000000001" customHeight="1" x14ac:dyDescent="0.25">
      <c r="A756" s="12" t="s">
        <v>1146</v>
      </c>
      <c r="B756" s="1" t="s">
        <v>1658</v>
      </c>
      <c r="C756" s="1" t="s">
        <v>186</v>
      </c>
      <c r="D756" s="1" t="s">
        <v>7</v>
      </c>
      <c r="E756" s="1" t="s">
        <v>2000</v>
      </c>
      <c r="F756" s="1">
        <v>45</v>
      </c>
      <c r="G756" s="2">
        <v>39069</v>
      </c>
      <c r="H756" s="3">
        <v>68337</v>
      </c>
      <c r="I756" s="4">
        <v>0</v>
      </c>
      <c r="J756" s="13">
        <f t="shared" si="22"/>
        <v>0</v>
      </c>
      <c r="K756">
        <f t="shared" si="23"/>
        <v>12</v>
      </c>
    </row>
    <row r="757" spans="1:11" ht="20.100000000000001" customHeight="1" x14ac:dyDescent="0.25">
      <c r="A757" s="12" t="s">
        <v>235</v>
      </c>
      <c r="B757" s="1" t="s">
        <v>236</v>
      </c>
      <c r="C757" s="1" t="s">
        <v>237</v>
      </c>
      <c r="D757" s="1" t="s">
        <v>7</v>
      </c>
      <c r="E757" s="1" t="s">
        <v>2000</v>
      </c>
      <c r="F757" s="1">
        <v>44</v>
      </c>
      <c r="G757" s="2">
        <v>39064</v>
      </c>
      <c r="H757" s="3">
        <v>74738</v>
      </c>
      <c r="I757" s="4">
        <v>0</v>
      </c>
      <c r="J757" s="13">
        <f t="shared" si="22"/>
        <v>0</v>
      </c>
      <c r="K757">
        <f t="shared" si="23"/>
        <v>12</v>
      </c>
    </row>
    <row r="758" spans="1:11" ht="20.100000000000001" customHeight="1" x14ac:dyDescent="0.25">
      <c r="A758" s="12" t="s">
        <v>631</v>
      </c>
      <c r="B758" s="1" t="s">
        <v>632</v>
      </c>
      <c r="C758" s="1" t="s">
        <v>6</v>
      </c>
      <c r="D758" s="1" t="s">
        <v>27</v>
      </c>
      <c r="E758" s="1" t="s">
        <v>1999</v>
      </c>
      <c r="F758" s="1">
        <v>45</v>
      </c>
      <c r="G758" s="2">
        <v>39063</v>
      </c>
      <c r="H758" s="3">
        <v>149537</v>
      </c>
      <c r="I758" s="4">
        <v>0.14000000000000001</v>
      </c>
      <c r="J758" s="13">
        <f t="shared" si="22"/>
        <v>20935.18</v>
      </c>
      <c r="K758">
        <f t="shared" si="23"/>
        <v>12</v>
      </c>
    </row>
    <row r="759" spans="1:11" ht="20.100000000000001" customHeight="1" x14ac:dyDescent="0.25">
      <c r="A759" s="12" t="s">
        <v>670</v>
      </c>
      <c r="B759" s="1" t="s">
        <v>671</v>
      </c>
      <c r="C759" s="1" t="s">
        <v>11</v>
      </c>
      <c r="D759" s="1" t="s">
        <v>2007</v>
      </c>
      <c r="E759" s="1" t="s">
        <v>1999</v>
      </c>
      <c r="F759" s="1">
        <v>39</v>
      </c>
      <c r="G759" s="2">
        <v>39049</v>
      </c>
      <c r="H759" s="3">
        <v>161690</v>
      </c>
      <c r="I759" s="4">
        <v>0.28999999999999998</v>
      </c>
      <c r="J759" s="13">
        <f t="shared" si="22"/>
        <v>46890.1</v>
      </c>
      <c r="K759">
        <f t="shared" si="23"/>
        <v>11</v>
      </c>
    </row>
    <row r="760" spans="1:11" ht="20.100000000000001" customHeight="1" x14ac:dyDescent="0.25">
      <c r="A760" s="12" t="s">
        <v>358</v>
      </c>
      <c r="B760" s="1" t="s">
        <v>359</v>
      </c>
      <c r="C760" s="1" t="s">
        <v>22</v>
      </c>
      <c r="D760" s="1" t="s">
        <v>7</v>
      </c>
      <c r="E760" s="1" t="s">
        <v>1999</v>
      </c>
      <c r="F760" s="1">
        <v>53</v>
      </c>
      <c r="G760" s="2">
        <v>39021</v>
      </c>
      <c r="H760" s="3">
        <v>120128</v>
      </c>
      <c r="I760" s="4">
        <v>0.1</v>
      </c>
      <c r="J760" s="13">
        <f t="shared" si="22"/>
        <v>12012.800000000001</v>
      </c>
      <c r="K760">
        <f t="shared" si="23"/>
        <v>10</v>
      </c>
    </row>
    <row r="761" spans="1:11" ht="20.100000000000001" customHeight="1" x14ac:dyDescent="0.25">
      <c r="A761" s="12" t="s">
        <v>1445</v>
      </c>
      <c r="B761" s="1" t="s">
        <v>1446</v>
      </c>
      <c r="C761" s="1" t="s">
        <v>11</v>
      </c>
      <c r="D761" s="1" t="s">
        <v>32</v>
      </c>
      <c r="E761" s="1" t="s">
        <v>1999</v>
      </c>
      <c r="F761" s="1">
        <v>52</v>
      </c>
      <c r="G761" s="2">
        <v>39018</v>
      </c>
      <c r="H761" s="3">
        <v>187992</v>
      </c>
      <c r="I761" s="4">
        <v>0.28000000000000003</v>
      </c>
      <c r="J761" s="13">
        <f t="shared" si="22"/>
        <v>52637.760000000002</v>
      </c>
      <c r="K761">
        <f t="shared" si="23"/>
        <v>10</v>
      </c>
    </row>
    <row r="762" spans="1:11" ht="20.100000000000001" customHeight="1" x14ac:dyDescent="0.25">
      <c r="A762" s="12" t="s">
        <v>1926</v>
      </c>
      <c r="B762" s="1" t="s">
        <v>10</v>
      </c>
      <c r="C762" s="1" t="s">
        <v>11</v>
      </c>
      <c r="D762" s="1" t="s">
        <v>12</v>
      </c>
      <c r="E762" s="1" t="s">
        <v>2000</v>
      </c>
      <c r="F762" s="1">
        <v>50</v>
      </c>
      <c r="G762" s="2">
        <v>39016</v>
      </c>
      <c r="H762" s="3">
        <v>163099</v>
      </c>
      <c r="I762" s="4">
        <v>0.2</v>
      </c>
      <c r="J762" s="13">
        <f t="shared" si="22"/>
        <v>32619.800000000003</v>
      </c>
      <c r="K762">
        <f t="shared" si="23"/>
        <v>10</v>
      </c>
    </row>
    <row r="763" spans="1:11" ht="20.100000000000001" customHeight="1" x14ac:dyDescent="0.25">
      <c r="A763" s="12" t="s">
        <v>1054</v>
      </c>
      <c r="B763" s="1" t="s">
        <v>1055</v>
      </c>
      <c r="C763" s="1" t="s">
        <v>6</v>
      </c>
      <c r="D763" s="1" t="s">
        <v>12</v>
      </c>
      <c r="E763" s="1" t="s">
        <v>2000</v>
      </c>
      <c r="F763" s="1">
        <v>43</v>
      </c>
      <c r="G763" s="2">
        <v>39005</v>
      </c>
      <c r="H763" s="3">
        <v>153492</v>
      </c>
      <c r="I763" s="4">
        <v>0.11</v>
      </c>
      <c r="J763" s="13">
        <f t="shared" si="22"/>
        <v>16884.12</v>
      </c>
      <c r="K763">
        <f t="shared" si="23"/>
        <v>10</v>
      </c>
    </row>
    <row r="764" spans="1:11" ht="20.100000000000001" customHeight="1" x14ac:dyDescent="0.25">
      <c r="A764" s="12" t="s">
        <v>262</v>
      </c>
      <c r="B764" s="1" t="s">
        <v>263</v>
      </c>
      <c r="C764" s="1" t="s">
        <v>120</v>
      </c>
      <c r="D764" s="1" t="s">
        <v>32</v>
      </c>
      <c r="E764" s="1" t="s">
        <v>2000</v>
      </c>
      <c r="F764" s="1">
        <v>62</v>
      </c>
      <c r="G764" s="2">
        <v>39002</v>
      </c>
      <c r="H764" s="3">
        <v>79785</v>
      </c>
      <c r="I764" s="4">
        <v>0</v>
      </c>
      <c r="J764" s="13">
        <f t="shared" si="22"/>
        <v>0</v>
      </c>
      <c r="K764">
        <f t="shared" si="23"/>
        <v>10</v>
      </c>
    </row>
    <row r="765" spans="1:11" ht="20.100000000000001" customHeight="1" x14ac:dyDescent="0.25">
      <c r="A765" s="12" t="s">
        <v>1641</v>
      </c>
      <c r="B765" s="1" t="s">
        <v>1642</v>
      </c>
      <c r="C765" s="1" t="s">
        <v>6</v>
      </c>
      <c r="D765" s="1" t="s">
        <v>20</v>
      </c>
      <c r="E765" s="1" t="s">
        <v>2000</v>
      </c>
      <c r="F765" s="1">
        <v>52</v>
      </c>
      <c r="G765" s="2">
        <v>38995</v>
      </c>
      <c r="H765" s="3">
        <v>147966</v>
      </c>
      <c r="I765" s="4">
        <v>0.11</v>
      </c>
      <c r="J765" s="13">
        <f t="shared" si="22"/>
        <v>16276.26</v>
      </c>
      <c r="K765">
        <f t="shared" si="23"/>
        <v>10</v>
      </c>
    </row>
    <row r="766" spans="1:11" ht="20.100000000000001" customHeight="1" x14ac:dyDescent="0.25">
      <c r="A766" s="12" t="s">
        <v>1449</v>
      </c>
      <c r="B766" s="1" t="s">
        <v>1450</v>
      </c>
      <c r="C766" s="1" t="s">
        <v>423</v>
      </c>
      <c r="D766" s="1" t="s">
        <v>7</v>
      </c>
      <c r="E766" s="1" t="s">
        <v>1999</v>
      </c>
      <c r="F766" s="1">
        <v>48</v>
      </c>
      <c r="G766" s="2">
        <v>38987</v>
      </c>
      <c r="H766" s="3">
        <v>76505</v>
      </c>
      <c r="I766" s="4">
        <v>0</v>
      </c>
      <c r="J766" s="13">
        <f t="shared" si="22"/>
        <v>0</v>
      </c>
      <c r="K766">
        <f t="shared" si="23"/>
        <v>9</v>
      </c>
    </row>
    <row r="767" spans="1:11" ht="20.100000000000001" customHeight="1" x14ac:dyDescent="0.25">
      <c r="A767" s="12" t="s">
        <v>791</v>
      </c>
      <c r="B767" s="1" t="s">
        <v>792</v>
      </c>
      <c r="C767" s="1" t="s">
        <v>59</v>
      </c>
      <c r="D767" s="1" t="s">
        <v>7</v>
      </c>
      <c r="E767" s="1" t="s">
        <v>1999</v>
      </c>
      <c r="F767" s="1">
        <v>42</v>
      </c>
      <c r="G767" s="2">
        <v>38984</v>
      </c>
      <c r="H767" s="3">
        <v>52733</v>
      </c>
      <c r="I767" s="4">
        <v>0</v>
      </c>
      <c r="J767" s="13">
        <f t="shared" si="22"/>
        <v>0</v>
      </c>
      <c r="K767">
        <f t="shared" si="23"/>
        <v>9</v>
      </c>
    </row>
    <row r="768" spans="1:11" ht="20.100000000000001" customHeight="1" x14ac:dyDescent="0.25">
      <c r="A768" s="12" t="s">
        <v>1142</v>
      </c>
      <c r="B768" s="1" t="s">
        <v>1143</v>
      </c>
      <c r="C768" s="1" t="s">
        <v>19</v>
      </c>
      <c r="D768" s="1" t="s">
        <v>20</v>
      </c>
      <c r="E768" s="1" t="s">
        <v>2000</v>
      </c>
      <c r="F768" s="1">
        <v>62</v>
      </c>
      <c r="G768" s="2">
        <v>38977</v>
      </c>
      <c r="H768" s="3">
        <v>64669</v>
      </c>
      <c r="I768" s="4">
        <v>0</v>
      </c>
      <c r="J768" s="13">
        <f t="shared" si="22"/>
        <v>0</v>
      </c>
      <c r="K768">
        <f t="shared" si="23"/>
        <v>9</v>
      </c>
    </row>
    <row r="769" spans="1:11" ht="20.100000000000001" customHeight="1" x14ac:dyDescent="0.25">
      <c r="A769" s="12" t="s">
        <v>1690</v>
      </c>
      <c r="B769" s="1" t="s">
        <v>1691</v>
      </c>
      <c r="C769" s="1" t="s">
        <v>22</v>
      </c>
      <c r="D769" s="1" t="s">
        <v>39</v>
      </c>
      <c r="E769" s="1" t="s">
        <v>2000</v>
      </c>
      <c r="F769" s="1">
        <v>65</v>
      </c>
      <c r="G769" s="2">
        <v>38967</v>
      </c>
      <c r="H769" s="3">
        <v>127626</v>
      </c>
      <c r="I769" s="4">
        <v>0.1</v>
      </c>
      <c r="J769" s="13">
        <f t="shared" si="22"/>
        <v>12762.6</v>
      </c>
      <c r="K769">
        <f t="shared" si="23"/>
        <v>9</v>
      </c>
    </row>
    <row r="770" spans="1:11" ht="20.100000000000001" customHeight="1" x14ac:dyDescent="0.25">
      <c r="A770" s="12" t="s">
        <v>126</v>
      </c>
      <c r="B770" s="1" t="s">
        <v>127</v>
      </c>
      <c r="C770" s="1" t="s">
        <v>6</v>
      </c>
      <c r="D770" s="1" t="s">
        <v>7</v>
      </c>
      <c r="E770" s="1" t="s">
        <v>2000</v>
      </c>
      <c r="F770" s="1">
        <v>55</v>
      </c>
      <c r="G770" s="2">
        <v>38945</v>
      </c>
      <c r="H770" s="3">
        <v>159044</v>
      </c>
      <c r="I770" s="4">
        <v>0.1</v>
      </c>
      <c r="J770" s="13">
        <f t="shared" ref="J770:J833" si="24">H770*I770</f>
        <v>15904.400000000001</v>
      </c>
      <c r="K770">
        <f t="shared" si="23"/>
        <v>8</v>
      </c>
    </row>
    <row r="771" spans="1:11" ht="20.100000000000001" customHeight="1" x14ac:dyDescent="0.25">
      <c r="A771" s="12" t="s">
        <v>1840</v>
      </c>
      <c r="B771" s="1" t="s">
        <v>1841</v>
      </c>
      <c r="C771" s="1" t="s">
        <v>11</v>
      </c>
      <c r="D771" s="1" t="s">
        <v>2007</v>
      </c>
      <c r="E771" s="1" t="s">
        <v>2000</v>
      </c>
      <c r="F771" s="1">
        <v>53</v>
      </c>
      <c r="G771" s="2">
        <v>38919</v>
      </c>
      <c r="H771" s="3">
        <v>151246</v>
      </c>
      <c r="I771" s="4">
        <v>0.21</v>
      </c>
      <c r="J771" s="13">
        <f t="shared" si="24"/>
        <v>31761.66</v>
      </c>
      <c r="K771">
        <f t="shared" ref="K771:K834" si="25">MONTH(G771)</f>
        <v>7</v>
      </c>
    </row>
    <row r="772" spans="1:11" ht="20.100000000000001" customHeight="1" x14ac:dyDescent="0.25">
      <c r="A772" s="12" t="s">
        <v>1736</v>
      </c>
      <c r="B772" s="1" t="s">
        <v>1737</v>
      </c>
      <c r="C772" s="1" t="s">
        <v>17</v>
      </c>
      <c r="D772" s="1" t="s">
        <v>39</v>
      </c>
      <c r="E772" s="1" t="s">
        <v>1999</v>
      </c>
      <c r="F772" s="1">
        <v>55</v>
      </c>
      <c r="G772" s="2">
        <v>38909</v>
      </c>
      <c r="H772" s="3">
        <v>93343</v>
      </c>
      <c r="I772" s="4">
        <v>0</v>
      </c>
      <c r="J772" s="13">
        <f t="shared" si="24"/>
        <v>0</v>
      </c>
      <c r="K772">
        <f t="shared" si="25"/>
        <v>7</v>
      </c>
    </row>
    <row r="773" spans="1:11" ht="20.100000000000001" customHeight="1" x14ac:dyDescent="0.25">
      <c r="A773" s="12" t="s">
        <v>742</v>
      </c>
      <c r="B773" s="1" t="s">
        <v>743</v>
      </c>
      <c r="C773" s="1" t="s">
        <v>6</v>
      </c>
      <c r="D773" s="1" t="s">
        <v>27</v>
      </c>
      <c r="E773" s="1" t="s">
        <v>2000</v>
      </c>
      <c r="F773" s="1">
        <v>55</v>
      </c>
      <c r="G773" s="2">
        <v>38888</v>
      </c>
      <c r="H773" s="3">
        <v>142628</v>
      </c>
      <c r="I773" s="4">
        <v>0.12</v>
      </c>
      <c r="J773" s="13">
        <f t="shared" si="24"/>
        <v>17115.36</v>
      </c>
      <c r="K773">
        <f t="shared" si="25"/>
        <v>6</v>
      </c>
    </row>
    <row r="774" spans="1:11" ht="20.100000000000001" customHeight="1" x14ac:dyDescent="0.25">
      <c r="A774" s="12" t="s">
        <v>880</v>
      </c>
      <c r="B774" s="1" t="s">
        <v>881</v>
      </c>
      <c r="C774" s="1" t="s">
        <v>22</v>
      </c>
      <c r="D774" s="1" t="s">
        <v>39</v>
      </c>
      <c r="E774" s="1" t="s">
        <v>2000</v>
      </c>
      <c r="F774" s="1">
        <v>43</v>
      </c>
      <c r="G774" s="2">
        <v>38879</v>
      </c>
      <c r="H774" s="3">
        <v>117278</v>
      </c>
      <c r="I774" s="4">
        <v>0.09</v>
      </c>
      <c r="J774" s="13">
        <f t="shared" si="24"/>
        <v>10555.02</v>
      </c>
      <c r="K774">
        <f t="shared" si="25"/>
        <v>6</v>
      </c>
    </row>
    <row r="775" spans="1:11" ht="20.100000000000001" customHeight="1" x14ac:dyDescent="0.25">
      <c r="A775" s="12" t="s">
        <v>1028</v>
      </c>
      <c r="B775" s="1" t="s">
        <v>1029</v>
      </c>
      <c r="C775" s="1" t="s">
        <v>38</v>
      </c>
      <c r="D775" s="1" t="s">
        <v>7</v>
      </c>
      <c r="E775" s="1" t="s">
        <v>1999</v>
      </c>
      <c r="F775" s="1">
        <v>56</v>
      </c>
      <c r="G775" s="2">
        <v>38866</v>
      </c>
      <c r="H775" s="3">
        <v>228822</v>
      </c>
      <c r="I775" s="4">
        <v>0.36</v>
      </c>
      <c r="J775" s="13">
        <f t="shared" si="24"/>
        <v>82375.92</v>
      </c>
      <c r="K775">
        <f t="shared" si="25"/>
        <v>5</v>
      </c>
    </row>
    <row r="776" spans="1:11" ht="20.100000000000001" customHeight="1" x14ac:dyDescent="0.25">
      <c r="A776" s="12" t="s">
        <v>1605</v>
      </c>
      <c r="B776" s="1" t="s">
        <v>1606</v>
      </c>
      <c r="C776" s="1" t="s">
        <v>25</v>
      </c>
      <c r="D776" s="1" t="s">
        <v>12</v>
      </c>
      <c r="E776" s="1" t="s">
        <v>1999</v>
      </c>
      <c r="F776" s="1">
        <v>56</v>
      </c>
      <c r="G776" s="2">
        <v>38847</v>
      </c>
      <c r="H776" s="3">
        <v>41561</v>
      </c>
      <c r="I776" s="4">
        <v>0</v>
      </c>
      <c r="J776" s="13">
        <f t="shared" si="24"/>
        <v>0</v>
      </c>
      <c r="K776">
        <f t="shared" si="25"/>
        <v>5</v>
      </c>
    </row>
    <row r="777" spans="1:11" ht="20.100000000000001" customHeight="1" x14ac:dyDescent="0.25">
      <c r="A777" s="12" t="s">
        <v>802</v>
      </c>
      <c r="B777" s="1" t="s">
        <v>803</v>
      </c>
      <c r="C777" s="1" t="s">
        <v>6</v>
      </c>
      <c r="D777" s="1" t="s">
        <v>12</v>
      </c>
      <c r="E777" s="1" t="s">
        <v>2000</v>
      </c>
      <c r="F777" s="1">
        <v>51</v>
      </c>
      <c r="G777" s="2">
        <v>38835</v>
      </c>
      <c r="H777" s="3">
        <v>150758</v>
      </c>
      <c r="I777" s="4">
        <v>0.13</v>
      </c>
      <c r="J777" s="13">
        <f t="shared" si="24"/>
        <v>19598.54</v>
      </c>
      <c r="K777">
        <f t="shared" si="25"/>
        <v>4</v>
      </c>
    </row>
    <row r="778" spans="1:11" ht="20.100000000000001" customHeight="1" x14ac:dyDescent="0.25">
      <c r="A778" s="12" t="s">
        <v>244</v>
      </c>
      <c r="B778" s="1" t="s">
        <v>245</v>
      </c>
      <c r="C778" s="1" t="s">
        <v>6</v>
      </c>
      <c r="D778" s="1" t="s">
        <v>7</v>
      </c>
      <c r="E778" s="1" t="s">
        <v>2000</v>
      </c>
      <c r="F778" s="1">
        <v>49</v>
      </c>
      <c r="G778" s="2">
        <v>38825</v>
      </c>
      <c r="H778" s="3">
        <v>134486</v>
      </c>
      <c r="I778" s="4">
        <v>0.14000000000000001</v>
      </c>
      <c r="J778" s="13">
        <f t="shared" si="24"/>
        <v>18828.04</v>
      </c>
      <c r="K778">
        <f t="shared" si="25"/>
        <v>4</v>
      </c>
    </row>
    <row r="779" spans="1:11" ht="20.100000000000001" customHeight="1" x14ac:dyDescent="0.25">
      <c r="A779" s="12" t="s">
        <v>1850</v>
      </c>
      <c r="B779" s="1" t="s">
        <v>1851</v>
      </c>
      <c r="C779" s="1" t="s">
        <v>64</v>
      </c>
      <c r="D779" s="1" t="s">
        <v>27</v>
      </c>
      <c r="E779" s="1" t="s">
        <v>1999</v>
      </c>
      <c r="F779" s="1">
        <v>58</v>
      </c>
      <c r="G779" s="2">
        <v>38819</v>
      </c>
      <c r="H779" s="3">
        <v>64202</v>
      </c>
      <c r="I779" s="4">
        <v>0</v>
      </c>
      <c r="J779" s="13">
        <f t="shared" si="24"/>
        <v>0</v>
      </c>
      <c r="K779">
        <f t="shared" si="25"/>
        <v>4</v>
      </c>
    </row>
    <row r="780" spans="1:11" ht="20.100000000000001" customHeight="1" x14ac:dyDescent="0.25">
      <c r="A780" s="12" t="s">
        <v>254</v>
      </c>
      <c r="B780" s="1" t="s">
        <v>255</v>
      </c>
      <c r="C780" s="1" t="s">
        <v>64</v>
      </c>
      <c r="D780" s="1" t="s">
        <v>12</v>
      </c>
      <c r="E780" s="1" t="s">
        <v>2000</v>
      </c>
      <c r="F780" s="1">
        <v>39</v>
      </c>
      <c r="G780" s="2">
        <v>38813</v>
      </c>
      <c r="H780" s="3">
        <v>71531</v>
      </c>
      <c r="I780" s="4">
        <v>0</v>
      </c>
      <c r="J780" s="13">
        <f t="shared" si="24"/>
        <v>0</v>
      </c>
      <c r="K780">
        <f t="shared" si="25"/>
        <v>4</v>
      </c>
    </row>
    <row r="781" spans="1:11" ht="20.100000000000001" customHeight="1" x14ac:dyDescent="0.25">
      <c r="A781" s="12" t="s">
        <v>597</v>
      </c>
      <c r="B781" s="1" t="s">
        <v>598</v>
      </c>
      <c r="C781" s="1" t="s">
        <v>56</v>
      </c>
      <c r="D781" s="1" t="s">
        <v>32</v>
      </c>
      <c r="E781" s="1" t="s">
        <v>2000</v>
      </c>
      <c r="F781" s="1">
        <v>65</v>
      </c>
      <c r="G781" s="2">
        <v>38792</v>
      </c>
      <c r="H781" s="3">
        <v>83756</v>
      </c>
      <c r="I781" s="4">
        <v>0.14000000000000001</v>
      </c>
      <c r="J781" s="13">
        <f t="shared" si="24"/>
        <v>11725.840000000002</v>
      </c>
      <c r="K781">
        <f t="shared" si="25"/>
        <v>3</v>
      </c>
    </row>
    <row r="782" spans="1:11" ht="20.100000000000001" customHeight="1" x14ac:dyDescent="0.25">
      <c r="A782" s="12" t="s">
        <v>659</v>
      </c>
      <c r="B782" s="1" t="s">
        <v>906</v>
      </c>
      <c r="C782" s="1" t="s">
        <v>14</v>
      </c>
      <c r="D782" s="1" t="s">
        <v>7</v>
      </c>
      <c r="E782" s="1" t="s">
        <v>2000</v>
      </c>
      <c r="F782" s="1">
        <v>42</v>
      </c>
      <c r="G782" s="2">
        <v>38777</v>
      </c>
      <c r="H782" s="3">
        <v>97433</v>
      </c>
      <c r="I782" s="4">
        <v>0.05</v>
      </c>
      <c r="J782" s="13">
        <f t="shared" si="24"/>
        <v>4871.6500000000005</v>
      </c>
      <c r="K782">
        <f t="shared" si="25"/>
        <v>3</v>
      </c>
    </row>
    <row r="783" spans="1:11" ht="20.100000000000001" customHeight="1" x14ac:dyDescent="0.25">
      <c r="A783" s="12" t="s">
        <v>1732</v>
      </c>
      <c r="B783" s="1" t="s">
        <v>1738</v>
      </c>
      <c r="C783" s="1" t="s">
        <v>103</v>
      </c>
      <c r="D783" s="1" t="s">
        <v>2007</v>
      </c>
      <c r="E783" s="1" t="s">
        <v>2000</v>
      </c>
      <c r="F783" s="1">
        <v>44</v>
      </c>
      <c r="G783" s="2">
        <v>38771</v>
      </c>
      <c r="H783" s="3">
        <v>63705</v>
      </c>
      <c r="I783" s="4">
        <v>0</v>
      </c>
      <c r="J783" s="13">
        <f t="shared" si="24"/>
        <v>0</v>
      </c>
      <c r="K783">
        <f t="shared" si="25"/>
        <v>2</v>
      </c>
    </row>
    <row r="784" spans="1:11" ht="20.100000000000001" customHeight="1" x14ac:dyDescent="0.25">
      <c r="A784" s="12" t="s">
        <v>500</v>
      </c>
      <c r="B784" s="1" t="s">
        <v>501</v>
      </c>
      <c r="C784" s="1" t="s">
        <v>22</v>
      </c>
      <c r="D784" s="1" t="s">
        <v>20</v>
      </c>
      <c r="E784" s="1" t="s">
        <v>1999</v>
      </c>
      <c r="F784" s="1">
        <v>43</v>
      </c>
      <c r="G784" s="2">
        <v>38748</v>
      </c>
      <c r="H784" s="3">
        <v>117518</v>
      </c>
      <c r="I784" s="4">
        <v>7.0000000000000007E-2</v>
      </c>
      <c r="J784" s="13">
        <f t="shared" si="24"/>
        <v>8226.26</v>
      </c>
      <c r="K784">
        <f t="shared" si="25"/>
        <v>1</v>
      </c>
    </row>
    <row r="785" spans="1:11" ht="20.100000000000001" customHeight="1" x14ac:dyDescent="0.25">
      <c r="A785" s="12" t="s">
        <v>115</v>
      </c>
      <c r="B785" s="1" t="s">
        <v>116</v>
      </c>
      <c r="C785" s="1" t="s">
        <v>117</v>
      </c>
      <c r="D785" s="1" t="s">
        <v>32</v>
      </c>
      <c r="E785" s="1" t="s">
        <v>2000</v>
      </c>
      <c r="F785" s="1">
        <v>52</v>
      </c>
      <c r="G785" s="2">
        <v>38696</v>
      </c>
      <c r="H785" s="3">
        <v>102043</v>
      </c>
      <c r="I785" s="4">
        <v>0</v>
      </c>
      <c r="J785" s="13">
        <f t="shared" si="24"/>
        <v>0</v>
      </c>
      <c r="K785">
        <f t="shared" si="25"/>
        <v>12</v>
      </c>
    </row>
    <row r="786" spans="1:11" ht="20.100000000000001" customHeight="1" x14ac:dyDescent="0.25">
      <c r="A786" s="12" t="s">
        <v>1865</v>
      </c>
      <c r="B786" s="1" t="s">
        <v>1866</v>
      </c>
      <c r="C786" s="1" t="s">
        <v>64</v>
      </c>
      <c r="D786" s="1" t="s">
        <v>39</v>
      </c>
      <c r="E786" s="1" t="s">
        <v>1999</v>
      </c>
      <c r="F786" s="1">
        <v>47</v>
      </c>
      <c r="G786" s="2">
        <v>38684</v>
      </c>
      <c r="H786" s="3">
        <v>62749</v>
      </c>
      <c r="I786" s="4">
        <v>0</v>
      </c>
      <c r="J786" s="13">
        <f t="shared" si="24"/>
        <v>0</v>
      </c>
      <c r="K786">
        <f t="shared" si="25"/>
        <v>11</v>
      </c>
    </row>
    <row r="787" spans="1:11" ht="20.100000000000001" customHeight="1" x14ac:dyDescent="0.25">
      <c r="A787" s="12" t="s">
        <v>93</v>
      </c>
      <c r="B787" s="1" t="s">
        <v>962</v>
      </c>
      <c r="C787" s="1" t="s">
        <v>82</v>
      </c>
      <c r="D787" s="1" t="s">
        <v>2007</v>
      </c>
      <c r="E787" s="1" t="s">
        <v>2000</v>
      </c>
      <c r="F787" s="1">
        <v>60</v>
      </c>
      <c r="G787" s="2">
        <v>38667</v>
      </c>
      <c r="H787" s="3">
        <v>78388</v>
      </c>
      <c r="I787" s="4">
        <v>0</v>
      </c>
      <c r="J787" s="13">
        <f t="shared" si="24"/>
        <v>0</v>
      </c>
      <c r="K787">
        <f t="shared" si="25"/>
        <v>11</v>
      </c>
    </row>
    <row r="788" spans="1:11" ht="20.100000000000001" customHeight="1" x14ac:dyDescent="0.25">
      <c r="A788" s="12" t="s">
        <v>85</v>
      </c>
      <c r="B788" s="1" t="s">
        <v>86</v>
      </c>
      <c r="C788" s="1" t="s">
        <v>38</v>
      </c>
      <c r="D788" s="1" t="s">
        <v>7</v>
      </c>
      <c r="E788" s="1" t="s">
        <v>1999</v>
      </c>
      <c r="F788" s="1">
        <v>52</v>
      </c>
      <c r="G788" s="2">
        <v>38664</v>
      </c>
      <c r="H788" s="3">
        <v>199808</v>
      </c>
      <c r="I788" s="4">
        <v>0.32</v>
      </c>
      <c r="J788" s="13">
        <f t="shared" si="24"/>
        <v>63938.560000000005</v>
      </c>
      <c r="K788">
        <f t="shared" si="25"/>
        <v>11</v>
      </c>
    </row>
    <row r="789" spans="1:11" ht="20.100000000000001" customHeight="1" x14ac:dyDescent="0.25">
      <c r="A789" s="12" t="s">
        <v>1880</v>
      </c>
      <c r="B789" s="1" t="s">
        <v>1881</v>
      </c>
      <c r="C789" s="1" t="s">
        <v>22</v>
      </c>
      <c r="D789" s="1" t="s">
        <v>27</v>
      </c>
      <c r="E789" s="1" t="s">
        <v>2000</v>
      </c>
      <c r="F789" s="1">
        <v>44</v>
      </c>
      <c r="G789" s="2">
        <v>38642</v>
      </c>
      <c r="H789" s="3">
        <v>105223</v>
      </c>
      <c r="I789" s="4">
        <v>0.1</v>
      </c>
      <c r="J789" s="13">
        <f t="shared" si="24"/>
        <v>10522.300000000001</v>
      </c>
      <c r="K789">
        <f t="shared" si="25"/>
        <v>10</v>
      </c>
    </row>
    <row r="790" spans="1:11" ht="20.100000000000001" customHeight="1" x14ac:dyDescent="0.25">
      <c r="A790" s="12" t="s">
        <v>680</v>
      </c>
      <c r="B790" s="1" t="s">
        <v>681</v>
      </c>
      <c r="C790" s="1" t="s">
        <v>14</v>
      </c>
      <c r="D790" s="1" t="s">
        <v>7</v>
      </c>
      <c r="E790" s="1" t="s">
        <v>2000</v>
      </c>
      <c r="F790" s="1">
        <v>42</v>
      </c>
      <c r="G790" s="2">
        <v>38640</v>
      </c>
      <c r="H790" s="3">
        <v>67398</v>
      </c>
      <c r="I790" s="4">
        <v>7.0000000000000007E-2</v>
      </c>
      <c r="J790" s="13">
        <f t="shared" si="24"/>
        <v>4717.8600000000006</v>
      </c>
      <c r="K790">
        <f t="shared" si="25"/>
        <v>10</v>
      </c>
    </row>
    <row r="791" spans="1:11" ht="20.100000000000001" customHeight="1" x14ac:dyDescent="0.25">
      <c r="A791" s="12" t="s">
        <v>1391</v>
      </c>
      <c r="B791" s="1" t="s">
        <v>1392</v>
      </c>
      <c r="C791" s="1" t="s">
        <v>123</v>
      </c>
      <c r="D791" s="1" t="s">
        <v>2007</v>
      </c>
      <c r="E791" s="1" t="s">
        <v>2000</v>
      </c>
      <c r="F791" s="1">
        <v>45</v>
      </c>
      <c r="G791" s="2">
        <v>38639</v>
      </c>
      <c r="H791" s="3">
        <v>51404</v>
      </c>
      <c r="I791" s="4">
        <v>0</v>
      </c>
      <c r="J791" s="13">
        <f t="shared" si="24"/>
        <v>0</v>
      </c>
      <c r="K791">
        <f t="shared" si="25"/>
        <v>10</v>
      </c>
    </row>
    <row r="792" spans="1:11" ht="20.100000000000001" customHeight="1" x14ac:dyDescent="0.25">
      <c r="A792" s="12" t="s">
        <v>1613</v>
      </c>
      <c r="B792" s="1" t="s">
        <v>1614</v>
      </c>
      <c r="C792" s="1" t="s">
        <v>53</v>
      </c>
      <c r="D792" s="1" t="s">
        <v>32</v>
      </c>
      <c r="E792" s="1" t="s">
        <v>2000</v>
      </c>
      <c r="F792" s="1">
        <v>41</v>
      </c>
      <c r="G792" s="2">
        <v>38632</v>
      </c>
      <c r="H792" s="3">
        <v>79352</v>
      </c>
      <c r="I792" s="4">
        <v>0</v>
      </c>
      <c r="J792" s="13">
        <f t="shared" si="24"/>
        <v>0</v>
      </c>
      <c r="K792">
        <f t="shared" si="25"/>
        <v>10</v>
      </c>
    </row>
    <row r="793" spans="1:11" ht="20.100000000000001" customHeight="1" x14ac:dyDescent="0.25">
      <c r="A793" s="12" t="s">
        <v>810</v>
      </c>
      <c r="B793" s="1" t="s">
        <v>811</v>
      </c>
      <c r="C793" s="1" t="s">
        <v>64</v>
      </c>
      <c r="D793" s="1" t="s">
        <v>39</v>
      </c>
      <c r="E793" s="1" t="s">
        <v>1999</v>
      </c>
      <c r="F793" s="1">
        <v>48</v>
      </c>
      <c r="G793" s="2">
        <v>38623</v>
      </c>
      <c r="H793" s="3">
        <v>74655</v>
      </c>
      <c r="I793" s="4">
        <v>0</v>
      </c>
      <c r="J793" s="13">
        <f t="shared" si="24"/>
        <v>0</v>
      </c>
      <c r="K793">
        <f t="shared" si="25"/>
        <v>9</v>
      </c>
    </row>
    <row r="794" spans="1:11" ht="20.100000000000001" customHeight="1" x14ac:dyDescent="0.25">
      <c r="A794" s="12" t="s">
        <v>299</v>
      </c>
      <c r="B794" s="1" t="s">
        <v>300</v>
      </c>
      <c r="C794" s="1" t="s">
        <v>189</v>
      </c>
      <c r="D794" s="1" t="s">
        <v>7</v>
      </c>
      <c r="E794" s="1" t="s">
        <v>1999</v>
      </c>
      <c r="F794" s="1">
        <v>45</v>
      </c>
      <c r="G794" s="2">
        <v>38613</v>
      </c>
      <c r="H794" s="3">
        <v>67686</v>
      </c>
      <c r="I794" s="4">
        <v>0</v>
      </c>
      <c r="J794" s="13">
        <f t="shared" si="24"/>
        <v>0</v>
      </c>
      <c r="K794">
        <f t="shared" si="25"/>
        <v>9</v>
      </c>
    </row>
    <row r="795" spans="1:11" ht="20.100000000000001" customHeight="1" x14ac:dyDescent="0.25">
      <c r="A795" s="12" t="s">
        <v>1382</v>
      </c>
      <c r="B795" s="1" t="s">
        <v>1383</v>
      </c>
      <c r="C795" s="1" t="s">
        <v>64</v>
      </c>
      <c r="D795" s="1" t="s">
        <v>39</v>
      </c>
      <c r="E795" s="1" t="s">
        <v>1999</v>
      </c>
      <c r="F795" s="1">
        <v>65</v>
      </c>
      <c r="G795" s="2">
        <v>38584</v>
      </c>
      <c r="H795" s="3">
        <v>59833</v>
      </c>
      <c r="I795" s="4">
        <v>0</v>
      </c>
      <c r="J795" s="13">
        <f t="shared" si="24"/>
        <v>0</v>
      </c>
      <c r="K795">
        <f t="shared" si="25"/>
        <v>8</v>
      </c>
    </row>
    <row r="796" spans="1:11" ht="20.100000000000001" customHeight="1" x14ac:dyDescent="0.25">
      <c r="A796" s="12" t="s">
        <v>252</v>
      </c>
      <c r="B796" s="1" t="s">
        <v>253</v>
      </c>
      <c r="C796" s="1" t="s">
        <v>71</v>
      </c>
      <c r="D796" s="1" t="s">
        <v>7</v>
      </c>
      <c r="E796" s="1" t="s">
        <v>2000</v>
      </c>
      <c r="F796" s="1">
        <v>55</v>
      </c>
      <c r="G796" s="2">
        <v>38573</v>
      </c>
      <c r="H796" s="3">
        <v>92771</v>
      </c>
      <c r="I796" s="4">
        <v>0</v>
      </c>
      <c r="J796" s="13">
        <f t="shared" si="24"/>
        <v>0</v>
      </c>
      <c r="K796">
        <f t="shared" si="25"/>
        <v>8</v>
      </c>
    </row>
    <row r="797" spans="1:11" ht="20.100000000000001" customHeight="1" x14ac:dyDescent="0.25">
      <c r="A797" s="12" t="s">
        <v>364</v>
      </c>
      <c r="B797" s="1" t="s">
        <v>365</v>
      </c>
      <c r="C797" s="1" t="s">
        <v>38</v>
      </c>
      <c r="D797" s="1" t="s">
        <v>12</v>
      </c>
      <c r="E797" s="1" t="s">
        <v>2000</v>
      </c>
      <c r="F797" s="1">
        <v>43</v>
      </c>
      <c r="G797" s="2">
        <v>38564</v>
      </c>
      <c r="H797" s="3">
        <v>249686</v>
      </c>
      <c r="I797" s="4">
        <v>0.31</v>
      </c>
      <c r="J797" s="13">
        <f t="shared" si="24"/>
        <v>77402.66</v>
      </c>
      <c r="K797">
        <f t="shared" si="25"/>
        <v>7</v>
      </c>
    </row>
    <row r="798" spans="1:11" ht="20.100000000000001" customHeight="1" x14ac:dyDescent="0.25">
      <c r="A798" s="12" t="s">
        <v>45</v>
      </c>
      <c r="B798" s="1" t="s">
        <v>1458</v>
      </c>
      <c r="C798" s="1" t="s">
        <v>189</v>
      </c>
      <c r="D798" s="1" t="s">
        <v>7</v>
      </c>
      <c r="E798" s="1" t="s">
        <v>1999</v>
      </c>
      <c r="F798" s="1">
        <v>48</v>
      </c>
      <c r="G798" s="2">
        <v>38560</v>
      </c>
      <c r="H798" s="3">
        <v>68987</v>
      </c>
      <c r="I798" s="4">
        <v>0</v>
      </c>
      <c r="J798" s="13">
        <f t="shared" si="24"/>
        <v>0</v>
      </c>
      <c r="K798">
        <f t="shared" si="25"/>
        <v>7</v>
      </c>
    </row>
    <row r="799" spans="1:11" ht="20.100000000000001" customHeight="1" x14ac:dyDescent="0.25">
      <c r="A799" s="12" t="s">
        <v>548</v>
      </c>
      <c r="B799" s="1" t="s">
        <v>549</v>
      </c>
      <c r="C799" s="1" t="s">
        <v>215</v>
      </c>
      <c r="D799" s="1" t="s">
        <v>32</v>
      </c>
      <c r="E799" s="1" t="s">
        <v>1999</v>
      </c>
      <c r="F799" s="1">
        <v>40</v>
      </c>
      <c r="G799" s="2">
        <v>38540</v>
      </c>
      <c r="H799" s="3">
        <v>74412</v>
      </c>
      <c r="I799" s="4">
        <v>0</v>
      </c>
      <c r="J799" s="13">
        <f t="shared" si="24"/>
        <v>0</v>
      </c>
      <c r="K799">
        <f t="shared" si="25"/>
        <v>7</v>
      </c>
    </row>
    <row r="800" spans="1:11" ht="20.100000000000001" customHeight="1" x14ac:dyDescent="0.25">
      <c r="A800" s="12" t="s">
        <v>587</v>
      </c>
      <c r="B800" s="1" t="s">
        <v>588</v>
      </c>
      <c r="C800" s="1" t="s">
        <v>9</v>
      </c>
      <c r="D800" s="1" t="s">
        <v>7</v>
      </c>
      <c r="E800" s="1" t="s">
        <v>2000</v>
      </c>
      <c r="F800" s="1">
        <v>58</v>
      </c>
      <c r="G800" s="2">
        <v>38521</v>
      </c>
      <c r="H800" s="3">
        <v>86089</v>
      </c>
      <c r="I800" s="4">
        <v>0</v>
      </c>
      <c r="J800" s="13">
        <f t="shared" si="24"/>
        <v>0</v>
      </c>
      <c r="K800">
        <f t="shared" si="25"/>
        <v>6</v>
      </c>
    </row>
    <row r="801" spans="1:11" ht="20.100000000000001" customHeight="1" x14ac:dyDescent="0.25">
      <c r="A801" s="12" t="s">
        <v>635</v>
      </c>
      <c r="B801" s="1" t="s">
        <v>636</v>
      </c>
      <c r="C801" s="1" t="s">
        <v>186</v>
      </c>
      <c r="D801" s="1" t="s">
        <v>7</v>
      </c>
      <c r="E801" s="1" t="s">
        <v>1999</v>
      </c>
      <c r="F801" s="1">
        <v>46</v>
      </c>
      <c r="G801" s="2">
        <v>38513</v>
      </c>
      <c r="H801" s="3">
        <v>67374</v>
      </c>
      <c r="I801" s="4">
        <v>0</v>
      </c>
      <c r="J801" s="13">
        <f t="shared" si="24"/>
        <v>0</v>
      </c>
      <c r="K801">
        <f t="shared" si="25"/>
        <v>6</v>
      </c>
    </row>
    <row r="802" spans="1:11" ht="20.100000000000001" customHeight="1" x14ac:dyDescent="0.25">
      <c r="A802" s="12" t="s">
        <v>878</v>
      </c>
      <c r="B802" s="1" t="s">
        <v>879</v>
      </c>
      <c r="C802" s="1" t="s">
        <v>53</v>
      </c>
      <c r="D802" s="1" t="s">
        <v>32</v>
      </c>
      <c r="E802" s="1" t="s">
        <v>1999</v>
      </c>
      <c r="F802" s="1">
        <v>46</v>
      </c>
      <c r="G802" s="2">
        <v>38464</v>
      </c>
      <c r="H802" s="3">
        <v>96639</v>
      </c>
      <c r="I802" s="4">
        <v>0</v>
      </c>
      <c r="J802" s="13">
        <f t="shared" si="24"/>
        <v>0</v>
      </c>
      <c r="K802">
        <f t="shared" si="25"/>
        <v>4</v>
      </c>
    </row>
    <row r="803" spans="1:11" ht="20.100000000000001" customHeight="1" x14ac:dyDescent="0.25">
      <c r="A803" s="12" t="s">
        <v>522</v>
      </c>
      <c r="B803" s="1" t="s">
        <v>523</v>
      </c>
      <c r="C803" s="1" t="s">
        <v>82</v>
      </c>
      <c r="D803" s="1" t="s">
        <v>2007</v>
      </c>
      <c r="E803" s="1" t="s">
        <v>1999</v>
      </c>
      <c r="F803" s="1">
        <v>48</v>
      </c>
      <c r="G803" s="2">
        <v>38454</v>
      </c>
      <c r="H803" s="3">
        <v>87158</v>
      </c>
      <c r="I803" s="4">
        <v>0</v>
      </c>
      <c r="J803" s="13">
        <f t="shared" si="24"/>
        <v>0</v>
      </c>
      <c r="K803">
        <f t="shared" si="25"/>
        <v>4</v>
      </c>
    </row>
    <row r="804" spans="1:11" ht="20.100000000000001" customHeight="1" x14ac:dyDescent="0.25">
      <c r="A804" s="12" t="s">
        <v>1384</v>
      </c>
      <c r="B804" s="1" t="s">
        <v>1385</v>
      </c>
      <c r="C804" s="1" t="s">
        <v>6</v>
      </c>
      <c r="D804" s="1" t="s">
        <v>39</v>
      </c>
      <c r="E804" s="1" t="s">
        <v>1999</v>
      </c>
      <c r="F804" s="1">
        <v>45</v>
      </c>
      <c r="G804" s="2">
        <v>38453</v>
      </c>
      <c r="H804" s="3">
        <v>128468</v>
      </c>
      <c r="I804" s="4">
        <v>0.11</v>
      </c>
      <c r="J804" s="13">
        <f t="shared" si="24"/>
        <v>14131.48</v>
      </c>
      <c r="K804">
        <f t="shared" si="25"/>
        <v>4</v>
      </c>
    </row>
    <row r="805" spans="1:11" ht="20.100000000000001" customHeight="1" x14ac:dyDescent="0.25">
      <c r="A805" s="12" t="s">
        <v>1719</v>
      </c>
      <c r="B805" s="1" t="s">
        <v>1720</v>
      </c>
      <c r="C805" s="1" t="s">
        <v>268</v>
      </c>
      <c r="D805" s="1" t="s">
        <v>7</v>
      </c>
      <c r="E805" s="1" t="s">
        <v>2000</v>
      </c>
      <c r="F805" s="1">
        <v>52</v>
      </c>
      <c r="G805" s="2">
        <v>38406</v>
      </c>
      <c r="H805" s="3">
        <v>45286</v>
      </c>
      <c r="I805" s="4">
        <v>0</v>
      </c>
      <c r="J805" s="13">
        <f t="shared" si="24"/>
        <v>0</v>
      </c>
      <c r="K805">
        <f t="shared" si="25"/>
        <v>2</v>
      </c>
    </row>
    <row r="806" spans="1:11" ht="20.100000000000001" customHeight="1" x14ac:dyDescent="0.25">
      <c r="A806" s="12" t="s">
        <v>230</v>
      </c>
      <c r="B806" s="1" t="s">
        <v>231</v>
      </c>
      <c r="C806" s="1" t="s">
        <v>232</v>
      </c>
      <c r="D806" s="1" t="s">
        <v>20</v>
      </c>
      <c r="E806" s="1" t="s">
        <v>2000</v>
      </c>
      <c r="F806" s="1">
        <v>41</v>
      </c>
      <c r="G806" s="2">
        <v>38398</v>
      </c>
      <c r="H806" s="3">
        <v>95372</v>
      </c>
      <c r="I806" s="4">
        <v>0</v>
      </c>
      <c r="J806" s="13">
        <f t="shared" si="24"/>
        <v>0</v>
      </c>
      <c r="K806">
        <f t="shared" si="25"/>
        <v>2</v>
      </c>
    </row>
    <row r="807" spans="1:11" ht="20.100000000000001" customHeight="1" x14ac:dyDescent="0.25">
      <c r="A807" s="12" t="s">
        <v>1611</v>
      </c>
      <c r="B807" s="1" t="s">
        <v>1612</v>
      </c>
      <c r="C807" s="1" t="s">
        <v>71</v>
      </c>
      <c r="D807" s="1" t="s">
        <v>7</v>
      </c>
      <c r="E807" s="1" t="s">
        <v>2000</v>
      </c>
      <c r="F807" s="1">
        <v>61</v>
      </c>
      <c r="G807" s="2">
        <v>38392</v>
      </c>
      <c r="H807" s="3">
        <v>64462</v>
      </c>
      <c r="I807" s="4">
        <v>0</v>
      </c>
      <c r="J807" s="13">
        <f t="shared" si="24"/>
        <v>0</v>
      </c>
      <c r="K807">
        <f t="shared" si="25"/>
        <v>2</v>
      </c>
    </row>
    <row r="808" spans="1:11" ht="20.100000000000001" customHeight="1" x14ac:dyDescent="0.25">
      <c r="A808" s="12" t="s">
        <v>1601</v>
      </c>
      <c r="B808" s="1" t="s">
        <v>1602</v>
      </c>
      <c r="C808" s="1" t="s">
        <v>22</v>
      </c>
      <c r="D808" s="1" t="s">
        <v>7</v>
      </c>
      <c r="E808" s="1" t="s">
        <v>2000</v>
      </c>
      <c r="F808" s="1">
        <v>55</v>
      </c>
      <c r="G808" s="2">
        <v>38391</v>
      </c>
      <c r="H808" s="3">
        <v>115145</v>
      </c>
      <c r="I808" s="4">
        <v>0.05</v>
      </c>
      <c r="J808" s="13">
        <f t="shared" si="24"/>
        <v>5757.25</v>
      </c>
      <c r="K808">
        <f t="shared" si="25"/>
        <v>2</v>
      </c>
    </row>
    <row r="809" spans="1:11" ht="20.100000000000001" customHeight="1" x14ac:dyDescent="0.25">
      <c r="A809" s="12" t="s">
        <v>172</v>
      </c>
      <c r="B809" s="1" t="s">
        <v>173</v>
      </c>
      <c r="C809" s="1" t="s">
        <v>53</v>
      </c>
      <c r="D809" s="1" t="s">
        <v>32</v>
      </c>
      <c r="E809" s="1" t="s">
        <v>1999</v>
      </c>
      <c r="F809" s="1">
        <v>45</v>
      </c>
      <c r="G809" s="2">
        <v>38388</v>
      </c>
      <c r="H809" s="3">
        <v>70505</v>
      </c>
      <c r="I809" s="4">
        <v>0</v>
      </c>
      <c r="J809" s="13">
        <f t="shared" si="24"/>
        <v>0</v>
      </c>
      <c r="K809">
        <f t="shared" si="25"/>
        <v>2</v>
      </c>
    </row>
    <row r="810" spans="1:11" ht="20.100000000000001" customHeight="1" x14ac:dyDescent="0.25">
      <c r="A810" s="12" t="s">
        <v>1949</v>
      </c>
      <c r="B810" s="1" t="s">
        <v>52</v>
      </c>
      <c r="C810" s="1" t="s">
        <v>53</v>
      </c>
      <c r="D810" s="1" t="s">
        <v>32</v>
      </c>
      <c r="E810" s="1" t="s">
        <v>2000</v>
      </c>
      <c r="F810" s="1">
        <v>56</v>
      </c>
      <c r="G810" s="2">
        <v>38388</v>
      </c>
      <c r="H810" s="3">
        <v>98581</v>
      </c>
      <c r="I810" s="4">
        <v>0</v>
      </c>
      <c r="J810" s="13">
        <f t="shared" si="24"/>
        <v>0</v>
      </c>
      <c r="K810">
        <f t="shared" si="25"/>
        <v>2</v>
      </c>
    </row>
    <row r="811" spans="1:11" ht="20.100000000000001" customHeight="1" x14ac:dyDescent="0.25">
      <c r="A811" s="12" t="s">
        <v>946</v>
      </c>
      <c r="B811" s="1" t="s">
        <v>947</v>
      </c>
      <c r="C811" s="1" t="s">
        <v>25</v>
      </c>
      <c r="D811" s="1" t="s">
        <v>20</v>
      </c>
      <c r="E811" s="1" t="s">
        <v>2000</v>
      </c>
      <c r="F811" s="1">
        <v>64</v>
      </c>
      <c r="G811" s="2">
        <v>38380</v>
      </c>
      <c r="H811" s="3">
        <v>55369</v>
      </c>
      <c r="I811" s="4">
        <v>0</v>
      </c>
      <c r="J811" s="13">
        <f t="shared" si="24"/>
        <v>0</v>
      </c>
      <c r="K811">
        <f t="shared" si="25"/>
        <v>1</v>
      </c>
    </row>
    <row r="812" spans="1:11" ht="20.100000000000001" customHeight="1" x14ac:dyDescent="0.25">
      <c r="A812" s="12" t="s">
        <v>971</v>
      </c>
      <c r="B812" s="1" t="s">
        <v>972</v>
      </c>
      <c r="C812" s="1" t="s">
        <v>17</v>
      </c>
      <c r="D812" s="1" t="s">
        <v>27</v>
      </c>
      <c r="E812" s="1" t="s">
        <v>2000</v>
      </c>
      <c r="F812" s="1">
        <v>53</v>
      </c>
      <c r="G812" s="2">
        <v>38344</v>
      </c>
      <c r="H812" s="3">
        <v>90212</v>
      </c>
      <c r="I812" s="4">
        <v>0</v>
      </c>
      <c r="J812" s="13">
        <f t="shared" si="24"/>
        <v>0</v>
      </c>
      <c r="K812">
        <f t="shared" si="25"/>
        <v>12</v>
      </c>
    </row>
    <row r="813" spans="1:11" ht="20.100000000000001" customHeight="1" x14ac:dyDescent="0.25">
      <c r="A813" s="12" t="s">
        <v>915</v>
      </c>
      <c r="B813" s="1" t="s">
        <v>916</v>
      </c>
      <c r="C813" s="1" t="s">
        <v>11</v>
      </c>
      <c r="D813" s="1" t="s">
        <v>39</v>
      </c>
      <c r="E813" s="1" t="s">
        <v>1999</v>
      </c>
      <c r="F813" s="1">
        <v>45</v>
      </c>
      <c r="G813" s="2">
        <v>38332</v>
      </c>
      <c r="H813" s="3">
        <v>168846</v>
      </c>
      <c r="I813" s="4">
        <v>0.24</v>
      </c>
      <c r="J813" s="13">
        <f t="shared" si="24"/>
        <v>40523.040000000001</v>
      </c>
      <c r="K813">
        <f t="shared" si="25"/>
        <v>12</v>
      </c>
    </row>
    <row r="814" spans="1:11" ht="20.100000000000001" customHeight="1" x14ac:dyDescent="0.25">
      <c r="A814" s="12" t="s">
        <v>374</v>
      </c>
      <c r="B814" s="1" t="s">
        <v>375</v>
      </c>
      <c r="C814" s="1" t="s">
        <v>25</v>
      </c>
      <c r="D814" s="1" t="s">
        <v>39</v>
      </c>
      <c r="E814" s="1" t="s">
        <v>1999</v>
      </c>
      <c r="F814" s="1">
        <v>55</v>
      </c>
      <c r="G814" s="2">
        <v>38328</v>
      </c>
      <c r="H814" s="3">
        <v>40752</v>
      </c>
      <c r="I814" s="4">
        <v>0</v>
      </c>
      <c r="J814" s="13">
        <f t="shared" si="24"/>
        <v>0</v>
      </c>
      <c r="K814">
        <f t="shared" si="25"/>
        <v>12</v>
      </c>
    </row>
    <row r="815" spans="1:11" ht="20.100000000000001" customHeight="1" x14ac:dyDescent="0.25">
      <c r="A815" s="12" t="s">
        <v>534</v>
      </c>
      <c r="B815" s="1" t="s">
        <v>535</v>
      </c>
      <c r="C815" s="1" t="s">
        <v>6</v>
      </c>
      <c r="D815" s="1" t="s">
        <v>2007</v>
      </c>
      <c r="E815" s="1" t="s">
        <v>2000</v>
      </c>
      <c r="F815" s="1">
        <v>55</v>
      </c>
      <c r="G815" s="2">
        <v>38301</v>
      </c>
      <c r="H815" s="3">
        <v>142318</v>
      </c>
      <c r="I815" s="4">
        <v>0.14000000000000001</v>
      </c>
      <c r="J815" s="13">
        <f t="shared" si="24"/>
        <v>19924.52</v>
      </c>
      <c r="K815">
        <f t="shared" si="25"/>
        <v>11</v>
      </c>
    </row>
    <row r="816" spans="1:11" ht="20.100000000000001" customHeight="1" x14ac:dyDescent="0.25">
      <c r="A816" s="12" t="s">
        <v>617</v>
      </c>
      <c r="B816" s="1" t="s">
        <v>618</v>
      </c>
      <c r="C816" s="1" t="s">
        <v>103</v>
      </c>
      <c r="D816" s="1" t="s">
        <v>2007</v>
      </c>
      <c r="E816" s="1" t="s">
        <v>1999</v>
      </c>
      <c r="F816" s="1">
        <v>62</v>
      </c>
      <c r="G816" s="2">
        <v>38271</v>
      </c>
      <c r="H816" s="3">
        <v>50825</v>
      </c>
      <c r="I816" s="4">
        <v>0</v>
      </c>
      <c r="J816" s="13">
        <f t="shared" si="24"/>
        <v>0</v>
      </c>
      <c r="K816">
        <f t="shared" si="25"/>
        <v>10</v>
      </c>
    </row>
    <row r="817" spans="1:11" ht="20.100000000000001" customHeight="1" x14ac:dyDescent="0.25">
      <c r="A817" s="12" t="s">
        <v>347</v>
      </c>
      <c r="B817" s="1" t="s">
        <v>799</v>
      </c>
      <c r="C817" s="1" t="s">
        <v>6</v>
      </c>
      <c r="D817" s="1" t="s">
        <v>7</v>
      </c>
      <c r="E817" s="1" t="s">
        <v>1999</v>
      </c>
      <c r="F817" s="1">
        <v>46</v>
      </c>
      <c r="G817" s="2">
        <v>38244</v>
      </c>
      <c r="H817" s="3">
        <v>130274</v>
      </c>
      <c r="I817" s="4">
        <v>0.11</v>
      </c>
      <c r="J817" s="13">
        <f t="shared" si="24"/>
        <v>14330.14</v>
      </c>
      <c r="K817">
        <f t="shared" si="25"/>
        <v>9</v>
      </c>
    </row>
    <row r="818" spans="1:11" ht="20.100000000000001" customHeight="1" x14ac:dyDescent="0.25">
      <c r="A818" s="12" t="s">
        <v>536</v>
      </c>
      <c r="B818" s="1" t="s">
        <v>537</v>
      </c>
      <c r="C818" s="1" t="s">
        <v>123</v>
      </c>
      <c r="D818" s="1" t="s">
        <v>2007</v>
      </c>
      <c r="E818" s="1" t="s">
        <v>1999</v>
      </c>
      <c r="F818" s="1">
        <v>41</v>
      </c>
      <c r="G818" s="2">
        <v>38219</v>
      </c>
      <c r="H818" s="3">
        <v>49186</v>
      </c>
      <c r="I818" s="4">
        <v>0</v>
      </c>
      <c r="J818" s="13">
        <f t="shared" si="24"/>
        <v>0</v>
      </c>
      <c r="K818">
        <f t="shared" si="25"/>
        <v>8</v>
      </c>
    </row>
    <row r="819" spans="1:11" ht="20.100000000000001" customHeight="1" x14ac:dyDescent="0.25">
      <c r="A819" s="12" t="s">
        <v>566</v>
      </c>
      <c r="B819" s="1" t="s">
        <v>567</v>
      </c>
      <c r="C819" s="1" t="s">
        <v>6</v>
      </c>
      <c r="D819" s="1" t="s">
        <v>39</v>
      </c>
      <c r="E819" s="1" t="s">
        <v>2000</v>
      </c>
      <c r="F819" s="1">
        <v>45</v>
      </c>
      <c r="G819" s="2">
        <v>38218</v>
      </c>
      <c r="H819" s="3">
        <v>121065</v>
      </c>
      <c r="I819" s="4">
        <v>0.15</v>
      </c>
      <c r="J819" s="13">
        <f t="shared" si="24"/>
        <v>18159.75</v>
      </c>
      <c r="K819">
        <f t="shared" si="25"/>
        <v>8</v>
      </c>
    </row>
    <row r="820" spans="1:11" ht="20.100000000000001" customHeight="1" x14ac:dyDescent="0.25">
      <c r="A820" s="12" t="s">
        <v>1226</v>
      </c>
      <c r="B820" s="1" t="s">
        <v>1227</v>
      </c>
      <c r="C820" s="1" t="s">
        <v>268</v>
      </c>
      <c r="D820" s="1" t="s">
        <v>7</v>
      </c>
      <c r="E820" s="1" t="s">
        <v>2000</v>
      </c>
      <c r="F820" s="1">
        <v>53</v>
      </c>
      <c r="G820" s="2">
        <v>38214</v>
      </c>
      <c r="H820" s="3">
        <v>44735</v>
      </c>
      <c r="I820" s="4">
        <v>0</v>
      </c>
      <c r="J820" s="13">
        <f t="shared" si="24"/>
        <v>0</v>
      </c>
      <c r="K820">
        <f t="shared" si="25"/>
        <v>8</v>
      </c>
    </row>
    <row r="821" spans="1:11" ht="20.100000000000001" customHeight="1" x14ac:dyDescent="0.25">
      <c r="A821" s="12" t="s">
        <v>982</v>
      </c>
      <c r="B821" s="1" t="s">
        <v>983</v>
      </c>
      <c r="C821" s="1" t="s">
        <v>71</v>
      </c>
      <c r="D821" s="1" t="s">
        <v>7</v>
      </c>
      <c r="E821" s="1" t="s">
        <v>2000</v>
      </c>
      <c r="F821" s="1">
        <v>53</v>
      </c>
      <c r="G821" s="2">
        <v>38188</v>
      </c>
      <c r="H821" s="3">
        <v>65702</v>
      </c>
      <c r="I821" s="4">
        <v>0</v>
      </c>
      <c r="J821" s="13">
        <f t="shared" si="24"/>
        <v>0</v>
      </c>
      <c r="K821">
        <f t="shared" si="25"/>
        <v>7</v>
      </c>
    </row>
    <row r="822" spans="1:11" ht="20.100000000000001" customHeight="1" x14ac:dyDescent="0.25">
      <c r="A822" s="12" t="s">
        <v>1589</v>
      </c>
      <c r="B822" s="1" t="s">
        <v>1590</v>
      </c>
      <c r="C822" s="1" t="s">
        <v>310</v>
      </c>
      <c r="D822" s="1" t="s">
        <v>7</v>
      </c>
      <c r="E822" s="1" t="s">
        <v>2000</v>
      </c>
      <c r="F822" s="1">
        <v>64</v>
      </c>
      <c r="G822" s="2">
        <v>38176</v>
      </c>
      <c r="H822" s="3">
        <v>77903</v>
      </c>
      <c r="I822" s="4">
        <v>0</v>
      </c>
      <c r="J822" s="13">
        <f t="shared" si="24"/>
        <v>0</v>
      </c>
      <c r="K822">
        <f t="shared" si="25"/>
        <v>7</v>
      </c>
    </row>
    <row r="823" spans="1:11" ht="20.100000000000001" customHeight="1" x14ac:dyDescent="0.25">
      <c r="A823" s="12" t="s">
        <v>426</v>
      </c>
      <c r="B823" s="1" t="s">
        <v>427</v>
      </c>
      <c r="C823" s="1" t="s">
        <v>22</v>
      </c>
      <c r="D823" s="1" t="s">
        <v>2007</v>
      </c>
      <c r="E823" s="1" t="s">
        <v>1999</v>
      </c>
      <c r="F823" s="1">
        <v>48</v>
      </c>
      <c r="G823" s="2">
        <v>38168</v>
      </c>
      <c r="H823" s="3">
        <v>120660</v>
      </c>
      <c r="I823" s="4">
        <v>7.0000000000000007E-2</v>
      </c>
      <c r="J823" s="13">
        <f t="shared" si="24"/>
        <v>8446.2000000000007</v>
      </c>
      <c r="K823">
        <f t="shared" si="25"/>
        <v>6</v>
      </c>
    </row>
    <row r="824" spans="1:11" ht="20.100000000000001" customHeight="1" x14ac:dyDescent="0.25">
      <c r="A824" s="12" t="s">
        <v>1950</v>
      </c>
      <c r="B824" s="1" t="s">
        <v>54</v>
      </c>
      <c r="C824" s="1" t="s">
        <v>38</v>
      </c>
      <c r="D824" s="1" t="s">
        <v>32</v>
      </c>
      <c r="E824" s="1" t="s">
        <v>1999</v>
      </c>
      <c r="F824" s="1">
        <v>43</v>
      </c>
      <c r="G824" s="2">
        <v>38145</v>
      </c>
      <c r="H824" s="3">
        <v>246231</v>
      </c>
      <c r="I824" s="4">
        <v>0.31</v>
      </c>
      <c r="J824" s="13">
        <f t="shared" si="24"/>
        <v>76331.61</v>
      </c>
      <c r="K824">
        <f t="shared" si="25"/>
        <v>6</v>
      </c>
    </row>
    <row r="825" spans="1:11" ht="20.100000000000001" customHeight="1" x14ac:dyDescent="0.25">
      <c r="A825" s="12" t="s">
        <v>850</v>
      </c>
      <c r="B825" s="1" t="s">
        <v>851</v>
      </c>
      <c r="C825" s="1" t="s">
        <v>6</v>
      </c>
      <c r="D825" s="1" t="s">
        <v>27</v>
      </c>
      <c r="E825" s="1" t="s">
        <v>2000</v>
      </c>
      <c r="F825" s="1">
        <v>55</v>
      </c>
      <c r="G825" s="2">
        <v>38135</v>
      </c>
      <c r="H825" s="3">
        <v>159885</v>
      </c>
      <c r="I825" s="4">
        <v>0.12</v>
      </c>
      <c r="J825" s="13">
        <f t="shared" si="24"/>
        <v>19186.2</v>
      </c>
      <c r="K825">
        <f t="shared" si="25"/>
        <v>5</v>
      </c>
    </row>
    <row r="826" spans="1:11" ht="20.100000000000001" customHeight="1" x14ac:dyDescent="0.25">
      <c r="A826" s="12" t="s">
        <v>526</v>
      </c>
      <c r="B826" s="1" t="s">
        <v>527</v>
      </c>
      <c r="C826" s="1" t="s">
        <v>11</v>
      </c>
      <c r="D826" s="1" t="s">
        <v>2007</v>
      </c>
      <c r="E826" s="1" t="s">
        <v>2000</v>
      </c>
      <c r="F826" s="1">
        <v>65</v>
      </c>
      <c r="G826" s="2">
        <v>38130</v>
      </c>
      <c r="H826" s="3">
        <v>153938</v>
      </c>
      <c r="I826" s="4">
        <v>0.2</v>
      </c>
      <c r="J826" s="13">
        <f t="shared" si="24"/>
        <v>30787.600000000002</v>
      </c>
      <c r="K826">
        <f t="shared" si="25"/>
        <v>5</v>
      </c>
    </row>
    <row r="827" spans="1:11" ht="20.100000000000001" customHeight="1" x14ac:dyDescent="0.25">
      <c r="A827" s="12" t="s">
        <v>60</v>
      </c>
      <c r="B827" s="1" t="s">
        <v>61</v>
      </c>
      <c r="C827" s="1" t="s">
        <v>25</v>
      </c>
      <c r="D827" s="1" t="s">
        <v>12</v>
      </c>
      <c r="E827" s="1" t="s">
        <v>1999</v>
      </c>
      <c r="F827" s="1">
        <v>65</v>
      </c>
      <c r="G827" s="2">
        <v>38123</v>
      </c>
      <c r="H827" s="3">
        <v>55499</v>
      </c>
      <c r="I827" s="4">
        <v>0</v>
      </c>
      <c r="J827" s="13">
        <f t="shared" si="24"/>
        <v>0</v>
      </c>
      <c r="K827">
        <f t="shared" si="25"/>
        <v>5</v>
      </c>
    </row>
    <row r="828" spans="1:11" ht="20.100000000000001" customHeight="1" x14ac:dyDescent="0.25">
      <c r="A828" s="12" t="s">
        <v>1473</v>
      </c>
      <c r="B828" s="1" t="s">
        <v>1474</v>
      </c>
      <c r="C828" s="1" t="s">
        <v>11</v>
      </c>
      <c r="D828" s="1" t="s">
        <v>27</v>
      </c>
      <c r="E828" s="1" t="s">
        <v>2000</v>
      </c>
      <c r="F828" s="1">
        <v>60</v>
      </c>
      <c r="G828" s="2">
        <v>38121</v>
      </c>
      <c r="H828" s="3">
        <v>186378</v>
      </c>
      <c r="I828" s="4">
        <v>0.26</v>
      </c>
      <c r="J828" s="13">
        <f t="shared" si="24"/>
        <v>48458.28</v>
      </c>
      <c r="K828">
        <f t="shared" si="25"/>
        <v>5</v>
      </c>
    </row>
    <row r="829" spans="1:11" ht="20.100000000000001" customHeight="1" x14ac:dyDescent="0.25">
      <c r="A829" s="12" t="s">
        <v>1525</v>
      </c>
      <c r="B829" s="1" t="s">
        <v>1526</v>
      </c>
      <c r="C829" s="1" t="s">
        <v>59</v>
      </c>
      <c r="D829" s="1" t="s">
        <v>7</v>
      </c>
      <c r="E829" s="1" t="s">
        <v>2000</v>
      </c>
      <c r="F829" s="1">
        <v>55</v>
      </c>
      <c r="G829" s="2">
        <v>38107</v>
      </c>
      <c r="H829" s="3">
        <v>40124</v>
      </c>
      <c r="I829" s="4">
        <v>0</v>
      </c>
      <c r="J829" s="13">
        <f t="shared" si="24"/>
        <v>0</v>
      </c>
      <c r="K829">
        <f t="shared" si="25"/>
        <v>4</v>
      </c>
    </row>
    <row r="830" spans="1:11" ht="20.100000000000001" customHeight="1" x14ac:dyDescent="0.25">
      <c r="A830" s="12" t="s">
        <v>1595</v>
      </c>
      <c r="B830" s="1" t="s">
        <v>1596</v>
      </c>
      <c r="C830" s="1" t="s">
        <v>22</v>
      </c>
      <c r="D830" s="1" t="s">
        <v>12</v>
      </c>
      <c r="E830" s="1" t="s">
        <v>1999</v>
      </c>
      <c r="F830" s="1">
        <v>63</v>
      </c>
      <c r="G830" s="2">
        <v>38096</v>
      </c>
      <c r="H830" s="3">
        <v>122487</v>
      </c>
      <c r="I830" s="4">
        <v>0.08</v>
      </c>
      <c r="J830" s="13">
        <f t="shared" si="24"/>
        <v>9798.9600000000009</v>
      </c>
      <c r="K830">
        <f t="shared" si="25"/>
        <v>4</v>
      </c>
    </row>
    <row r="831" spans="1:11" ht="20.100000000000001" customHeight="1" x14ac:dyDescent="0.25">
      <c r="A831" s="12" t="s">
        <v>568</v>
      </c>
      <c r="B831" s="1" t="s">
        <v>569</v>
      </c>
      <c r="C831" s="1" t="s">
        <v>17</v>
      </c>
      <c r="D831" s="1" t="s">
        <v>20</v>
      </c>
      <c r="E831" s="1" t="s">
        <v>1999</v>
      </c>
      <c r="F831" s="1">
        <v>43</v>
      </c>
      <c r="G831" s="2">
        <v>38093</v>
      </c>
      <c r="H831" s="3">
        <v>94246</v>
      </c>
      <c r="I831" s="4">
        <v>0</v>
      </c>
      <c r="J831" s="13">
        <f t="shared" si="24"/>
        <v>0</v>
      </c>
      <c r="K831">
        <f t="shared" si="25"/>
        <v>4</v>
      </c>
    </row>
    <row r="832" spans="1:11" ht="20.100000000000001" customHeight="1" x14ac:dyDescent="0.25">
      <c r="A832" s="12" t="s">
        <v>392</v>
      </c>
      <c r="B832" s="1" t="s">
        <v>393</v>
      </c>
      <c r="C832" s="1" t="s">
        <v>19</v>
      </c>
      <c r="D832" s="1" t="s">
        <v>20</v>
      </c>
      <c r="E832" s="1" t="s">
        <v>2000</v>
      </c>
      <c r="F832" s="1">
        <v>46</v>
      </c>
      <c r="G832" s="2">
        <v>38066</v>
      </c>
      <c r="H832" s="3">
        <v>73004</v>
      </c>
      <c r="I832" s="4">
        <v>0</v>
      </c>
      <c r="J832" s="13">
        <f t="shared" si="24"/>
        <v>0</v>
      </c>
      <c r="K832">
        <f t="shared" si="25"/>
        <v>3</v>
      </c>
    </row>
    <row r="833" spans="1:11" ht="20.100000000000001" customHeight="1" x14ac:dyDescent="0.25">
      <c r="A833" s="12" t="s">
        <v>787</v>
      </c>
      <c r="B833" s="1" t="s">
        <v>788</v>
      </c>
      <c r="C833" s="1" t="s">
        <v>6</v>
      </c>
      <c r="D833" s="1" t="s">
        <v>12</v>
      </c>
      <c r="E833" s="1" t="s">
        <v>2000</v>
      </c>
      <c r="F833" s="1">
        <v>41</v>
      </c>
      <c r="G833" s="2">
        <v>38060</v>
      </c>
      <c r="H833" s="3">
        <v>155004</v>
      </c>
      <c r="I833" s="4">
        <v>0.12</v>
      </c>
      <c r="J833" s="13">
        <f t="shared" si="24"/>
        <v>18600.48</v>
      </c>
      <c r="K833">
        <f t="shared" si="25"/>
        <v>3</v>
      </c>
    </row>
    <row r="834" spans="1:11" ht="20.100000000000001" customHeight="1" x14ac:dyDescent="0.25">
      <c r="A834" s="12" t="s">
        <v>1508</v>
      </c>
      <c r="B834" s="1" t="s">
        <v>1509</v>
      </c>
      <c r="C834" s="1" t="s">
        <v>120</v>
      </c>
      <c r="D834" s="1" t="s">
        <v>32</v>
      </c>
      <c r="E834" s="1" t="s">
        <v>2000</v>
      </c>
      <c r="F834" s="1">
        <v>45</v>
      </c>
      <c r="G834" s="2">
        <v>38057</v>
      </c>
      <c r="H834" s="3">
        <v>109422</v>
      </c>
      <c r="I834" s="4">
        <v>0</v>
      </c>
      <c r="J834" s="13">
        <f t="shared" ref="J834:J897" si="26">H834*I834</f>
        <v>0</v>
      </c>
      <c r="K834">
        <f t="shared" si="25"/>
        <v>3</v>
      </c>
    </row>
    <row r="835" spans="1:11" ht="20.100000000000001" customHeight="1" x14ac:dyDescent="0.25">
      <c r="A835" s="12" t="s">
        <v>33</v>
      </c>
      <c r="B835" s="1" t="s">
        <v>1206</v>
      </c>
      <c r="C835" s="1" t="s">
        <v>6</v>
      </c>
      <c r="D835" s="1" t="s">
        <v>20</v>
      </c>
      <c r="E835" s="1" t="s">
        <v>2000</v>
      </c>
      <c r="F835" s="1">
        <v>46</v>
      </c>
      <c r="G835" s="2">
        <v>38046</v>
      </c>
      <c r="H835" s="3">
        <v>158897</v>
      </c>
      <c r="I835" s="4">
        <v>0.1</v>
      </c>
      <c r="J835" s="13">
        <f t="shared" si="26"/>
        <v>15889.7</v>
      </c>
      <c r="K835">
        <f t="shared" ref="K835:K898" si="27">MONTH(G835)</f>
        <v>2</v>
      </c>
    </row>
    <row r="836" spans="1:11" ht="20.100000000000001" customHeight="1" x14ac:dyDescent="0.25">
      <c r="A836" s="12" t="s">
        <v>750</v>
      </c>
      <c r="B836" s="1" t="s">
        <v>751</v>
      </c>
      <c r="C836" s="1" t="s">
        <v>38</v>
      </c>
      <c r="D836" s="1" t="s">
        <v>20</v>
      </c>
      <c r="E836" s="1" t="s">
        <v>1999</v>
      </c>
      <c r="F836" s="1">
        <v>56</v>
      </c>
      <c r="G836" s="2">
        <v>38042</v>
      </c>
      <c r="H836" s="3">
        <v>216949</v>
      </c>
      <c r="I836" s="4">
        <v>0.32</v>
      </c>
      <c r="J836" s="13">
        <f t="shared" si="26"/>
        <v>69423.680000000008</v>
      </c>
      <c r="K836">
        <f t="shared" si="27"/>
        <v>2</v>
      </c>
    </row>
    <row r="837" spans="1:11" ht="20.100000000000001" customHeight="1" x14ac:dyDescent="0.25">
      <c r="A837" s="12" t="s">
        <v>965</v>
      </c>
      <c r="B837" s="1" t="s">
        <v>966</v>
      </c>
      <c r="C837" s="1" t="s">
        <v>400</v>
      </c>
      <c r="D837" s="1" t="s">
        <v>7</v>
      </c>
      <c r="E837" s="1" t="s">
        <v>2000</v>
      </c>
      <c r="F837" s="1">
        <v>60</v>
      </c>
      <c r="G837" s="2">
        <v>38027</v>
      </c>
      <c r="H837" s="3">
        <v>90258</v>
      </c>
      <c r="I837" s="4">
        <v>0</v>
      </c>
      <c r="J837" s="13">
        <f t="shared" si="26"/>
        <v>0</v>
      </c>
      <c r="K837">
        <f t="shared" si="27"/>
        <v>2</v>
      </c>
    </row>
    <row r="838" spans="1:11" ht="20.100000000000001" customHeight="1" x14ac:dyDescent="0.25">
      <c r="A838" s="12" t="s">
        <v>1692</v>
      </c>
      <c r="B838" s="1" t="s">
        <v>1693</v>
      </c>
      <c r="C838" s="1" t="s">
        <v>186</v>
      </c>
      <c r="D838" s="1" t="s">
        <v>7</v>
      </c>
      <c r="E838" s="1" t="s">
        <v>1999</v>
      </c>
      <c r="F838" s="1">
        <v>61</v>
      </c>
      <c r="G838" s="2">
        <v>38013</v>
      </c>
      <c r="H838" s="3">
        <v>88478</v>
      </c>
      <c r="I838" s="4">
        <v>0</v>
      </c>
      <c r="J838" s="13">
        <f t="shared" si="26"/>
        <v>0</v>
      </c>
      <c r="K838">
        <f t="shared" si="27"/>
        <v>1</v>
      </c>
    </row>
    <row r="839" spans="1:11" ht="20.100000000000001" customHeight="1" x14ac:dyDescent="0.25">
      <c r="A839" s="12" t="s">
        <v>510</v>
      </c>
      <c r="B839" s="1" t="s">
        <v>511</v>
      </c>
      <c r="C839" s="1" t="s">
        <v>38</v>
      </c>
      <c r="D839" s="1" t="s">
        <v>12</v>
      </c>
      <c r="E839" s="1" t="s">
        <v>1999</v>
      </c>
      <c r="F839" s="1">
        <v>50</v>
      </c>
      <c r="G839" s="2">
        <v>38004</v>
      </c>
      <c r="H839" s="3">
        <v>247939</v>
      </c>
      <c r="I839" s="4">
        <v>0.35</v>
      </c>
      <c r="J839" s="13">
        <f t="shared" si="26"/>
        <v>86778.65</v>
      </c>
      <c r="K839">
        <f t="shared" si="27"/>
        <v>1</v>
      </c>
    </row>
    <row r="840" spans="1:11" ht="20.100000000000001" customHeight="1" x14ac:dyDescent="0.25">
      <c r="A840" s="12" t="s">
        <v>776</v>
      </c>
      <c r="B840" s="1" t="s">
        <v>777</v>
      </c>
      <c r="C840" s="1" t="s">
        <v>6</v>
      </c>
      <c r="D840" s="1" t="s">
        <v>7</v>
      </c>
      <c r="E840" s="1" t="s">
        <v>2000</v>
      </c>
      <c r="F840" s="1">
        <v>49</v>
      </c>
      <c r="G840" s="2">
        <v>38000</v>
      </c>
      <c r="H840" s="3">
        <v>125086</v>
      </c>
      <c r="I840" s="4">
        <v>0.1</v>
      </c>
      <c r="J840" s="13">
        <f t="shared" si="26"/>
        <v>12508.6</v>
      </c>
      <c r="K840">
        <f t="shared" si="27"/>
        <v>1</v>
      </c>
    </row>
    <row r="841" spans="1:11" ht="20.100000000000001" customHeight="1" x14ac:dyDescent="0.25">
      <c r="A841" s="12" t="s">
        <v>178</v>
      </c>
      <c r="B841" s="1" t="s">
        <v>179</v>
      </c>
      <c r="C841" s="1" t="s">
        <v>123</v>
      </c>
      <c r="D841" s="1" t="s">
        <v>2007</v>
      </c>
      <c r="E841" s="1" t="s">
        <v>2000</v>
      </c>
      <c r="F841" s="1">
        <v>45</v>
      </c>
      <c r="G841" s="2">
        <v>37972</v>
      </c>
      <c r="H841" s="3">
        <v>48345</v>
      </c>
      <c r="I841" s="4">
        <v>0</v>
      </c>
      <c r="J841" s="13">
        <f t="shared" si="26"/>
        <v>0</v>
      </c>
      <c r="K841">
        <f t="shared" si="27"/>
        <v>12</v>
      </c>
    </row>
    <row r="842" spans="1:11" ht="20.100000000000001" customHeight="1" x14ac:dyDescent="0.25">
      <c r="A842" s="12" t="s">
        <v>621</v>
      </c>
      <c r="B842" s="1" t="s">
        <v>622</v>
      </c>
      <c r="C842" s="1" t="s">
        <v>6</v>
      </c>
      <c r="D842" s="1" t="s">
        <v>2007</v>
      </c>
      <c r="E842" s="1" t="s">
        <v>2000</v>
      </c>
      <c r="F842" s="1">
        <v>64</v>
      </c>
      <c r="G842" s="2">
        <v>37962</v>
      </c>
      <c r="H842" s="3">
        <v>125807</v>
      </c>
      <c r="I842" s="4">
        <v>0.15</v>
      </c>
      <c r="J842" s="13">
        <f t="shared" si="26"/>
        <v>18871.05</v>
      </c>
      <c r="K842">
        <f t="shared" si="27"/>
        <v>12</v>
      </c>
    </row>
    <row r="843" spans="1:11" ht="20.100000000000001" customHeight="1" x14ac:dyDescent="0.25">
      <c r="A843" s="12" t="s">
        <v>1940</v>
      </c>
      <c r="B843" s="1" t="s">
        <v>41</v>
      </c>
      <c r="C843" s="1" t="s">
        <v>6</v>
      </c>
      <c r="D843" s="1" t="s">
        <v>39</v>
      </c>
      <c r="E843" s="1" t="s">
        <v>2000</v>
      </c>
      <c r="F843" s="1">
        <v>64</v>
      </c>
      <c r="G843" s="2">
        <v>37956</v>
      </c>
      <c r="H843" s="3">
        <v>154828</v>
      </c>
      <c r="I843" s="4">
        <v>0.13</v>
      </c>
      <c r="J843" s="13">
        <f t="shared" si="26"/>
        <v>20127.64</v>
      </c>
      <c r="K843">
        <f t="shared" si="27"/>
        <v>12</v>
      </c>
    </row>
    <row r="844" spans="1:11" ht="20.100000000000001" customHeight="1" x14ac:dyDescent="0.25">
      <c r="A844" s="12" t="s">
        <v>1816</v>
      </c>
      <c r="B844" s="1" t="s">
        <v>1817</v>
      </c>
      <c r="C844" s="1" t="s">
        <v>6</v>
      </c>
      <c r="D844" s="1" t="s">
        <v>2007</v>
      </c>
      <c r="E844" s="1" t="s">
        <v>1999</v>
      </c>
      <c r="F844" s="1">
        <v>42</v>
      </c>
      <c r="G844" s="2">
        <v>37914</v>
      </c>
      <c r="H844" s="3">
        <v>135558</v>
      </c>
      <c r="I844" s="4">
        <v>0.14000000000000001</v>
      </c>
      <c r="J844" s="13">
        <f t="shared" si="26"/>
        <v>18978.120000000003</v>
      </c>
      <c r="K844">
        <f t="shared" si="27"/>
        <v>10</v>
      </c>
    </row>
    <row r="845" spans="1:11" ht="20.100000000000001" customHeight="1" x14ac:dyDescent="0.25">
      <c r="A845" s="12" t="s">
        <v>454</v>
      </c>
      <c r="B845" s="1" t="s">
        <v>455</v>
      </c>
      <c r="C845" s="1" t="s">
        <v>400</v>
      </c>
      <c r="D845" s="1" t="s">
        <v>7</v>
      </c>
      <c r="E845" s="1" t="s">
        <v>2000</v>
      </c>
      <c r="F845" s="1">
        <v>48</v>
      </c>
      <c r="G845" s="2">
        <v>37855</v>
      </c>
      <c r="H845" s="3">
        <v>82017</v>
      </c>
      <c r="I845" s="4">
        <v>0</v>
      </c>
      <c r="J845" s="13">
        <f t="shared" si="26"/>
        <v>0</v>
      </c>
      <c r="K845">
        <f t="shared" si="27"/>
        <v>8</v>
      </c>
    </row>
    <row r="846" spans="1:11" ht="20.100000000000001" customHeight="1" x14ac:dyDescent="0.25">
      <c r="A846" s="12" t="s">
        <v>812</v>
      </c>
      <c r="B846" s="1" t="s">
        <v>813</v>
      </c>
      <c r="C846" s="1" t="s">
        <v>237</v>
      </c>
      <c r="D846" s="1" t="s">
        <v>7</v>
      </c>
      <c r="E846" s="1" t="s">
        <v>1999</v>
      </c>
      <c r="F846" s="1">
        <v>48</v>
      </c>
      <c r="G846" s="2">
        <v>37844</v>
      </c>
      <c r="H846" s="3">
        <v>93017</v>
      </c>
      <c r="I846" s="4">
        <v>0</v>
      </c>
      <c r="J846" s="13">
        <f t="shared" si="26"/>
        <v>0</v>
      </c>
      <c r="K846">
        <f t="shared" si="27"/>
        <v>8</v>
      </c>
    </row>
    <row r="847" spans="1:11" ht="20.100000000000001" customHeight="1" x14ac:dyDescent="0.25">
      <c r="A847" s="12" t="s">
        <v>155</v>
      </c>
      <c r="B847" s="1" t="s">
        <v>156</v>
      </c>
      <c r="C847" s="1" t="s">
        <v>38</v>
      </c>
      <c r="D847" s="1" t="s">
        <v>39</v>
      </c>
      <c r="E847" s="1" t="s">
        <v>1999</v>
      </c>
      <c r="F847" s="1">
        <v>57</v>
      </c>
      <c r="G847" s="2">
        <v>37828</v>
      </c>
      <c r="H847" s="3">
        <v>206624</v>
      </c>
      <c r="I847" s="4">
        <v>0.4</v>
      </c>
      <c r="J847" s="13">
        <f t="shared" si="26"/>
        <v>82649.600000000006</v>
      </c>
      <c r="K847">
        <f t="shared" si="27"/>
        <v>7</v>
      </c>
    </row>
    <row r="848" spans="1:11" ht="20.100000000000001" customHeight="1" x14ac:dyDescent="0.25">
      <c r="A848" s="12" t="s">
        <v>1465</v>
      </c>
      <c r="B848" s="1" t="s">
        <v>1466</v>
      </c>
      <c r="C848" s="1" t="s">
        <v>237</v>
      </c>
      <c r="D848" s="1" t="s">
        <v>7</v>
      </c>
      <c r="E848" s="1" t="s">
        <v>1999</v>
      </c>
      <c r="F848" s="1">
        <v>57</v>
      </c>
      <c r="G848" s="2">
        <v>37798</v>
      </c>
      <c r="H848" s="3">
        <v>63318</v>
      </c>
      <c r="I848" s="4">
        <v>0</v>
      </c>
      <c r="J848" s="13">
        <f t="shared" si="26"/>
        <v>0</v>
      </c>
      <c r="K848">
        <f t="shared" si="27"/>
        <v>6</v>
      </c>
    </row>
    <row r="849" spans="1:11" ht="20.100000000000001" customHeight="1" x14ac:dyDescent="0.25">
      <c r="A849" s="12" t="s">
        <v>1316</v>
      </c>
      <c r="B849" s="1" t="s">
        <v>1317</v>
      </c>
      <c r="C849" s="1" t="s">
        <v>64</v>
      </c>
      <c r="D849" s="1" t="s">
        <v>12</v>
      </c>
      <c r="E849" s="1" t="s">
        <v>2000</v>
      </c>
      <c r="F849" s="1">
        <v>48</v>
      </c>
      <c r="G849" s="2">
        <v>37796</v>
      </c>
      <c r="H849" s="3">
        <v>55760</v>
      </c>
      <c r="I849" s="4">
        <v>0</v>
      </c>
      <c r="J849" s="13">
        <f t="shared" si="26"/>
        <v>0</v>
      </c>
      <c r="K849">
        <f t="shared" si="27"/>
        <v>6</v>
      </c>
    </row>
    <row r="850" spans="1:11" ht="20.100000000000001" customHeight="1" x14ac:dyDescent="0.25">
      <c r="A850" s="12" t="s">
        <v>1391</v>
      </c>
      <c r="B850" s="1" t="s">
        <v>1774</v>
      </c>
      <c r="C850" s="1" t="s">
        <v>22</v>
      </c>
      <c r="D850" s="1" t="s">
        <v>20</v>
      </c>
      <c r="E850" s="1" t="s">
        <v>2000</v>
      </c>
      <c r="F850" s="1">
        <v>64</v>
      </c>
      <c r="G850" s="2">
        <v>37762</v>
      </c>
      <c r="H850" s="3">
        <v>106444</v>
      </c>
      <c r="I850" s="4">
        <v>0.05</v>
      </c>
      <c r="J850" s="13">
        <f t="shared" si="26"/>
        <v>5322.2000000000007</v>
      </c>
      <c r="K850">
        <f t="shared" si="27"/>
        <v>5</v>
      </c>
    </row>
    <row r="851" spans="1:11" ht="20.100000000000001" customHeight="1" x14ac:dyDescent="0.25">
      <c r="A851" s="12" t="s">
        <v>551</v>
      </c>
      <c r="B851" s="1" t="s">
        <v>552</v>
      </c>
      <c r="C851" s="1" t="s">
        <v>11</v>
      </c>
      <c r="D851" s="1" t="s">
        <v>27</v>
      </c>
      <c r="E851" s="1" t="s">
        <v>2000</v>
      </c>
      <c r="F851" s="1">
        <v>58</v>
      </c>
      <c r="G851" s="2">
        <v>37755</v>
      </c>
      <c r="H851" s="3">
        <v>173071</v>
      </c>
      <c r="I851" s="4">
        <v>0.28999999999999998</v>
      </c>
      <c r="J851" s="13">
        <f t="shared" si="26"/>
        <v>50190.59</v>
      </c>
      <c r="K851">
        <f t="shared" si="27"/>
        <v>5</v>
      </c>
    </row>
    <row r="852" spans="1:11" ht="20.100000000000001" customHeight="1" x14ac:dyDescent="0.25">
      <c r="A852" s="12" t="s">
        <v>1246</v>
      </c>
      <c r="B852" s="1" t="s">
        <v>1247</v>
      </c>
      <c r="C852" s="1" t="s">
        <v>237</v>
      </c>
      <c r="D852" s="1" t="s">
        <v>7</v>
      </c>
      <c r="E852" s="1" t="s">
        <v>2000</v>
      </c>
      <c r="F852" s="1">
        <v>65</v>
      </c>
      <c r="G852" s="2">
        <v>37749</v>
      </c>
      <c r="H852" s="3">
        <v>96548</v>
      </c>
      <c r="I852" s="4">
        <v>0</v>
      </c>
      <c r="J852" s="13">
        <f t="shared" si="26"/>
        <v>0</v>
      </c>
      <c r="K852">
        <f t="shared" si="27"/>
        <v>5</v>
      </c>
    </row>
    <row r="853" spans="1:11" ht="20.100000000000001" customHeight="1" x14ac:dyDescent="0.25">
      <c r="A853" s="12" t="s">
        <v>436</v>
      </c>
      <c r="B853" s="1" t="s">
        <v>437</v>
      </c>
      <c r="C853" s="1" t="s">
        <v>17</v>
      </c>
      <c r="D853" s="1" t="s">
        <v>27</v>
      </c>
      <c r="E853" s="1" t="s">
        <v>1999</v>
      </c>
      <c r="F853" s="1">
        <v>62</v>
      </c>
      <c r="G853" s="2">
        <v>37733</v>
      </c>
      <c r="H853" s="3">
        <v>76906</v>
      </c>
      <c r="I853" s="4">
        <v>0</v>
      </c>
      <c r="J853" s="13">
        <f t="shared" si="26"/>
        <v>0</v>
      </c>
      <c r="K853">
        <f t="shared" si="27"/>
        <v>4</v>
      </c>
    </row>
    <row r="854" spans="1:11" ht="20.100000000000001" customHeight="1" x14ac:dyDescent="0.25">
      <c r="A854" s="12" t="s">
        <v>707</v>
      </c>
      <c r="B854" s="1" t="s">
        <v>708</v>
      </c>
      <c r="C854" s="1" t="s">
        <v>11</v>
      </c>
      <c r="D854" s="1" t="s">
        <v>32</v>
      </c>
      <c r="E854" s="1" t="s">
        <v>2000</v>
      </c>
      <c r="F854" s="1">
        <v>59</v>
      </c>
      <c r="G854" s="2">
        <v>37726</v>
      </c>
      <c r="H854" s="3">
        <v>150699</v>
      </c>
      <c r="I854" s="4">
        <v>0.28999999999999998</v>
      </c>
      <c r="J854" s="13">
        <f t="shared" si="26"/>
        <v>43702.71</v>
      </c>
      <c r="K854">
        <f t="shared" si="27"/>
        <v>4</v>
      </c>
    </row>
    <row r="855" spans="1:11" ht="20.100000000000001" customHeight="1" x14ac:dyDescent="0.25">
      <c r="A855" s="12" t="s">
        <v>390</v>
      </c>
      <c r="B855" s="1" t="s">
        <v>391</v>
      </c>
      <c r="C855" s="1" t="s">
        <v>6</v>
      </c>
      <c r="D855" s="1" t="s">
        <v>20</v>
      </c>
      <c r="E855" s="1" t="s">
        <v>1999</v>
      </c>
      <c r="F855" s="1">
        <v>50</v>
      </c>
      <c r="G855" s="2">
        <v>37705</v>
      </c>
      <c r="H855" s="3">
        <v>123405</v>
      </c>
      <c r="I855" s="4">
        <v>0.13</v>
      </c>
      <c r="J855" s="13">
        <f t="shared" si="26"/>
        <v>16042.650000000001</v>
      </c>
      <c r="K855">
        <f t="shared" si="27"/>
        <v>3</v>
      </c>
    </row>
    <row r="856" spans="1:11" ht="20.100000000000001" customHeight="1" x14ac:dyDescent="0.25">
      <c r="A856" s="12" t="s">
        <v>285</v>
      </c>
      <c r="B856" s="1" t="s">
        <v>286</v>
      </c>
      <c r="C856" s="1" t="s">
        <v>38</v>
      </c>
      <c r="D856" s="1" t="s">
        <v>2007</v>
      </c>
      <c r="E856" s="1" t="s">
        <v>2000</v>
      </c>
      <c r="F856" s="1">
        <v>49</v>
      </c>
      <c r="G856" s="2">
        <v>37680</v>
      </c>
      <c r="H856" s="3">
        <v>211291</v>
      </c>
      <c r="I856" s="4">
        <v>0.37</v>
      </c>
      <c r="J856" s="13">
        <f t="shared" si="26"/>
        <v>78177.67</v>
      </c>
      <c r="K856">
        <f t="shared" si="27"/>
        <v>2</v>
      </c>
    </row>
    <row r="857" spans="1:11" ht="20.100000000000001" customHeight="1" x14ac:dyDescent="0.25">
      <c r="A857" s="12" t="s">
        <v>1213</v>
      </c>
      <c r="B857" s="1" t="s">
        <v>1214</v>
      </c>
      <c r="C857" s="1" t="s">
        <v>25</v>
      </c>
      <c r="D857" s="1" t="s">
        <v>39</v>
      </c>
      <c r="E857" s="1" t="s">
        <v>2000</v>
      </c>
      <c r="F857" s="1">
        <v>64</v>
      </c>
      <c r="G857" s="2">
        <v>37662</v>
      </c>
      <c r="H857" s="3">
        <v>57032</v>
      </c>
      <c r="I857" s="4">
        <v>0</v>
      </c>
      <c r="J857" s="13">
        <f t="shared" si="26"/>
        <v>0</v>
      </c>
      <c r="K857">
        <f t="shared" si="27"/>
        <v>2</v>
      </c>
    </row>
    <row r="858" spans="1:11" ht="20.100000000000001" customHeight="1" x14ac:dyDescent="0.25">
      <c r="A858" s="12" t="s">
        <v>1338</v>
      </c>
      <c r="B858" s="1" t="s">
        <v>1339</v>
      </c>
      <c r="C858" s="1" t="s">
        <v>380</v>
      </c>
      <c r="D858" s="1" t="s">
        <v>7</v>
      </c>
      <c r="E858" s="1" t="s">
        <v>1999</v>
      </c>
      <c r="F858" s="1">
        <v>51</v>
      </c>
      <c r="G858" s="2">
        <v>37638</v>
      </c>
      <c r="H858" s="3">
        <v>91399</v>
      </c>
      <c r="I858" s="4">
        <v>0</v>
      </c>
      <c r="J858" s="13">
        <f t="shared" si="26"/>
        <v>0</v>
      </c>
      <c r="K858">
        <f t="shared" si="27"/>
        <v>1</v>
      </c>
    </row>
    <row r="859" spans="1:11" ht="20.100000000000001" customHeight="1" x14ac:dyDescent="0.25">
      <c r="A859" s="12" t="s">
        <v>228</v>
      </c>
      <c r="B859" s="1" t="s">
        <v>229</v>
      </c>
      <c r="C859" s="1" t="s">
        <v>11</v>
      </c>
      <c r="D859" s="1" t="s">
        <v>12</v>
      </c>
      <c r="E859" s="1" t="s">
        <v>1999</v>
      </c>
      <c r="F859" s="1">
        <v>42</v>
      </c>
      <c r="G859" s="2">
        <v>37636</v>
      </c>
      <c r="H859" s="3">
        <v>166599</v>
      </c>
      <c r="I859" s="4">
        <v>0.26</v>
      </c>
      <c r="J859" s="13">
        <f t="shared" si="26"/>
        <v>43315.74</v>
      </c>
      <c r="K859">
        <f t="shared" si="27"/>
        <v>1</v>
      </c>
    </row>
    <row r="860" spans="1:11" ht="20.100000000000001" customHeight="1" x14ac:dyDescent="0.25">
      <c r="A860" s="12" t="s">
        <v>289</v>
      </c>
      <c r="B860" s="1" t="s">
        <v>290</v>
      </c>
      <c r="C860" s="1" t="s">
        <v>53</v>
      </c>
      <c r="D860" s="1" t="s">
        <v>32</v>
      </c>
      <c r="E860" s="1" t="s">
        <v>1999</v>
      </c>
      <c r="F860" s="1">
        <v>61</v>
      </c>
      <c r="G860" s="2">
        <v>37582</v>
      </c>
      <c r="H860" s="3">
        <v>80950</v>
      </c>
      <c r="I860" s="4">
        <v>0</v>
      </c>
      <c r="J860" s="13">
        <f t="shared" si="26"/>
        <v>0</v>
      </c>
      <c r="K860">
        <f t="shared" si="27"/>
        <v>11</v>
      </c>
    </row>
    <row r="861" spans="1:11" ht="20.100000000000001" customHeight="1" x14ac:dyDescent="0.25">
      <c r="A861" s="12" t="s">
        <v>198</v>
      </c>
      <c r="B861" s="1" t="s">
        <v>199</v>
      </c>
      <c r="C861" s="1" t="s">
        <v>82</v>
      </c>
      <c r="D861" s="1" t="s">
        <v>2007</v>
      </c>
      <c r="E861" s="1" t="s">
        <v>1999</v>
      </c>
      <c r="F861" s="1">
        <v>53</v>
      </c>
      <c r="G861" s="2">
        <v>37576</v>
      </c>
      <c r="H861" s="3">
        <v>95998</v>
      </c>
      <c r="I861" s="4">
        <v>0</v>
      </c>
      <c r="J861" s="13">
        <f t="shared" si="26"/>
        <v>0</v>
      </c>
      <c r="K861">
        <f t="shared" si="27"/>
        <v>11</v>
      </c>
    </row>
    <row r="862" spans="1:11" ht="20.100000000000001" customHeight="1" x14ac:dyDescent="0.25">
      <c r="A862" s="12" t="s">
        <v>659</v>
      </c>
      <c r="B862" s="1" t="s">
        <v>660</v>
      </c>
      <c r="C862" s="1" t="s">
        <v>19</v>
      </c>
      <c r="D862" s="1" t="s">
        <v>20</v>
      </c>
      <c r="E862" s="1" t="s">
        <v>1999</v>
      </c>
      <c r="F862" s="1">
        <v>47</v>
      </c>
      <c r="G862" s="2">
        <v>37550</v>
      </c>
      <c r="H862" s="3">
        <v>70122</v>
      </c>
      <c r="I862" s="4">
        <v>0</v>
      </c>
      <c r="J862" s="13">
        <f t="shared" si="26"/>
        <v>0</v>
      </c>
      <c r="K862">
        <f t="shared" si="27"/>
        <v>10</v>
      </c>
    </row>
    <row r="863" spans="1:11" ht="20.100000000000001" customHeight="1" x14ac:dyDescent="0.25">
      <c r="A863" s="12" t="s">
        <v>605</v>
      </c>
      <c r="B863" s="1" t="s">
        <v>1357</v>
      </c>
      <c r="C863" s="1" t="s">
        <v>25</v>
      </c>
      <c r="D863" s="1" t="s">
        <v>12</v>
      </c>
      <c r="E863" s="1" t="s">
        <v>2000</v>
      </c>
      <c r="F863" s="1">
        <v>62</v>
      </c>
      <c r="G863" s="2">
        <v>37519</v>
      </c>
      <c r="H863" s="3">
        <v>49738</v>
      </c>
      <c r="I863" s="4">
        <v>0</v>
      </c>
      <c r="J863" s="13">
        <f t="shared" si="26"/>
        <v>0</v>
      </c>
      <c r="K863">
        <f t="shared" si="27"/>
        <v>9</v>
      </c>
    </row>
    <row r="864" spans="1:11" ht="20.100000000000001" customHeight="1" x14ac:dyDescent="0.25">
      <c r="A864" s="12" t="s">
        <v>1435</v>
      </c>
      <c r="B864" s="1" t="s">
        <v>1436</v>
      </c>
      <c r="C864" s="1" t="s">
        <v>38</v>
      </c>
      <c r="D864" s="1" t="s">
        <v>2007</v>
      </c>
      <c r="E864" s="1" t="s">
        <v>1999</v>
      </c>
      <c r="F864" s="1">
        <v>62</v>
      </c>
      <c r="G864" s="2">
        <v>37484</v>
      </c>
      <c r="H864" s="3">
        <v>234594</v>
      </c>
      <c r="I864" s="4">
        <v>0.33</v>
      </c>
      <c r="J864" s="13">
        <f t="shared" si="26"/>
        <v>77416.02</v>
      </c>
      <c r="K864">
        <f t="shared" si="27"/>
        <v>8</v>
      </c>
    </row>
    <row r="865" spans="1:11" ht="20.100000000000001" customHeight="1" x14ac:dyDescent="0.25">
      <c r="A865" s="12" t="s">
        <v>892</v>
      </c>
      <c r="B865" s="1" t="s">
        <v>893</v>
      </c>
      <c r="C865" s="1" t="s">
        <v>17</v>
      </c>
      <c r="D865" s="1" t="s">
        <v>12</v>
      </c>
      <c r="E865" s="1" t="s">
        <v>1999</v>
      </c>
      <c r="F865" s="1">
        <v>55</v>
      </c>
      <c r="G865" s="2">
        <v>37456</v>
      </c>
      <c r="H865" s="3">
        <v>77396</v>
      </c>
      <c r="I865" s="4">
        <v>0</v>
      </c>
      <c r="J865" s="13">
        <f t="shared" si="26"/>
        <v>0</v>
      </c>
      <c r="K865">
        <f t="shared" si="27"/>
        <v>7</v>
      </c>
    </row>
    <row r="866" spans="1:11" ht="20.100000000000001" customHeight="1" x14ac:dyDescent="0.25">
      <c r="A866" s="12" t="s">
        <v>279</v>
      </c>
      <c r="B866" s="1" t="s">
        <v>939</v>
      </c>
      <c r="C866" s="1" t="s">
        <v>53</v>
      </c>
      <c r="D866" s="1" t="s">
        <v>32</v>
      </c>
      <c r="E866" s="1" t="s">
        <v>2000</v>
      </c>
      <c r="F866" s="1">
        <v>50</v>
      </c>
      <c r="G866" s="2">
        <v>37446</v>
      </c>
      <c r="H866" s="3">
        <v>92209</v>
      </c>
      <c r="I866" s="4">
        <v>0</v>
      </c>
      <c r="J866" s="13">
        <f t="shared" si="26"/>
        <v>0</v>
      </c>
      <c r="K866">
        <f t="shared" si="27"/>
        <v>7</v>
      </c>
    </row>
    <row r="867" spans="1:11" ht="20.100000000000001" customHeight="1" x14ac:dyDescent="0.25">
      <c r="A867" s="12" t="s">
        <v>1942</v>
      </c>
      <c r="B867" s="1" t="s">
        <v>43</v>
      </c>
      <c r="C867" s="1" t="s">
        <v>11</v>
      </c>
      <c r="D867" s="1" t="s">
        <v>20</v>
      </c>
      <c r="E867" s="1" t="s">
        <v>1999</v>
      </c>
      <c r="F867" s="1">
        <v>45</v>
      </c>
      <c r="G867" s="2">
        <v>37446</v>
      </c>
      <c r="H867" s="3">
        <v>166331</v>
      </c>
      <c r="I867" s="4">
        <v>0.18</v>
      </c>
      <c r="J867" s="13">
        <f t="shared" si="26"/>
        <v>29939.579999999998</v>
      </c>
      <c r="K867">
        <f t="shared" si="27"/>
        <v>7</v>
      </c>
    </row>
    <row r="868" spans="1:11" ht="20.100000000000001" customHeight="1" x14ac:dyDescent="0.25">
      <c r="A868" s="12" t="s">
        <v>886</v>
      </c>
      <c r="B868" s="1" t="s">
        <v>1609</v>
      </c>
      <c r="C868" s="1" t="s">
        <v>9</v>
      </c>
      <c r="D868" s="1" t="s">
        <v>7</v>
      </c>
      <c r="E868" s="1" t="s">
        <v>2000</v>
      </c>
      <c r="F868" s="1">
        <v>45</v>
      </c>
      <c r="G868" s="2">
        <v>37445</v>
      </c>
      <c r="H868" s="3">
        <v>92655</v>
      </c>
      <c r="I868" s="4">
        <v>0</v>
      </c>
      <c r="J868" s="13">
        <f t="shared" si="26"/>
        <v>0</v>
      </c>
      <c r="K868">
        <f t="shared" si="27"/>
        <v>7</v>
      </c>
    </row>
    <row r="869" spans="1:11" ht="20.100000000000001" customHeight="1" x14ac:dyDescent="0.25">
      <c r="A869" s="12" t="s">
        <v>1292</v>
      </c>
      <c r="B869" s="1" t="s">
        <v>1293</v>
      </c>
      <c r="C869" s="1" t="s">
        <v>38</v>
      </c>
      <c r="D869" s="1" t="s">
        <v>39</v>
      </c>
      <c r="E869" s="1" t="s">
        <v>1999</v>
      </c>
      <c r="F869" s="1">
        <v>52</v>
      </c>
      <c r="G869" s="2">
        <v>37418</v>
      </c>
      <c r="H869" s="3">
        <v>236314</v>
      </c>
      <c r="I869" s="4">
        <v>0.34</v>
      </c>
      <c r="J869" s="13">
        <f t="shared" si="26"/>
        <v>80346.760000000009</v>
      </c>
      <c r="K869">
        <f t="shared" si="27"/>
        <v>6</v>
      </c>
    </row>
    <row r="870" spans="1:11" ht="20.100000000000001" customHeight="1" x14ac:dyDescent="0.25">
      <c r="A870" s="12" t="s">
        <v>1945</v>
      </c>
      <c r="B870" s="1" t="s">
        <v>47</v>
      </c>
      <c r="C870" s="1" t="s">
        <v>11</v>
      </c>
      <c r="D870" s="1" t="s">
        <v>7</v>
      </c>
      <c r="E870" s="1" t="s">
        <v>1999</v>
      </c>
      <c r="F870" s="1">
        <v>59</v>
      </c>
      <c r="G870" s="2">
        <v>37400</v>
      </c>
      <c r="H870" s="3">
        <v>172787</v>
      </c>
      <c r="I870" s="4">
        <v>0.28000000000000003</v>
      </c>
      <c r="J870" s="13">
        <f t="shared" si="26"/>
        <v>48380.360000000008</v>
      </c>
      <c r="K870">
        <f t="shared" si="27"/>
        <v>5</v>
      </c>
    </row>
    <row r="871" spans="1:11" ht="20.100000000000001" customHeight="1" x14ac:dyDescent="0.25">
      <c r="A871" s="12" t="s">
        <v>147</v>
      </c>
      <c r="B871" s="1" t="s">
        <v>148</v>
      </c>
      <c r="C871" s="1" t="s">
        <v>114</v>
      </c>
      <c r="D871" s="1" t="s">
        <v>32</v>
      </c>
      <c r="E871" s="1" t="s">
        <v>1999</v>
      </c>
      <c r="F871" s="1">
        <v>58</v>
      </c>
      <c r="G871" s="2">
        <v>37399</v>
      </c>
      <c r="H871" s="3">
        <v>76354</v>
      </c>
      <c r="I871" s="4">
        <v>0</v>
      </c>
      <c r="J871" s="13">
        <f t="shared" si="26"/>
        <v>0</v>
      </c>
      <c r="K871">
        <f t="shared" si="27"/>
        <v>5</v>
      </c>
    </row>
    <row r="872" spans="1:11" ht="20.100000000000001" customHeight="1" x14ac:dyDescent="0.25">
      <c r="A872" s="12" t="s">
        <v>366</v>
      </c>
      <c r="B872" s="1" t="s">
        <v>367</v>
      </c>
      <c r="C872" s="1" t="s">
        <v>25</v>
      </c>
      <c r="D872" s="1" t="s">
        <v>12</v>
      </c>
      <c r="E872" s="1" t="s">
        <v>2000</v>
      </c>
      <c r="F872" s="1">
        <v>55</v>
      </c>
      <c r="G872" s="2">
        <v>37343</v>
      </c>
      <c r="H872" s="3">
        <v>50475</v>
      </c>
      <c r="I872" s="4">
        <v>0</v>
      </c>
      <c r="J872" s="13">
        <f t="shared" si="26"/>
        <v>0</v>
      </c>
      <c r="K872">
        <f t="shared" si="27"/>
        <v>3</v>
      </c>
    </row>
    <row r="873" spans="1:11" ht="20.100000000000001" customHeight="1" x14ac:dyDescent="0.25">
      <c r="A873" s="12" t="s">
        <v>1939</v>
      </c>
      <c r="B873" s="1" t="s">
        <v>40</v>
      </c>
      <c r="C873" s="1" t="s">
        <v>11</v>
      </c>
      <c r="D873" s="1" t="s">
        <v>12</v>
      </c>
      <c r="E873" s="1" t="s">
        <v>2000</v>
      </c>
      <c r="F873" s="1">
        <v>65</v>
      </c>
      <c r="G873" s="2">
        <v>37319</v>
      </c>
      <c r="H873" s="3">
        <v>175837</v>
      </c>
      <c r="I873" s="4">
        <v>0.2</v>
      </c>
      <c r="J873" s="13">
        <f t="shared" si="26"/>
        <v>35167.4</v>
      </c>
      <c r="K873">
        <f t="shared" si="27"/>
        <v>3</v>
      </c>
    </row>
    <row r="874" spans="1:11" ht="20.100000000000001" customHeight="1" x14ac:dyDescent="0.25">
      <c r="A874" s="12" t="s">
        <v>508</v>
      </c>
      <c r="B874" s="1" t="s">
        <v>509</v>
      </c>
      <c r="C874" s="1" t="s">
        <v>11</v>
      </c>
      <c r="D874" s="1" t="s">
        <v>20</v>
      </c>
      <c r="E874" s="1" t="s">
        <v>2000</v>
      </c>
      <c r="F874" s="1">
        <v>45</v>
      </c>
      <c r="G874" s="2">
        <v>37316</v>
      </c>
      <c r="H874" s="3">
        <v>165181</v>
      </c>
      <c r="I874" s="4">
        <v>0.16</v>
      </c>
      <c r="J874" s="13">
        <f t="shared" si="26"/>
        <v>26428.959999999999</v>
      </c>
      <c r="K874">
        <f t="shared" si="27"/>
        <v>3</v>
      </c>
    </row>
    <row r="875" spans="1:11" ht="20.100000000000001" customHeight="1" x14ac:dyDescent="0.25">
      <c r="A875" s="12" t="s">
        <v>313</v>
      </c>
      <c r="B875" s="1" t="s">
        <v>314</v>
      </c>
      <c r="C875" s="1" t="s">
        <v>114</v>
      </c>
      <c r="D875" s="1" t="s">
        <v>32</v>
      </c>
      <c r="E875" s="1" t="s">
        <v>1999</v>
      </c>
      <c r="F875" s="1">
        <v>45</v>
      </c>
      <c r="G875" s="2">
        <v>37313</v>
      </c>
      <c r="H875" s="3">
        <v>75819</v>
      </c>
      <c r="I875" s="4">
        <v>0</v>
      </c>
      <c r="J875" s="13">
        <f t="shared" si="26"/>
        <v>0</v>
      </c>
      <c r="K875">
        <f t="shared" si="27"/>
        <v>2</v>
      </c>
    </row>
    <row r="876" spans="1:11" ht="20.100000000000001" customHeight="1" x14ac:dyDescent="0.25">
      <c r="A876" s="12" t="s">
        <v>1095</v>
      </c>
      <c r="B876" s="1" t="s">
        <v>1096</v>
      </c>
      <c r="C876" s="1" t="s">
        <v>11</v>
      </c>
      <c r="D876" s="1" t="s">
        <v>12</v>
      </c>
      <c r="E876" s="1" t="s">
        <v>2000</v>
      </c>
      <c r="F876" s="1">
        <v>53</v>
      </c>
      <c r="G876" s="2">
        <v>37304</v>
      </c>
      <c r="H876" s="3">
        <v>179494</v>
      </c>
      <c r="I876" s="4">
        <v>0.2</v>
      </c>
      <c r="J876" s="13">
        <f t="shared" si="26"/>
        <v>35898.800000000003</v>
      </c>
      <c r="K876">
        <f t="shared" si="27"/>
        <v>2</v>
      </c>
    </row>
    <row r="877" spans="1:11" ht="20.100000000000001" customHeight="1" x14ac:dyDescent="0.25">
      <c r="A877" s="12" t="s">
        <v>1437</v>
      </c>
      <c r="B877" s="1" t="s">
        <v>1438</v>
      </c>
      <c r="C877" s="1" t="s">
        <v>268</v>
      </c>
      <c r="D877" s="1" t="s">
        <v>7</v>
      </c>
      <c r="E877" s="1" t="s">
        <v>1999</v>
      </c>
      <c r="F877" s="1">
        <v>48</v>
      </c>
      <c r="G877" s="2">
        <v>37298</v>
      </c>
      <c r="H877" s="3">
        <v>43080</v>
      </c>
      <c r="I877" s="4">
        <v>0</v>
      </c>
      <c r="J877" s="13">
        <f t="shared" si="26"/>
        <v>0</v>
      </c>
      <c r="K877">
        <f t="shared" si="27"/>
        <v>2</v>
      </c>
    </row>
    <row r="878" spans="1:11" ht="20.100000000000001" customHeight="1" x14ac:dyDescent="0.25">
      <c r="A878" s="12" t="s">
        <v>728</v>
      </c>
      <c r="B878" s="1" t="s">
        <v>729</v>
      </c>
      <c r="C878" s="1" t="s">
        <v>64</v>
      </c>
      <c r="D878" s="1" t="s">
        <v>12</v>
      </c>
      <c r="E878" s="1" t="s">
        <v>2000</v>
      </c>
      <c r="F878" s="1">
        <v>53</v>
      </c>
      <c r="G878" s="2">
        <v>37296</v>
      </c>
      <c r="H878" s="3">
        <v>58605</v>
      </c>
      <c r="I878" s="4">
        <v>0</v>
      </c>
      <c r="J878" s="13">
        <f t="shared" si="26"/>
        <v>0</v>
      </c>
      <c r="K878">
        <f t="shared" si="27"/>
        <v>2</v>
      </c>
    </row>
    <row r="879" spans="1:11" ht="20.100000000000001" customHeight="1" x14ac:dyDescent="0.25">
      <c r="A879" s="12" t="s">
        <v>1656</v>
      </c>
      <c r="B879" s="1" t="s">
        <v>1753</v>
      </c>
      <c r="C879" s="1" t="s">
        <v>22</v>
      </c>
      <c r="D879" s="1" t="s">
        <v>27</v>
      </c>
      <c r="E879" s="1" t="s">
        <v>1999</v>
      </c>
      <c r="F879" s="1">
        <v>44</v>
      </c>
      <c r="G879" s="2">
        <v>37296</v>
      </c>
      <c r="H879" s="3">
        <v>117545</v>
      </c>
      <c r="I879" s="4">
        <v>0.06</v>
      </c>
      <c r="J879" s="13">
        <f t="shared" si="26"/>
        <v>7052.7</v>
      </c>
      <c r="K879">
        <f t="shared" si="27"/>
        <v>2</v>
      </c>
    </row>
    <row r="880" spans="1:11" ht="20.100000000000001" customHeight="1" x14ac:dyDescent="0.25">
      <c r="A880" s="12" t="s">
        <v>1500</v>
      </c>
      <c r="B880" s="1" t="s">
        <v>1501</v>
      </c>
      <c r="C880" s="1" t="s">
        <v>6</v>
      </c>
      <c r="D880" s="1" t="s">
        <v>12</v>
      </c>
      <c r="E880" s="1" t="s">
        <v>1999</v>
      </c>
      <c r="F880" s="1">
        <v>63</v>
      </c>
      <c r="G880" s="2">
        <v>37295</v>
      </c>
      <c r="H880" s="3">
        <v>128703</v>
      </c>
      <c r="I880" s="4">
        <v>0.13</v>
      </c>
      <c r="J880" s="13">
        <f t="shared" si="26"/>
        <v>16731.39</v>
      </c>
      <c r="K880">
        <f t="shared" si="27"/>
        <v>2</v>
      </c>
    </row>
    <row r="881" spans="1:11" ht="20.100000000000001" customHeight="1" x14ac:dyDescent="0.25">
      <c r="A881" s="12" t="s">
        <v>756</v>
      </c>
      <c r="B881" s="1" t="s">
        <v>757</v>
      </c>
      <c r="C881" s="1" t="s">
        <v>17</v>
      </c>
      <c r="D881" s="1" t="s">
        <v>39</v>
      </c>
      <c r="E881" s="1" t="s">
        <v>2000</v>
      </c>
      <c r="F881" s="1">
        <v>46</v>
      </c>
      <c r="G881" s="2">
        <v>37271</v>
      </c>
      <c r="H881" s="3">
        <v>86510</v>
      </c>
      <c r="I881" s="4">
        <v>0</v>
      </c>
      <c r="J881" s="13">
        <f t="shared" si="26"/>
        <v>0</v>
      </c>
      <c r="K881">
        <f t="shared" si="27"/>
        <v>1</v>
      </c>
    </row>
    <row r="882" spans="1:11" ht="20.100000000000001" customHeight="1" x14ac:dyDescent="0.25">
      <c r="A882" s="12" t="s">
        <v>1892</v>
      </c>
      <c r="B882" s="1" t="s">
        <v>1893</v>
      </c>
      <c r="C882" s="1" t="s">
        <v>6</v>
      </c>
      <c r="D882" s="1" t="s">
        <v>7</v>
      </c>
      <c r="E882" s="1" t="s">
        <v>2000</v>
      </c>
      <c r="F882" s="1">
        <v>46</v>
      </c>
      <c r="G882" s="2">
        <v>37265</v>
      </c>
      <c r="H882" s="3">
        <v>148035</v>
      </c>
      <c r="I882" s="4">
        <v>0.14000000000000001</v>
      </c>
      <c r="J882" s="13">
        <f t="shared" si="26"/>
        <v>20724.900000000001</v>
      </c>
      <c r="K882">
        <f t="shared" si="27"/>
        <v>1</v>
      </c>
    </row>
    <row r="883" spans="1:11" ht="20.100000000000001" customHeight="1" x14ac:dyDescent="0.25">
      <c r="A883" s="12" t="s">
        <v>101</v>
      </c>
      <c r="B883" s="1" t="s">
        <v>102</v>
      </c>
      <c r="C883" s="1" t="s">
        <v>103</v>
      </c>
      <c r="D883" s="1" t="s">
        <v>2007</v>
      </c>
      <c r="E883" s="1" t="s">
        <v>2000</v>
      </c>
      <c r="F883" s="1">
        <v>64</v>
      </c>
      <c r="G883" s="2">
        <v>37184</v>
      </c>
      <c r="H883" s="3">
        <v>64057</v>
      </c>
      <c r="I883" s="4">
        <v>0</v>
      </c>
      <c r="J883" s="13">
        <f t="shared" si="26"/>
        <v>0</v>
      </c>
      <c r="K883">
        <f t="shared" si="27"/>
        <v>10</v>
      </c>
    </row>
    <row r="884" spans="1:11" ht="20.100000000000001" customHeight="1" x14ac:dyDescent="0.25">
      <c r="A884" s="12" t="s">
        <v>1146</v>
      </c>
      <c r="B884" s="1" t="s">
        <v>1147</v>
      </c>
      <c r="C884" s="1" t="s">
        <v>64</v>
      </c>
      <c r="D884" s="1" t="s">
        <v>39</v>
      </c>
      <c r="E884" s="1" t="s">
        <v>1999</v>
      </c>
      <c r="F884" s="1">
        <v>65</v>
      </c>
      <c r="G884" s="2">
        <v>37181</v>
      </c>
      <c r="H884" s="3">
        <v>74631</v>
      </c>
      <c r="I884" s="4">
        <v>0</v>
      </c>
      <c r="J884" s="13">
        <f t="shared" si="26"/>
        <v>0</v>
      </c>
      <c r="K884">
        <f t="shared" si="27"/>
        <v>10</v>
      </c>
    </row>
    <row r="885" spans="1:11" ht="20.100000000000001" customHeight="1" x14ac:dyDescent="0.25">
      <c r="A885" s="12" t="s">
        <v>715</v>
      </c>
      <c r="B885" s="1" t="s">
        <v>716</v>
      </c>
      <c r="C885" s="1" t="s">
        <v>6</v>
      </c>
      <c r="D885" s="1" t="s">
        <v>12</v>
      </c>
      <c r="E885" s="1" t="s">
        <v>2000</v>
      </c>
      <c r="F885" s="1">
        <v>48</v>
      </c>
      <c r="G885" s="2">
        <v>37144</v>
      </c>
      <c r="H885" s="3">
        <v>125730</v>
      </c>
      <c r="I885" s="4">
        <v>0.11</v>
      </c>
      <c r="J885" s="13">
        <f t="shared" si="26"/>
        <v>13830.3</v>
      </c>
      <c r="K885">
        <f t="shared" si="27"/>
        <v>9</v>
      </c>
    </row>
    <row r="886" spans="1:11" ht="20.100000000000001" customHeight="1" x14ac:dyDescent="0.25">
      <c r="A886" s="12" t="s">
        <v>1871</v>
      </c>
      <c r="B886" s="1" t="s">
        <v>1872</v>
      </c>
      <c r="C886" s="1" t="s">
        <v>268</v>
      </c>
      <c r="D886" s="1" t="s">
        <v>7</v>
      </c>
      <c r="E886" s="1" t="s">
        <v>1999</v>
      </c>
      <c r="F886" s="1">
        <v>45</v>
      </c>
      <c r="G886" s="2">
        <v>37126</v>
      </c>
      <c r="H886" s="3">
        <v>54994</v>
      </c>
      <c r="I886" s="4">
        <v>0</v>
      </c>
      <c r="J886" s="13">
        <f t="shared" si="26"/>
        <v>0</v>
      </c>
      <c r="K886">
        <f t="shared" si="27"/>
        <v>8</v>
      </c>
    </row>
    <row r="887" spans="1:11" ht="20.100000000000001" customHeight="1" x14ac:dyDescent="0.25">
      <c r="A887" s="12" t="s">
        <v>1162</v>
      </c>
      <c r="B887" s="1" t="s">
        <v>1570</v>
      </c>
      <c r="C887" s="1" t="s">
        <v>11</v>
      </c>
      <c r="D887" s="1" t="s">
        <v>20</v>
      </c>
      <c r="E887" s="1" t="s">
        <v>1999</v>
      </c>
      <c r="F887" s="1">
        <v>49</v>
      </c>
      <c r="G887" s="2">
        <v>37092</v>
      </c>
      <c r="H887" s="3">
        <v>199176</v>
      </c>
      <c r="I887" s="4">
        <v>0.24</v>
      </c>
      <c r="J887" s="13">
        <f t="shared" si="26"/>
        <v>47802.239999999998</v>
      </c>
      <c r="K887">
        <f t="shared" si="27"/>
        <v>7</v>
      </c>
    </row>
    <row r="888" spans="1:11" ht="20.100000000000001" customHeight="1" x14ac:dyDescent="0.25">
      <c r="A888" s="12" t="s">
        <v>1068</v>
      </c>
      <c r="B888" s="1" t="s">
        <v>1069</v>
      </c>
      <c r="C888" s="1" t="s">
        <v>38</v>
      </c>
      <c r="D888" s="1" t="s">
        <v>7</v>
      </c>
      <c r="E888" s="1" t="s">
        <v>1999</v>
      </c>
      <c r="F888" s="1">
        <v>51</v>
      </c>
      <c r="G888" s="2">
        <v>37091</v>
      </c>
      <c r="H888" s="3">
        <v>247874</v>
      </c>
      <c r="I888" s="4">
        <v>0.33</v>
      </c>
      <c r="J888" s="13">
        <f t="shared" si="26"/>
        <v>81798.42</v>
      </c>
      <c r="K888">
        <f t="shared" si="27"/>
        <v>7</v>
      </c>
    </row>
    <row r="889" spans="1:11" ht="20.100000000000001" customHeight="1" x14ac:dyDescent="0.25">
      <c r="A889" s="12" t="s">
        <v>118</v>
      </c>
      <c r="B889" s="1" t="s">
        <v>119</v>
      </c>
      <c r="C889" s="1" t="s">
        <v>120</v>
      </c>
      <c r="D889" s="1" t="s">
        <v>32</v>
      </c>
      <c r="E889" s="1" t="s">
        <v>2000</v>
      </c>
      <c r="F889" s="1">
        <v>46</v>
      </c>
      <c r="G889" s="2">
        <v>37041</v>
      </c>
      <c r="H889" s="3">
        <v>90678</v>
      </c>
      <c r="I889" s="4">
        <v>0</v>
      </c>
      <c r="J889" s="13">
        <f t="shared" si="26"/>
        <v>0</v>
      </c>
      <c r="K889">
        <f t="shared" si="27"/>
        <v>5</v>
      </c>
    </row>
    <row r="890" spans="1:11" ht="20.100000000000001" customHeight="1" x14ac:dyDescent="0.25">
      <c r="A890" s="12" t="s">
        <v>860</v>
      </c>
      <c r="B890" s="1" t="s">
        <v>861</v>
      </c>
      <c r="C890" s="1" t="s">
        <v>6</v>
      </c>
      <c r="D890" s="1" t="s">
        <v>39</v>
      </c>
      <c r="E890" s="1" t="s">
        <v>1999</v>
      </c>
      <c r="F890" s="1">
        <v>45</v>
      </c>
      <c r="G890" s="2">
        <v>37014</v>
      </c>
      <c r="H890" s="3">
        <v>147752</v>
      </c>
      <c r="I890" s="4">
        <v>0.12</v>
      </c>
      <c r="J890" s="13">
        <f t="shared" si="26"/>
        <v>17730.239999999998</v>
      </c>
      <c r="K890">
        <f t="shared" si="27"/>
        <v>5</v>
      </c>
    </row>
    <row r="891" spans="1:11" ht="20.100000000000001" customHeight="1" x14ac:dyDescent="0.25">
      <c r="A891" s="12" t="s">
        <v>760</v>
      </c>
      <c r="B891" s="1" t="s">
        <v>761</v>
      </c>
      <c r="C891" s="1" t="s">
        <v>71</v>
      </c>
      <c r="D891" s="1" t="s">
        <v>7</v>
      </c>
      <c r="E891" s="1" t="s">
        <v>1999</v>
      </c>
      <c r="F891" s="1">
        <v>62</v>
      </c>
      <c r="G891" s="2">
        <v>36996</v>
      </c>
      <c r="H891" s="3">
        <v>80921</v>
      </c>
      <c r="I891" s="4">
        <v>0</v>
      </c>
      <c r="J891" s="13">
        <f t="shared" si="26"/>
        <v>0</v>
      </c>
      <c r="K891">
        <f t="shared" si="27"/>
        <v>4</v>
      </c>
    </row>
    <row r="892" spans="1:11" ht="20.100000000000001" customHeight="1" x14ac:dyDescent="0.25">
      <c r="A892" s="12" t="s">
        <v>466</v>
      </c>
      <c r="B892" s="1" t="s">
        <v>467</v>
      </c>
      <c r="C892" s="1" t="s">
        <v>56</v>
      </c>
      <c r="D892" s="1" t="s">
        <v>32</v>
      </c>
      <c r="E892" s="1" t="s">
        <v>1999</v>
      </c>
      <c r="F892" s="1">
        <v>45</v>
      </c>
      <c r="G892" s="2">
        <v>36993</v>
      </c>
      <c r="H892" s="3">
        <v>95743</v>
      </c>
      <c r="I892" s="4">
        <v>0.15</v>
      </c>
      <c r="J892" s="13">
        <f t="shared" si="26"/>
        <v>14361.449999999999</v>
      </c>
      <c r="K892">
        <f t="shared" si="27"/>
        <v>4</v>
      </c>
    </row>
    <row r="893" spans="1:11" ht="20.100000000000001" customHeight="1" x14ac:dyDescent="0.25">
      <c r="A893" s="12" t="s">
        <v>1764</v>
      </c>
      <c r="B893" s="1" t="s">
        <v>1765</v>
      </c>
      <c r="C893" s="1" t="s">
        <v>31</v>
      </c>
      <c r="D893" s="1" t="s">
        <v>32</v>
      </c>
      <c r="E893" s="1" t="s">
        <v>2000</v>
      </c>
      <c r="F893" s="1">
        <v>59</v>
      </c>
      <c r="G893" s="2">
        <v>36990</v>
      </c>
      <c r="H893" s="3">
        <v>119699</v>
      </c>
      <c r="I893" s="4">
        <v>0</v>
      </c>
      <c r="J893" s="13">
        <f t="shared" si="26"/>
        <v>0</v>
      </c>
      <c r="K893">
        <f t="shared" si="27"/>
        <v>4</v>
      </c>
    </row>
    <row r="894" spans="1:11" ht="20.100000000000001" customHeight="1" x14ac:dyDescent="0.25">
      <c r="A894" s="12" t="s">
        <v>506</v>
      </c>
      <c r="B894" s="1" t="s">
        <v>507</v>
      </c>
      <c r="C894" s="1" t="s">
        <v>6</v>
      </c>
      <c r="D894" s="1" t="s">
        <v>27</v>
      </c>
      <c r="E894" s="1" t="s">
        <v>2000</v>
      </c>
      <c r="F894" s="1">
        <v>49</v>
      </c>
      <c r="G894" s="2">
        <v>36983</v>
      </c>
      <c r="H894" s="3">
        <v>129124</v>
      </c>
      <c r="I894" s="4">
        <v>0.12</v>
      </c>
      <c r="J894" s="13">
        <f t="shared" si="26"/>
        <v>15494.88</v>
      </c>
      <c r="K894">
        <f t="shared" si="27"/>
        <v>4</v>
      </c>
    </row>
    <row r="895" spans="1:11" ht="20.100000000000001" customHeight="1" x14ac:dyDescent="0.25">
      <c r="A895" s="12" t="s">
        <v>713</v>
      </c>
      <c r="B895" s="1" t="s">
        <v>714</v>
      </c>
      <c r="C895" s="1" t="s">
        <v>103</v>
      </c>
      <c r="D895" s="1" t="s">
        <v>2007</v>
      </c>
      <c r="E895" s="1" t="s">
        <v>1999</v>
      </c>
      <c r="F895" s="1">
        <v>49</v>
      </c>
      <c r="G895" s="2">
        <v>36979</v>
      </c>
      <c r="H895" s="3">
        <v>57606</v>
      </c>
      <c r="I895" s="4">
        <v>0</v>
      </c>
      <c r="J895" s="13">
        <f t="shared" si="26"/>
        <v>0</v>
      </c>
      <c r="K895">
        <f t="shared" si="27"/>
        <v>3</v>
      </c>
    </row>
    <row r="896" spans="1:11" ht="20.100000000000001" customHeight="1" x14ac:dyDescent="0.25">
      <c r="A896" s="12" t="s">
        <v>1615</v>
      </c>
      <c r="B896" s="1" t="s">
        <v>1616</v>
      </c>
      <c r="C896" s="1" t="s">
        <v>6</v>
      </c>
      <c r="D896" s="1" t="s">
        <v>39</v>
      </c>
      <c r="E896" s="1" t="s">
        <v>2000</v>
      </c>
      <c r="F896" s="1">
        <v>55</v>
      </c>
      <c r="G896" s="2">
        <v>36977</v>
      </c>
      <c r="H896" s="3">
        <v>157812</v>
      </c>
      <c r="I896" s="4">
        <v>0.11</v>
      </c>
      <c r="J896" s="13">
        <f t="shared" si="26"/>
        <v>17359.32</v>
      </c>
      <c r="K896">
        <f t="shared" si="27"/>
        <v>3</v>
      </c>
    </row>
    <row r="897" spans="1:11" ht="20.100000000000001" customHeight="1" x14ac:dyDescent="0.25">
      <c r="A897" s="12" t="s">
        <v>992</v>
      </c>
      <c r="B897" s="1" t="s">
        <v>993</v>
      </c>
      <c r="C897" s="1" t="s">
        <v>186</v>
      </c>
      <c r="D897" s="1" t="s">
        <v>7</v>
      </c>
      <c r="E897" s="1" t="s">
        <v>1999</v>
      </c>
      <c r="F897" s="1">
        <v>50</v>
      </c>
      <c r="G897" s="2">
        <v>36956</v>
      </c>
      <c r="H897" s="3">
        <v>73907</v>
      </c>
      <c r="I897" s="4">
        <v>0</v>
      </c>
      <c r="J897" s="13">
        <f t="shared" si="26"/>
        <v>0</v>
      </c>
      <c r="K897">
        <f t="shared" si="27"/>
        <v>3</v>
      </c>
    </row>
    <row r="898" spans="1:11" ht="20.100000000000001" customHeight="1" x14ac:dyDescent="0.25">
      <c r="A898" s="12" t="s">
        <v>376</v>
      </c>
      <c r="B898" s="1" t="s">
        <v>377</v>
      </c>
      <c r="C898" s="1" t="s">
        <v>189</v>
      </c>
      <c r="D898" s="1" t="s">
        <v>7</v>
      </c>
      <c r="E898" s="1" t="s">
        <v>2000</v>
      </c>
      <c r="F898" s="1">
        <v>50</v>
      </c>
      <c r="G898" s="2">
        <v>36914</v>
      </c>
      <c r="H898" s="3">
        <v>97537</v>
      </c>
      <c r="I898" s="4">
        <v>0</v>
      </c>
      <c r="J898" s="13">
        <f t="shared" ref="J898:J961" si="28">H898*I898</f>
        <v>0</v>
      </c>
      <c r="K898">
        <f t="shared" si="27"/>
        <v>1</v>
      </c>
    </row>
    <row r="899" spans="1:11" ht="20.100000000000001" customHeight="1" x14ac:dyDescent="0.25">
      <c r="A899" s="12" t="s">
        <v>844</v>
      </c>
      <c r="B899" s="1" t="s">
        <v>845</v>
      </c>
      <c r="C899" s="1" t="s">
        <v>120</v>
      </c>
      <c r="D899" s="1" t="s">
        <v>32</v>
      </c>
      <c r="E899" s="1" t="s">
        <v>1999</v>
      </c>
      <c r="F899" s="1">
        <v>47</v>
      </c>
      <c r="G899" s="2">
        <v>36893</v>
      </c>
      <c r="H899" s="3">
        <v>120628</v>
      </c>
      <c r="I899" s="4">
        <v>0</v>
      </c>
      <c r="J899" s="13">
        <f t="shared" si="28"/>
        <v>0</v>
      </c>
      <c r="K899">
        <f t="shared" ref="K899:K962" si="29">MONTH(G899)</f>
        <v>1</v>
      </c>
    </row>
    <row r="900" spans="1:11" ht="20.100000000000001" customHeight="1" x14ac:dyDescent="0.25">
      <c r="A900" s="12" t="s">
        <v>593</v>
      </c>
      <c r="B900" s="1" t="s">
        <v>594</v>
      </c>
      <c r="C900" s="1" t="s">
        <v>11</v>
      </c>
      <c r="D900" s="1" t="s">
        <v>12</v>
      </c>
      <c r="E900" s="1" t="s">
        <v>2000</v>
      </c>
      <c r="F900" s="1">
        <v>63</v>
      </c>
      <c r="G900" s="2">
        <v>36826</v>
      </c>
      <c r="H900" s="3">
        <v>155320</v>
      </c>
      <c r="I900" s="4">
        <v>0.17</v>
      </c>
      <c r="J900" s="13">
        <f t="shared" si="28"/>
        <v>26404.400000000001</v>
      </c>
      <c r="K900">
        <f t="shared" si="29"/>
        <v>10</v>
      </c>
    </row>
    <row r="901" spans="1:11" ht="20.100000000000001" customHeight="1" x14ac:dyDescent="0.25">
      <c r="A901" s="12" t="s">
        <v>1789</v>
      </c>
      <c r="B901" s="1" t="s">
        <v>1790</v>
      </c>
      <c r="C901" s="1" t="s">
        <v>6</v>
      </c>
      <c r="D901" s="1" t="s">
        <v>39</v>
      </c>
      <c r="E901" s="1" t="s">
        <v>2000</v>
      </c>
      <c r="F901" s="1">
        <v>65</v>
      </c>
      <c r="G901" s="2">
        <v>36823</v>
      </c>
      <c r="H901" s="3">
        <v>149417</v>
      </c>
      <c r="I901" s="4">
        <v>0.13</v>
      </c>
      <c r="J901" s="13">
        <f t="shared" si="28"/>
        <v>19424.21</v>
      </c>
      <c r="K901">
        <f t="shared" si="29"/>
        <v>10</v>
      </c>
    </row>
    <row r="902" spans="1:11" ht="20.100000000000001" customHeight="1" x14ac:dyDescent="0.25">
      <c r="A902" s="12" t="s">
        <v>1308</v>
      </c>
      <c r="B902" s="1" t="s">
        <v>1309</v>
      </c>
      <c r="C902" s="1" t="s">
        <v>19</v>
      </c>
      <c r="D902" s="1" t="s">
        <v>20</v>
      </c>
      <c r="E902" s="1" t="s">
        <v>2000</v>
      </c>
      <c r="F902" s="1">
        <v>65</v>
      </c>
      <c r="G902" s="2">
        <v>36798</v>
      </c>
      <c r="H902" s="3">
        <v>67837</v>
      </c>
      <c r="I902" s="4">
        <v>0</v>
      </c>
      <c r="J902" s="13">
        <f t="shared" si="28"/>
        <v>0</v>
      </c>
      <c r="K902">
        <f t="shared" si="29"/>
        <v>9</v>
      </c>
    </row>
    <row r="903" spans="1:11" ht="20.100000000000001" customHeight="1" x14ac:dyDescent="0.25">
      <c r="A903" s="12" t="s">
        <v>1523</v>
      </c>
      <c r="B903" s="1" t="s">
        <v>1524</v>
      </c>
      <c r="C903" s="1" t="s">
        <v>59</v>
      </c>
      <c r="D903" s="1" t="s">
        <v>7</v>
      </c>
      <c r="E903" s="1" t="s">
        <v>1999</v>
      </c>
      <c r="F903" s="1">
        <v>61</v>
      </c>
      <c r="G903" s="2">
        <v>36793</v>
      </c>
      <c r="H903" s="3">
        <v>40063</v>
      </c>
      <c r="I903" s="4">
        <v>0</v>
      </c>
      <c r="J903" s="13">
        <f t="shared" si="28"/>
        <v>0</v>
      </c>
      <c r="K903">
        <f t="shared" si="29"/>
        <v>9</v>
      </c>
    </row>
    <row r="904" spans="1:11" ht="20.100000000000001" customHeight="1" x14ac:dyDescent="0.25">
      <c r="A904" s="12" t="s">
        <v>940</v>
      </c>
      <c r="B904" s="1" t="s">
        <v>941</v>
      </c>
      <c r="C904" s="1" t="s">
        <v>6</v>
      </c>
      <c r="D904" s="1" t="s">
        <v>20</v>
      </c>
      <c r="E904" s="1" t="s">
        <v>1999</v>
      </c>
      <c r="F904" s="1">
        <v>51</v>
      </c>
      <c r="G904" s="2">
        <v>36770</v>
      </c>
      <c r="H904" s="3">
        <v>157487</v>
      </c>
      <c r="I904" s="4">
        <v>0.12</v>
      </c>
      <c r="J904" s="13">
        <f t="shared" si="28"/>
        <v>18898.439999999999</v>
      </c>
      <c r="K904">
        <f t="shared" si="29"/>
        <v>9</v>
      </c>
    </row>
    <row r="905" spans="1:11" ht="20.100000000000001" customHeight="1" x14ac:dyDescent="0.25">
      <c r="A905" s="12" t="s">
        <v>898</v>
      </c>
      <c r="B905" s="1" t="s">
        <v>899</v>
      </c>
      <c r="C905" s="1" t="s">
        <v>38</v>
      </c>
      <c r="D905" s="1" t="s">
        <v>20</v>
      </c>
      <c r="E905" s="1" t="s">
        <v>2000</v>
      </c>
      <c r="F905" s="1">
        <v>54</v>
      </c>
      <c r="G905" s="2">
        <v>36757</v>
      </c>
      <c r="H905" s="3">
        <v>222224</v>
      </c>
      <c r="I905" s="4">
        <v>0.38</v>
      </c>
      <c r="J905" s="13">
        <f t="shared" si="28"/>
        <v>84445.119999999995</v>
      </c>
      <c r="K905">
        <f t="shared" si="29"/>
        <v>8</v>
      </c>
    </row>
    <row r="906" spans="1:11" ht="20.100000000000001" customHeight="1" x14ac:dyDescent="0.25">
      <c r="A906" s="12" t="s">
        <v>870</v>
      </c>
      <c r="B906" s="1" t="s">
        <v>871</v>
      </c>
      <c r="C906" s="1" t="s">
        <v>123</v>
      </c>
      <c r="D906" s="1" t="s">
        <v>2007</v>
      </c>
      <c r="E906" s="1" t="s">
        <v>2000</v>
      </c>
      <c r="F906" s="1">
        <v>45</v>
      </c>
      <c r="G906" s="2">
        <v>36755</v>
      </c>
      <c r="H906" s="3">
        <v>55563</v>
      </c>
      <c r="I906" s="4">
        <v>0</v>
      </c>
      <c r="J906" s="13">
        <f t="shared" si="28"/>
        <v>0</v>
      </c>
      <c r="K906">
        <f t="shared" si="29"/>
        <v>8</v>
      </c>
    </row>
    <row r="907" spans="1:11" ht="20.100000000000001" customHeight="1" x14ac:dyDescent="0.25">
      <c r="A907" s="12" t="s">
        <v>1101</v>
      </c>
      <c r="B907" s="1" t="s">
        <v>1102</v>
      </c>
      <c r="C907" s="1" t="s">
        <v>19</v>
      </c>
      <c r="D907" s="1" t="s">
        <v>20</v>
      </c>
      <c r="E907" s="1" t="s">
        <v>2000</v>
      </c>
      <c r="F907" s="1">
        <v>45</v>
      </c>
      <c r="G907" s="2">
        <v>36754</v>
      </c>
      <c r="H907" s="3">
        <v>60113</v>
      </c>
      <c r="I907" s="4">
        <v>0</v>
      </c>
      <c r="J907" s="13">
        <f t="shared" si="28"/>
        <v>0</v>
      </c>
      <c r="K907">
        <f t="shared" si="29"/>
        <v>8</v>
      </c>
    </row>
    <row r="908" spans="1:11" ht="20.100000000000001" customHeight="1" x14ac:dyDescent="0.25">
      <c r="A908" s="12" t="s">
        <v>1797</v>
      </c>
      <c r="B908" s="1" t="s">
        <v>1798</v>
      </c>
      <c r="C908" s="1" t="s">
        <v>22</v>
      </c>
      <c r="D908" s="1" t="s">
        <v>20</v>
      </c>
      <c r="E908" s="1" t="s">
        <v>2000</v>
      </c>
      <c r="F908" s="1">
        <v>50</v>
      </c>
      <c r="G908" s="2">
        <v>36653</v>
      </c>
      <c r="H908" s="3">
        <v>106428</v>
      </c>
      <c r="I908" s="4">
        <v>7.0000000000000007E-2</v>
      </c>
      <c r="J908" s="13">
        <f t="shared" si="28"/>
        <v>7449.9600000000009</v>
      </c>
      <c r="K908">
        <f t="shared" si="29"/>
        <v>5</v>
      </c>
    </row>
    <row r="909" spans="1:11" ht="20.100000000000001" customHeight="1" x14ac:dyDescent="0.25">
      <c r="A909" s="12" t="s">
        <v>166</v>
      </c>
      <c r="B909" s="1" t="s">
        <v>329</v>
      </c>
      <c r="C909" s="1" t="s">
        <v>22</v>
      </c>
      <c r="D909" s="1" t="s">
        <v>27</v>
      </c>
      <c r="E909" s="1" t="s">
        <v>1999</v>
      </c>
      <c r="F909" s="1">
        <v>55</v>
      </c>
      <c r="G909" s="2">
        <v>36644</v>
      </c>
      <c r="H909" s="3">
        <v>115798</v>
      </c>
      <c r="I909" s="4">
        <v>0.05</v>
      </c>
      <c r="J909" s="13">
        <f t="shared" si="28"/>
        <v>5789.9000000000005</v>
      </c>
      <c r="K909">
        <f t="shared" si="29"/>
        <v>4</v>
      </c>
    </row>
    <row r="910" spans="1:11" ht="20.100000000000001" customHeight="1" x14ac:dyDescent="0.25">
      <c r="A910" s="12" t="s">
        <v>921</v>
      </c>
      <c r="B910" s="1" t="s">
        <v>922</v>
      </c>
      <c r="C910" s="1" t="s">
        <v>423</v>
      </c>
      <c r="D910" s="1" t="s">
        <v>7</v>
      </c>
      <c r="E910" s="1" t="s">
        <v>1999</v>
      </c>
      <c r="F910" s="1">
        <v>54</v>
      </c>
      <c r="G910" s="2">
        <v>36617</v>
      </c>
      <c r="H910" s="3">
        <v>76352</v>
      </c>
      <c r="I910" s="4">
        <v>0</v>
      </c>
      <c r="J910" s="13">
        <f t="shared" si="28"/>
        <v>0</v>
      </c>
      <c r="K910">
        <f t="shared" si="29"/>
        <v>4</v>
      </c>
    </row>
    <row r="911" spans="1:11" ht="20.100000000000001" customHeight="1" x14ac:dyDescent="0.25">
      <c r="A911" s="12" t="s">
        <v>1176</v>
      </c>
      <c r="B911" s="1" t="s">
        <v>1177</v>
      </c>
      <c r="C911" s="1" t="s">
        <v>146</v>
      </c>
      <c r="D911" s="1" t="s">
        <v>7</v>
      </c>
      <c r="E911" s="1" t="s">
        <v>1999</v>
      </c>
      <c r="F911" s="1">
        <v>45</v>
      </c>
      <c r="G911" s="2">
        <v>36587</v>
      </c>
      <c r="H911" s="3">
        <v>91276</v>
      </c>
      <c r="I911" s="4">
        <v>0</v>
      </c>
      <c r="J911" s="13">
        <f t="shared" si="28"/>
        <v>0</v>
      </c>
      <c r="K911">
        <f t="shared" si="29"/>
        <v>3</v>
      </c>
    </row>
    <row r="912" spans="1:11" ht="20.100000000000001" customHeight="1" x14ac:dyDescent="0.25">
      <c r="A912" s="12" t="s">
        <v>1739</v>
      </c>
      <c r="B912" s="1" t="s">
        <v>1740</v>
      </c>
      <c r="C912" s="1" t="s">
        <v>38</v>
      </c>
      <c r="D912" s="1" t="s">
        <v>20</v>
      </c>
      <c r="E912" s="1" t="s">
        <v>1999</v>
      </c>
      <c r="F912" s="1">
        <v>48</v>
      </c>
      <c r="G912" s="2">
        <v>36584</v>
      </c>
      <c r="H912" s="3">
        <v>258081</v>
      </c>
      <c r="I912" s="4">
        <v>0.3</v>
      </c>
      <c r="J912" s="13">
        <f t="shared" si="28"/>
        <v>77424.3</v>
      </c>
      <c r="K912">
        <f t="shared" si="29"/>
        <v>2</v>
      </c>
    </row>
    <row r="913" spans="1:11" ht="20.100000000000001" customHeight="1" x14ac:dyDescent="0.25">
      <c r="A913" s="12" t="s">
        <v>1154</v>
      </c>
      <c r="B913" s="1" t="s">
        <v>1155</v>
      </c>
      <c r="C913" s="1" t="s">
        <v>22</v>
      </c>
      <c r="D913" s="1" t="s">
        <v>7</v>
      </c>
      <c r="E913" s="1" t="s">
        <v>1999</v>
      </c>
      <c r="F913" s="1">
        <v>60</v>
      </c>
      <c r="G913" s="2">
        <v>36554</v>
      </c>
      <c r="H913" s="3">
        <v>109059</v>
      </c>
      <c r="I913" s="4">
        <v>7.0000000000000007E-2</v>
      </c>
      <c r="J913" s="13">
        <f t="shared" si="28"/>
        <v>7634.130000000001</v>
      </c>
      <c r="K913">
        <f t="shared" si="29"/>
        <v>1</v>
      </c>
    </row>
    <row r="914" spans="1:11" ht="20.100000000000001" customHeight="1" x14ac:dyDescent="0.25">
      <c r="A914" s="12" t="s">
        <v>894</v>
      </c>
      <c r="B914" s="1" t="s">
        <v>895</v>
      </c>
      <c r="C914" s="1" t="s">
        <v>17</v>
      </c>
      <c r="D914" s="1" t="s">
        <v>12</v>
      </c>
      <c r="E914" s="1" t="s">
        <v>2000</v>
      </c>
      <c r="F914" s="1">
        <v>63</v>
      </c>
      <c r="G914" s="2">
        <v>36525</v>
      </c>
      <c r="H914" s="3">
        <v>89523</v>
      </c>
      <c r="I914" s="4">
        <v>0</v>
      </c>
      <c r="J914" s="13">
        <f t="shared" si="28"/>
        <v>0</v>
      </c>
      <c r="K914">
        <f t="shared" si="29"/>
        <v>12</v>
      </c>
    </row>
    <row r="915" spans="1:11" ht="20.100000000000001" customHeight="1" x14ac:dyDescent="0.25">
      <c r="A915" s="12" t="s">
        <v>1473</v>
      </c>
      <c r="B915" s="1" t="s">
        <v>1848</v>
      </c>
      <c r="C915" s="1" t="s">
        <v>22</v>
      </c>
      <c r="D915" s="1" t="s">
        <v>12</v>
      </c>
      <c r="E915" s="1" t="s">
        <v>1999</v>
      </c>
      <c r="F915" s="1">
        <v>52</v>
      </c>
      <c r="G915" s="2">
        <v>36523</v>
      </c>
      <c r="H915" s="3">
        <v>116527</v>
      </c>
      <c r="I915" s="4">
        <v>7.0000000000000007E-2</v>
      </c>
      <c r="J915" s="13">
        <f t="shared" si="28"/>
        <v>8156.89</v>
      </c>
      <c r="K915">
        <f t="shared" si="29"/>
        <v>12</v>
      </c>
    </row>
    <row r="916" spans="1:11" ht="20.100000000000001" customHeight="1" x14ac:dyDescent="0.25">
      <c r="A916" s="12" t="s">
        <v>424</v>
      </c>
      <c r="B916" s="1" t="s">
        <v>425</v>
      </c>
      <c r="C916" s="1" t="s">
        <v>120</v>
      </c>
      <c r="D916" s="1" t="s">
        <v>32</v>
      </c>
      <c r="E916" s="1" t="s">
        <v>1999</v>
      </c>
      <c r="F916" s="1">
        <v>51</v>
      </c>
      <c r="G916" s="2">
        <v>36442</v>
      </c>
      <c r="H916" s="3">
        <v>95639</v>
      </c>
      <c r="I916" s="4">
        <v>0</v>
      </c>
      <c r="J916" s="13">
        <f t="shared" si="28"/>
        <v>0</v>
      </c>
      <c r="K916">
        <f t="shared" si="29"/>
        <v>10</v>
      </c>
    </row>
    <row r="917" spans="1:11" ht="20.100000000000001" customHeight="1" x14ac:dyDescent="0.25">
      <c r="A917" s="12" t="s">
        <v>1554</v>
      </c>
      <c r="B917" s="1" t="s">
        <v>1555</v>
      </c>
      <c r="C917" s="1" t="s">
        <v>82</v>
      </c>
      <c r="D917" s="1" t="s">
        <v>2007</v>
      </c>
      <c r="E917" s="1" t="s">
        <v>2000</v>
      </c>
      <c r="F917" s="1">
        <v>52</v>
      </c>
      <c r="G917" s="2">
        <v>36416</v>
      </c>
      <c r="H917" s="3">
        <v>92994</v>
      </c>
      <c r="I917" s="4">
        <v>0</v>
      </c>
      <c r="J917" s="13">
        <f t="shared" si="28"/>
        <v>0</v>
      </c>
      <c r="K917">
        <f t="shared" si="29"/>
        <v>9</v>
      </c>
    </row>
    <row r="918" spans="1:11" ht="20.100000000000001" customHeight="1" x14ac:dyDescent="0.25">
      <c r="A918" s="12" t="s">
        <v>349</v>
      </c>
      <c r="B918" s="1" t="s">
        <v>139</v>
      </c>
      <c r="C918" s="1" t="s">
        <v>6</v>
      </c>
      <c r="D918" s="1" t="s">
        <v>20</v>
      </c>
      <c r="E918" s="1" t="s">
        <v>2000</v>
      </c>
      <c r="F918" s="1">
        <v>62</v>
      </c>
      <c r="G918" s="2">
        <v>36374</v>
      </c>
      <c r="H918" s="3">
        <v>137995</v>
      </c>
      <c r="I918" s="4">
        <v>0.14000000000000001</v>
      </c>
      <c r="J918" s="13">
        <f t="shared" si="28"/>
        <v>19319.300000000003</v>
      </c>
      <c r="K918">
        <f t="shared" si="29"/>
        <v>8</v>
      </c>
    </row>
    <row r="919" spans="1:11" ht="20.100000000000001" customHeight="1" x14ac:dyDescent="0.25">
      <c r="A919" s="12" t="s">
        <v>275</v>
      </c>
      <c r="B919" s="1" t="s">
        <v>276</v>
      </c>
      <c r="C919" s="1" t="s">
        <v>114</v>
      </c>
      <c r="D919" s="1" t="s">
        <v>32</v>
      </c>
      <c r="E919" s="1" t="s">
        <v>1999</v>
      </c>
      <c r="F919" s="1">
        <v>46</v>
      </c>
      <c r="G919" s="2">
        <v>36331</v>
      </c>
      <c r="H919" s="3">
        <v>96997</v>
      </c>
      <c r="I919" s="4">
        <v>0</v>
      </c>
      <c r="J919" s="13">
        <f t="shared" si="28"/>
        <v>0</v>
      </c>
      <c r="K919">
        <f t="shared" si="29"/>
        <v>6</v>
      </c>
    </row>
    <row r="920" spans="1:11" ht="20.100000000000001" customHeight="1" x14ac:dyDescent="0.25">
      <c r="A920" s="12" t="s">
        <v>1026</v>
      </c>
      <c r="B920" s="1" t="s">
        <v>1027</v>
      </c>
      <c r="C920" s="1" t="s">
        <v>64</v>
      </c>
      <c r="D920" s="1" t="s">
        <v>39</v>
      </c>
      <c r="E920" s="1" t="s">
        <v>1999</v>
      </c>
      <c r="F920" s="1">
        <v>52</v>
      </c>
      <c r="G920" s="2">
        <v>36303</v>
      </c>
      <c r="H920" s="3">
        <v>68807</v>
      </c>
      <c r="I920" s="4">
        <v>0</v>
      </c>
      <c r="J920" s="13">
        <f t="shared" si="28"/>
        <v>0</v>
      </c>
      <c r="K920">
        <f t="shared" si="29"/>
        <v>5</v>
      </c>
    </row>
    <row r="921" spans="1:11" ht="20.100000000000001" customHeight="1" x14ac:dyDescent="0.25">
      <c r="A921" s="12" t="s">
        <v>394</v>
      </c>
      <c r="B921" s="1" t="s">
        <v>395</v>
      </c>
      <c r="C921" s="1" t="s">
        <v>56</v>
      </c>
      <c r="D921" s="1" t="s">
        <v>32</v>
      </c>
      <c r="E921" s="1" t="s">
        <v>1999</v>
      </c>
      <c r="F921" s="1">
        <v>57</v>
      </c>
      <c r="G921" s="2">
        <v>36275</v>
      </c>
      <c r="H921" s="3">
        <v>95061</v>
      </c>
      <c r="I921" s="4">
        <v>0.1</v>
      </c>
      <c r="J921" s="13">
        <f t="shared" si="28"/>
        <v>9506.1</v>
      </c>
      <c r="K921">
        <f t="shared" si="29"/>
        <v>4</v>
      </c>
    </row>
    <row r="922" spans="1:11" ht="20.100000000000001" customHeight="1" x14ac:dyDescent="0.25">
      <c r="A922" s="12" t="s">
        <v>97</v>
      </c>
      <c r="B922" s="1" t="s">
        <v>1023</v>
      </c>
      <c r="C922" s="1" t="s">
        <v>22</v>
      </c>
      <c r="D922" s="1" t="s">
        <v>12</v>
      </c>
      <c r="E922" s="1" t="s">
        <v>2000</v>
      </c>
      <c r="F922" s="1">
        <v>48</v>
      </c>
      <c r="G922" s="2">
        <v>36272</v>
      </c>
      <c r="H922" s="3">
        <v>102847</v>
      </c>
      <c r="I922" s="4">
        <v>0.05</v>
      </c>
      <c r="J922" s="13">
        <f t="shared" si="28"/>
        <v>5142.3500000000004</v>
      </c>
      <c r="K922">
        <f t="shared" si="29"/>
        <v>4</v>
      </c>
    </row>
    <row r="923" spans="1:11" ht="20.100000000000001" customHeight="1" x14ac:dyDescent="0.25">
      <c r="A923" s="12" t="s">
        <v>337</v>
      </c>
      <c r="B923" s="1" t="s">
        <v>338</v>
      </c>
      <c r="C923" s="1" t="s">
        <v>71</v>
      </c>
      <c r="D923" s="1" t="s">
        <v>7</v>
      </c>
      <c r="E923" s="1" t="s">
        <v>1999</v>
      </c>
      <c r="F923" s="1">
        <v>47</v>
      </c>
      <c r="G923" s="2">
        <v>36233</v>
      </c>
      <c r="H923" s="3">
        <v>92897</v>
      </c>
      <c r="I923" s="4">
        <v>0</v>
      </c>
      <c r="J923" s="13">
        <f t="shared" si="28"/>
        <v>0</v>
      </c>
      <c r="K923">
        <f t="shared" si="29"/>
        <v>3</v>
      </c>
    </row>
    <row r="924" spans="1:11" ht="20.100000000000001" customHeight="1" x14ac:dyDescent="0.25">
      <c r="A924" s="12" t="s">
        <v>1935</v>
      </c>
      <c r="B924" s="1" t="s">
        <v>34</v>
      </c>
      <c r="C924" s="1" t="s">
        <v>22</v>
      </c>
      <c r="D924" s="1" t="s">
        <v>2007</v>
      </c>
      <c r="E924" s="1" t="s">
        <v>1999</v>
      </c>
      <c r="F924" s="1">
        <v>59</v>
      </c>
      <c r="G924" s="2">
        <v>36233</v>
      </c>
      <c r="H924" s="3">
        <v>105086</v>
      </c>
      <c r="I924" s="4">
        <v>0.09</v>
      </c>
      <c r="J924" s="13">
        <f t="shared" si="28"/>
        <v>9457.74</v>
      </c>
      <c r="K924">
        <f t="shared" si="29"/>
        <v>3</v>
      </c>
    </row>
    <row r="925" spans="1:11" ht="20.100000000000001" customHeight="1" x14ac:dyDescent="0.25">
      <c r="A925" s="12" t="s">
        <v>1355</v>
      </c>
      <c r="B925" s="1" t="s">
        <v>1356</v>
      </c>
      <c r="C925" s="1" t="s">
        <v>38</v>
      </c>
      <c r="D925" s="1" t="s">
        <v>39</v>
      </c>
      <c r="E925" s="1" t="s">
        <v>2000</v>
      </c>
      <c r="F925" s="1">
        <v>47</v>
      </c>
      <c r="G925" s="2">
        <v>36232</v>
      </c>
      <c r="H925" s="3">
        <v>239394</v>
      </c>
      <c r="I925" s="4">
        <v>0.32</v>
      </c>
      <c r="J925" s="13">
        <f t="shared" si="28"/>
        <v>76606.080000000002</v>
      </c>
      <c r="K925">
        <f t="shared" si="29"/>
        <v>3</v>
      </c>
    </row>
    <row r="926" spans="1:11" ht="20.100000000000001" customHeight="1" x14ac:dyDescent="0.25">
      <c r="A926" s="12" t="s">
        <v>48</v>
      </c>
      <c r="B926" s="1" t="s">
        <v>381</v>
      </c>
      <c r="C926" s="1" t="s">
        <v>268</v>
      </c>
      <c r="D926" s="1" t="s">
        <v>7</v>
      </c>
      <c r="E926" s="1" t="s">
        <v>1999</v>
      </c>
      <c r="F926" s="1">
        <v>47</v>
      </c>
      <c r="G926" s="2">
        <v>36229</v>
      </c>
      <c r="H926" s="3">
        <v>49404</v>
      </c>
      <c r="I926" s="4">
        <v>0</v>
      </c>
      <c r="J926" s="13">
        <f t="shared" si="28"/>
        <v>0</v>
      </c>
      <c r="K926">
        <f t="shared" si="29"/>
        <v>3</v>
      </c>
    </row>
    <row r="927" spans="1:11" ht="20.100000000000001" customHeight="1" x14ac:dyDescent="0.25">
      <c r="A927" s="12" t="s">
        <v>795</v>
      </c>
      <c r="B927" s="1" t="s">
        <v>796</v>
      </c>
      <c r="C927" s="1" t="s">
        <v>11</v>
      </c>
      <c r="D927" s="1" t="s">
        <v>39</v>
      </c>
      <c r="E927" s="1" t="s">
        <v>1999</v>
      </c>
      <c r="F927" s="1">
        <v>49</v>
      </c>
      <c r="G927" s="2">
        <v>36210</v>
      </c>
      <c r="H927" s="3">
        <v>191807</v>
      </c>
      <c r="I927" s="4">
        <v>0.21</v>
      </c>
      <c r="J927" s="13">
        <f t="shared" si="28"/>
        <v>40279.47</v>
      </c>
      <c r="K927">
        <f t="shared" si="29"/>
        <v>2</v>
      </c>
    </row>
    <row r="928" spans="1:11" ht="20.100000000000001" customHeight="1" x14ac:dyDescent="0.25">
      <c r="A928" s="12" t="s">
        <v>1743</v>
      </c>
      <c r="B928" s="1" t="s">
        <v>1744</v>
      </c>
      <c r="C928" s="1" t="s">
        <v>25</v>
      </c>
      <c r="D928" s="1" t="s">
        <v>20</v>
      </c>
      <c r="E928" s="1" t="s">
        <v>1999</v>
      </c>
      <c r="F928" s="1">
        <v>54</v>
      </c>
      <c r="G928" s="2">
        <v>36062</v>
      </c>
      <c r="H928" s="3">
        <v>58006</v>
      </c>
      <c r="I928" s="4">
        <v>0</v>
      </c>
      <c r="J928" s="13">
        <f t="shared" si="28"/>
        <v>0</v>
      </c>
      <c r="K928">
        <f t="shared" si="29"/>
        <v>9</v>
      </c>
    </row>
    <row r="929" spans="1:11" ht="20.100000000000001" customHeight="1" x14ac:dyDescent="0.25">
      <c r="A929" s="12" t="s">
        <v>153</v>
      </c>
      <c r="B929" s="1" t="s">
        <v>154</v>
      </c>
      <c r="C929" s="1" t="s">
        <v>31</v>
      </c>
      <c r="D929" s="1" t="s">
        <v>32</v>
      </c>
      <c r="E929" s="1" t="s">
        <v>1999</v>
      </c>
      <c r="F929" s="1">
        <v>55</v>
      </c>
      <c r="G929" s="2">
        <v>36041</v>
      </c>
      <c r="H929" s="3">
        <v>86299</v>
      </c>
      <c r="I929" s="4">
        <v>0</v>
      </c>
      <c r="J929" s="13">
        <f t="shared" si="28"/>
        <v>0</v>
      </c>
      <c r="K929">
        <f t="shared" si="29"/>
        <v>9</v>
      </c>
    </row>
    <row r="930" spans="1:11" ht="20.100000000000001" customHeight="1" x14ac:dyDescent="0.25">
      <c r="A930" s="12" t="s">
        <v>138</v>
      </c>
      <c r="B930" s="1" t="s">
        <v>977</v>
      </c>
      <c r="C930" s="1" t="s">
        <v>14</v>
      </c>
      <c r="D930" s="1" t="s">
        <v>7</v>
      </c>
      <c r="E930" s="1" t="s">
        <v>1999</v>
      </c>
      <c r="F930" s="1">
        <v>60</v>
      </c>
      <c r="G930" s="2">
        <v>36010</v>
      </c>
      <c r="H930" s="3">
        <v>85120</v>
      </c>
      <c r="I930" s="4">
        <v>0.09</v>
      </c>
      <c r="J930" s="13">
        <f t="shared" si="28"/>
        <v>7660.7999999999993</v>
      </c>
      <c r="K930">
        <f t="shared" si="29"/>
        <v>8</v>
      </c>
    </row>
    <row r="931" spans="1:11" ht="20.100000000000001" customHeight="1" x14ac:dyDescent="0.25">
      <c r="A931" s="12" t="s">
        <v>242</v>
      </c>
      <c r="B931" s="1" t="s">
        <v>243</v>
      </c>
      <c r="C931" s="1" t="s">
        <v>11</v>
      </c>
      <c r="D931" s="1" t="s">
        <v>2007</v>
      </c>
      <c r="E931" s="1" t="s">
        <v>1999</v>
      </c>
      <c r="F931" s="1">
        <v>50</v>
      </c>
      <c r="G931" s="2">
        <v>35998</v>
      </c>
      <c r="H931" s="3">
        <v>174895</v>
      </c>
      <c r="I931" s="4">
        <v>0.15</v>
      </c>
      <c r="J931" s="13">
        <f t="shared" si="28"/>
        <v>26234.25</v>
      </c>
      <c r="K931">
        <f t="shared" si="29"/>
        <v>7</v>
      </c>
    </row>
    <row r="932" spans="1:11" ht="20.100000000000001" customHeight="1" x14ac:dyDescent="0.25">
      <c r="A932" s="12" t="s">
        <v>470</v>
      </c>
      <c r="B932" s="1" t="s">
        <v>471</v>
      </c>
      <c r="C932" s="1" t="s">
        <v>22</v>
      </c>
      <c r="D932" s="1" t="s">
        <v>12</v>
      </c>
      <c r="E932" s="1" t="s">
        <v>1999</v>
      </c>
      <c r="F932" s="1">
        <v>64</v>
      </c>
      <c r="G932" s="2">
        <v>35996</v>
      </c>
      <c r="H932" s="3">
        <v>122753</v>
      </c>
      <c r="I932" s="4">
        <v>0.09</v>
      </c>
      <c r="J932" s="13">
        <f t="shared" si="28"/>
        <v>11047.77</v>
      </c>
      <c r="K932">
        <f t="shared" si="29"/>
        <v>7</v>
      </c>
    </row>
    <row r="933" spans="1:11" ht="20.100000000000001" customHeight="1" x14ac:dyDescent="0.25">
      <c r="A933" s="12" t="s">
        <v>684</v>
      </c>
      <c r="B933" s="1" t="s">
        <v>685</v>
      </c>
      <c r="C933" s="1" t="s">
        <v>53</v>
      </c>
      <c r="D933" s="1" t="s">
        <v>32</v>
      </c>
      <c r="E933" s="1" t="s">
        <v>2000</v>
      </c>
      <c r="F933" s="1">
        <v>60</v>
      </c>
      <c r="G933" s="2">
        <v>35992</v>
      </c>
      <c r="H933" s="3">
        <v>92932</v>
      </c>
      <c r="I933" s="4">
        <v>0</v>
      </c>
      <c r="J933" s="13">
        <f t="shared" si="28"/>
        <v>0</v>
      </c>
      <c r="K933">
        <f t="shared" si="29"/>
        <v>7</v>
      </c>
    </row>
    <row r="934" spans="1:11" ht="20.100000000000001" customHeight="1" x14ac:dyDescent="0.25">
      <c r="A934" s="12" t="s">
        <v>440</v>
      </c>
      <c r="B934" s="1" t="s">
        <v>441</v>
      </c>
      <c r="C934" s="1" t="s">
        <v>215</v>
      </c>
      <c r="D934" s="1" t="s">
        <v>32</v>
      </c>
      <c r="E934" s="1" t="s">
        <v>1999</v>
      </c>
      <c r="F934" s="1">
        <v>47</v>
      </c>
      <c r="G934" s="2">
        <v>35990</v>
      </c>
      <c r="H934" s="3">
        <v>99091</v>
      </c>
      <c r="I934" s="4">
        <v>0</v>
      </c>
      <c r="J934" s="13">
        <f t="shared" si="28"/>
        <v>0</v>
      </c>
      <c r="K934">
        <f t="shared" si="29"/>
        <v>7</v>
      </c>
    </row>
    <row r="935" spans="1:11" ht="20.100000000000001" customHeight="1" x14ac:dyDescent="0.25">
      <c r="A935" s="12" t="s">
        <v>1529</v>
      </c>
      <c r="B935" s="1" t="s">
        <v>1530</v>
      </c>
      <c r="C935" s="1" t="s">
        <v>237</v>
      </c>
      <c r="D935" s="1" t="s">
        <v>7</v>
      </c>
      <c r="E935" s="1" t="s">
        <v>1999</v>
      </c>
      <c r="F935" s="1">
        <v>54</v>
      </c>
      <c r="G935" s="2">
        <v>35961</v>
      </c>
      <c r="H935" s="3">
        <v>95239</v>
      </c>
      <c r="I935" s="4">
        <v>0</v>
      </c>
      <c r="J935" s="13">
        <f t="shared" si="28"/>
        <v>0</v>
      </c>
      <c r="K935">
        <f t="shared" si="29"/>
        <v>6</v>
      </c>
    </row>
    <row r="936" spans="1:11" ht="20.100000000000001" customHeight="1" x14ac:dyDescent="0.25">
      <c r="A936" s="12" t="s">
        <v>311</v>
      </c>
      <c r="B936" s="1" t="s">
        <v>312</v>
      </c>
      <c r="C936" s="1" t="s">
        <v>186</v>
      </c>
      <c r="D936" s="1" t="s">
        <v>7</v>
      </c>
      <c r="E936" s="1" t="s">
        <v>2000</v>
      </c>
      <c r="F936" s="1">
        <v>54</v>
      </c>
      <c r="G936" s="2">
        <v>35933</v>
      </c>
      <c r="H936" s="3">
        <v>68268</v>
      </c>
      <c r="I936" s="4">
        <v>0</v>
      </c>
      <c r="J936" s="13">
        <f t="shared" si="28"/>
        <v>0</v>
      </c>
      <c r="K936">
        <f t="shared" si="29"/>
        <v>5</v>
      </c>
    </row>
    <row r="937" spans="1:11" ht="20.100000000000001" customHeight="1" x14ac:dyDescent="0.25">
      <c r="A937" s="12" t="s">
        <v>806</v>
      </c>
      <c r="B937" s="1" t="s">
        <v>807</v>
      </c>
      <c r="C937" s="1" t="s">
        <v>310</v>
      </c>
      <c r="D937" s="1" t="s">
        <v>7</v>
      </c>
      <c r="E937" s="1" t="s">
        <v>1999</v>
      </c>
      <c r="F937" s="1">
        <v>55</v>
      </c>
      <c r="G937" s="2">
        <v>35919</v>
      </c>
      <c r="H937" s="3">
        <v>62174</v>
      </c>
      <c r="I937" s="4">
        <v>0</v>
      </c>
      <c r="J937" s="13">
        <f t="shared" si="28"/>
        <v>0</v>
      </c>
      <c r="K937">
        <f t="shared" si="29"/>
        <v>5</v>
      </c>
    </row>
    <row r="938" spans="1:11" ht="20.100000000000001" customHeight="1" x14ac:dyDescent="0.25">
      <c r="A938" s="12" t="s">
        <v>954</v>
      </c>
      <c r="B938" s="1" t="s">
        <v>955</v>
      </c>
      <c r="C938" s="1" t="s">
        <v>22</v>
      </c>
      <c r="D938" s="1" t="s">
        <v>12</v>
      </c>
      <c r="E938" s="1" t="s">
        <v>1999</v>
      </c>
      <c r="F938" s="1">
        <v>54</v>
      </c>
      <c r="G938" s="2">
        <v>35913</v>
      </c>
      <c r="H938" s="3">
        <v>108268</v>
      </c>
      <c r="I938" s="4">
        <v>0.09</v>
      </c>
      <c r="J938" s="13">
        <f t="shared" si="28"/>
        <v>9744.119999999999</v>
      </c>
      <c r="K938">
        <f t="shared" si="29"/>
        <v>4</v>
      </c>
    </row>
    <row r="939" spans="1:11" ht="20.100000000000001" customHeight="1" x14ac:dyDescent="0.25">
      <c r="A939" s="12" t="s">
        <v>1903</v>
      </c>
      <c r="B939" s="1" t="s">
        <v>1904</v>
      </c>
      <c r="C939" s="1" t="s">
        <v>82</v>
      </c>
      <c r="D939" s="1" t="s">
        <v>2007</v>
      </c>
      <c r="E939" s="1" t="s">
        <v>1999</v>
      </c>
      <c r="F939" s="1">
        <v>48</v>
      </c>
      <c r="G939" s="2">
        <v>35907</v>
      </c>
      <c r="H939" s="3">
        <v>85369</v>
      </c>
      <c r="I939" s="4">
        <v>0</v>
      </c>
      <c r="J939" s="13">
        <f t="shared" si="28"/>
        <v>0</v>
      </c>
      <c r="K939">
        <f t="shared" si="29"/>
        <v>4</v>
      </c>
    </row>
    <row r="940" spans="1:11" ht="20.100000000000001" customHeight="1" x14ac:dyDescent="0.25">
      <c r="A940" s="12" t="s">
        <v>396</v>
      </c>
      <c r="B940" s="1" t="s">
        <v>397</v>
      </c>
      <c r="C940" s="1" t="s">
        <v>11</v>
      </c>
      <c r="D940" s="1" t="s">
        <v>20</v>
      </c>
      <c r="E940" s="1" t="s">
        <v>2000</v>
      </c>
      <c r="F940" s="1">
        <v>49</v>
      </c>
      <c r="G940" s="2">
        <v>35887</v>
      </c>
      <c r="H940" s="3">
        <v>160832</v>
      </c>
      <c r="I940" s="4">
        <v>0.3</v>
      </c>
      <c r="J940" s="13">
        <f t="shared" si="28"/>
        <v>48249.599999999999</v>
      </c>
      <c r="K940">
        <f t="shared" si="29"/>
        <v>4</v>
      </c>
    </row>
    <row r="941" spans="1:11" ht="20.100000000000001" customHeight="1" x14ac:dyDescent="0.25">
      <c r="A941" s="12" t="s">
        <v>1006</v>
      </c>
      <c r="B941" s="1" t="s">
        <v>1374</v>
      </c>
      <c r="C941" s="1" t="s">
        <v>38</v>
      </c>
      <c r="D941" s="1" t="s">
        <v>39</v>
      </c>
      <c r="E941" s="1" t="s">
        <v>2000</v>
      </c>
      <c r="F941" s="1">
        <v>52</v>
      </c>
      <c r="G941" s="2">
        <v>35886</v>
      </c>
      <c r="H941" s="3">
        <v>182035</v>
      </c>
      <c r="I941" s="4">
        <v>0.3</v>
      </c>
      <c r="J941" s="13">
        <f t="shared" si="28"/>
        <v>54610.5</v>
      </c>
      <c r="K941">
        <f t="shared" si="29"/>
        <v>4</v>
      </c>
    </row>
    <row r="942" spans="1:11" ht="20.100000000000001" customHeight="1" x14ac:dyDescent="0.25">
      <c r="A942" s="12" t="s">
        <v>1704</v>
      </c>
      <c r="B942" s="1" t="s">
        <v>1705</v>
      </c>
      <c r="C942" s="1" t="s">
        <v>17</v>
      </c>
      <c r="D942" s="1" t="s">
        <v>20</v>
      </c>
      <c r="E942" s="1" t="s">
        <v>1999</v>
      </c>
      <c r="F942" s="1">
        <v>51</v>
      </c>
      <c r="G942" s="2">
        <v>35852</v>
      </c>
      <c r="H942" s="3">
        <v>71111</v>
      </c>
      <c r="I942" s="4">
        <v>0</v>
      </c>
      <c r="J942" s="13">
        <f t="shared" si="28"/>
        <v>0</v>
      </c>
      <c r="K942">
        <f t="shared" si="29"/>
        <v>2</v>
      </c>
    </row>
    <row r="943" spans="1:11" ht="20.100000000000001" customHeight="1" x14ac:dyDescent="0.25">
      <c r="A943" s="12" t="s">
        <v>719</v>
      </c>
      <c r="B943" s="1" t="s">
        <v>720</v>
      </c>
      <c r="C943" s="1" t="s">
        <v>82</v>
      </c>
      <c r="D943" s="1" t="s">
        <v>2007</v>
      </c>
      <c r="E943" s="1" t="s">
        <v>1999</v>
      </c>
      <c r="F943" s="1">
        <v>56</v>
      </c>
      <c r="G943" s="2">
        <v>35816</v>
      </c>
      <c r="H943" s="3">
        <v>72303</v>
      </c>
      <c r="I943" s="4">
        <v>0</v>
      </c>
      <c r="J943" s="13">
        <f t="shared" si="28"/>
        <v>0</v>
      </c>
      <c r="K943">
        <f t="shared" si="29"/>
        <v>1</v>
      </c>
    </row>
    <row r="944" spans="1:11" ht="20.100000000000001" customHeight="1" x14ac:dyDescent="0.25">
      <c r="A944" s="12" t="s">
        <v>1925</v>
      </c>
      <c r="B944" s="1" t="s">
        <v>8</v>
      </c>
      <c r="C944" s="1" t="s">
        <v>9</v>
      </c>
      <c r="D944" s="1" t="s">
        <v>7</v>
      </c>
      <c r="E944" s="1" t="s">
        <v>1999</v>
      </c>
      <c r="F944" s="1">
        <v>59</v>
      </c>
      <c r="G944" s="2">
        <v>35763</v>
      </c>
      <c r="H944" s="3">
        <v>99975</v>
      </c>
      <c r="I944" s="4">
        <v>0</v>
      </c>
      <c r="J944" s="13">
        <f t="shared" si="28"/>
        <v>0</v>
      </c>
      <c r="K944">
        <f t="shared" si="29"/>
        <v>11</v>
      </c>
    </row>
    <row r="945" spans="1:11" ht="20.100000000000001" customHeight="1" x14ac:dyDescent="0.25">
      <c r="A945" s="12" t="s">
        <v>222</v>
      </c>
      <c r="B945" s="1" t="s">
        <v>223</v>
      </c>
      <c r="C945" s="1" t="s">
        <v>114</v>
      </c>
      <c r="D945" s="1" t="s">
        <v>32</v>
      </c>
      <c r="E945" s="1" t="s">
        <v>2000</v>
      </c>
      <c r="F945" s="1">
        <v>50</v>
      </c>
      <c r="G945" s="2">
        <v>35726</v>
      </c>
      <c r="H945" s="3">
        <v>91763</v>
      </c>
      <c r="I945" s="4">
        <v>0</v>
      </c>
      <c r="J945" s="13">
        <f t="shared" si="28"/>
        <v>0</v>
      </c>
      <c r="K945">
        <f t="shared" si="29"/>
        <v>10</v>
      </c>
    </row>
    <row r="946" spans="1:11" ht="20.100000000000001" customHeight="1" x14ac:dyDescent="0.25">
      <c r="A946" s="12" t="s">
        <v>293</v>
      </c>
      <c r="B946" s="1" t="s">
        <v>1432</v>
      </c>
      <c r="C946" s="1" t="s">
        <v>11</v>
      </c>
      <c r="D946" s="1" t="s">
        <v>20</v>
      </c>
      <c r="E946" s="1" t="s">
        <v>2000</v>
      </c>
      <c r="F946" s="1">
        <v>61</v>
      </c>
      <c r="G946" s="2">
        <v>35661</v>
      </c>
      <c r="H946" s="3">
        <v>159567</v>
      </c>
      <c r="I946" s="4">
        <v>0.28000000000000003</v>
      </c>
      <c r="J946" s="13">
        <f t="shared" si="28"/>
        <v>44678.76</v>
      </c>
      <c r="K946">
        <f t="shared" si="29"/>
        <v>8</v>
      </c>
    </row>
    <row r="947" spans="1:11" ht="20.100000000000001" customHeight="1" x14ac:dyDescent="0.25">
      <c r="A947" s="12" t="s">
        <v>1522</v>
      </c>
      <c r="B947" s="1" t="s">
        <v>1167</v>
      </c>
      <c r="C947" s="1" t="s">
        <v>232</v>
      </c>
      <c r="D947" s="1" t="s">
        <v>20</v>
      </c>
      <c r="E947" s="1" t="s">
        <v>2000</v>
      </c>
      <c r="F947" s="1">
        <v>60</v>
      </c>
      <c r="G947" s="2">
        <v>35641</v>
      </c>
      <c r="H947" s="3">
        <v>71677</v>
      </c>
      <c r="I947" s="4">
        <v>0</v>
      </c>
      <c r="J947" s="13">
        <f t="shared" si="28"/>
        <v>0</v>
      </c>
      <c r="K947">
        <f t="shared" si="29"/>
        <v>7</v>
      </c>
    </row>
    <row r="948" spans="1:11" ht="20.100000000000001" customHeight="1" x14ac:dyDescent="0.25">
      <c r="A948" s="12" t="s">
        <v>1572</v>
      </c>
      <c r="B948" s="1" t="s">
        <v>1573</v>
      </c>
      <c r="C948" s="1" t="s">
        <v>11</v>
      </c>
      <c r="D948" s="1" t="s">
        <v>39</v>
      </c>
      <c r="E948" s="1" t="s">
        <v>2000</v>
      </c>
      <c r="F948" s="1">
        <v>53</v>
      </c>
      <c r="G948" s="2">
        <v>35601</v>
      </c>
      <c r="H948" s="3">
        <v>164399</v>
      </c>
      <c r="I948" s="4">
        <v>0.25</v>
      </c>
      <c r="J948" s="13">
        <f t="shared" si="28"/>
        <v>41099.75</v>
      </c>
      <c r="K948">
        <f t="shared" si="29"/>
        <v>6</v>
      </c>
    </row>
    <row r="949" spans="1:11" ht="20.100000000000001" customHeight="1" x14ac:dyDescent="0.25">
      <c r="A949" s="12" t="s">
        <v>1404</v>
      </c>
      <c r="B949" s="1" t="s">
        <v>1405</v>
      </c>
      <c r="C949" s="1" t="s">
        <v>38</v>
      </c>
      <c r="D949" s="1" t="s">
        <v>12</v>
      </c>
      <c r="E949" s="1" t="s">
        <v>1999</v>
      </c>
      <c r="F949" s="1">
        <v>52</v>
      </c>
      <c r="G949" s="2">
        <v>35576</v>
      </c>
      <c r="H949" s="3">
        <v>216999</v>
      </c>
      <c r="I949" s="4">
        <v>0.37</v>
      </c>
      <c r="J949" s="13">
        <f t="shared" si="28"/>
        <v>80289.63</v>
      </c>
      <c r="K949">
        <f t="shared" si="29"/>
        <v>5</v>
      </c>
    </row>
    <row r="950" spans="1:11" ht="20.100000000000001" customHeight="1" x14ac:dyDescent="0.25">
      <c r="A950" s="12" t="s">
        <v>705</v>
      </c>
      <c r="B950" s="1" t="s">
        <v>706</v>
      </c>
      <c r="C950" s="1" t="s">
        <v>123</v>
      </c>
      <c r="D950" s="1" t="s">
        <v>2007</v>
      </c>
      <c r="E950" s="1" t="s">
        <v>1999</v>
      </c>
      <c r="F950" s="1">
        <v>57</v>
      </c>
      <c r="G950" s="2">
        <v>35548</v>
      </c>
      <c r="H950" s="3">
        <v>54051</v>
      </c>
      <c r="I950" s="4">
        <v>0</v>
      </c>
      <c r="J950" s="13">
        <f t="shared" si="28"/>
        <v>0</v>
      </c>
      <c r="K950">
        <f t="shared" si="29"/>
        <v>4</v>
      </c>
    </row>
    <row r="951" spans="1:11" ht="20.100000000000001" customHeight="1" x14ac:dyDescent="0.25">
      <c r="A951" s="12" t="s">
        <v>1330</v>
      </c>
      <c r="B951" s="1" t="s">
        <v>1331</v>
      </c>
      <c r="C951" s="1" t="s">
        <v>9</v>
      </c>
      <c r="D951" s="1" t="s">
        <v>7</v>
      </c>
      <c r="E951" s="1" t="s">
        <v>2000</v>
      </c>
      <c r="F951" s="1">
        <v>53</v>
      </c>
      <c r="G951" s="2">
        <v>35543</v>
      </c>
      <c r="H951" s="3">
        <v>78153</v>
      </c>
      <c r="I951" s="4">
        <v>0</v>
      </c>
      <c r="J951" s="13">
        <f t="shared" si="28"/>
        <v>0</v>
      </c>
      <c r="K951">
        <f t="shared" si="29"/>
        <v>4</v>
      </c>
    </row>
    <row r="952" spans="1:11" ht="20.100000000000001" customHeight="1" x14ac:dyDescent="0.25">
      <c r="A952" s="12" t="s">
        <v>1842</v>
      </c>
      <c r="B952" s="1" t="s">
        <v>1843</v>
      </c>
      <c r="C952" s="1" t="s">
        <v>6</v>
      </c>
      <c r="D952" s="1" t="s">
        <v>7</v>
      </c>
      <c r="E952" s="1" t="s">
        <v>2000</v>
      </c>
      <c r="F952" s="1">
        <v>53</v>
      </c>
      <c r="G952" s="2">
        <v>35532</v>
      </c>
      <c r="H952" s="3">
        <v>154388</v>
      </c>
      <c r="I952" s="4">
        <v>0.1</v>
      </c>
      <c r="J952" s="13">
        <f t="shared" si="28"/>
        <v>15438.800000000001</v>
      </c>
      <c r="K952">
        <f t="shared" si="29"/>
        <v>4</v>
      </c>
    </row>
    <row r="953" spans="1:11" ht="20.100000000000001" customHeight="1" x14ac:dyDescent="0.25">
      <c r="A953" s="12" t="s">
        <v>1556</v>
      </c>
      <c r="B953" s="1" t="s">
        <v>1557</v>
      </c>
      <c r="C953" s="1" t="s">
        <v>17</v>
      </c>
      <c r="D953" s="1" t="s">
        <v>20</v>
      </c>
      <c r="E953" s="1" t="s">
        <v>1999</v>
      </c>
      <c r="F953" s="1">
        <v>59</v>
      </c>
      <c r="G953" s="2">
        <v>35502</v>
      </c>
      <c r="H953" s="3">
        <v>83685</v>
      </c>
      <c r="I953" s="4">
        <v>0</v>
      </c>
      <c r="J953" s="13">
        <f t="shared" si="28"/>
        <v>0</v>
      </c>
      <c r="K953">
        <f t="shared" si="29"/>
        <v>3</v>
      </c>
    </row>
    <row r="954" spans="1:11" ht="20.100000000000001" customHeight="1" x14ac:dyDescent="0.25">
      <c r="A954" s="12" t="s">
        <v>711</v>
      </c>
      <c r="B954" s="1" t="s">
        <v>1267</v>
      </c>
      <c r="C954" s="1" t="s">
        <v>22</v>
      </c>
      <c r="D954" s="1" t="s">
        <v>2007</v>
      </c>
      <c r="E954" s="1" t="s">
        <v>1999</v>
      </c>
      <c r="F954" s="1">
        <v>54</v>
      </c>
      <c r="G954" s="2">
        <v>35500</v>
      </c>
      <c r="H954" s="3">
        <v>128136</v>
      </c>
      <c r="I954" s="4">
        <v>0.05</v>
      </c>
      <c r="J954" s="13">
        <f t="shared" si="28"/>
        <v>6406.8</v>
      </c>
      <c r="K954">
        <f t="shared" si="29"/>
        <v>3</v>
      </c>
    </row>
    <row r="955" spans="1:11" ht="20.100000000000001" customHeight="1" x14ac:dyDescent="0.25">
      <c r="A955" s="12" t="s">
        <v>1187</v>
      </c>
      <c r="B955" s="1" t="s">
        <v>1188</v>
      </c>
      <c r="C955" s="1" t="s">
        <v>22</v>
      </c>
      <c r="D955" s="1" t="s">
        <v>39</v>
      </c>
      <c r="E955" s="1" t="s">
        <v>1999</v>
      </c>
      <c r="F955" s="1">
        <v>51</v>
      </c>
      <c r="G955" s="2">
        <v>35456</v>
      </c>
      <c r="H955" s="3">
        <v>104431</v>
      </c>
      <c r="I955" s="4">
        <v>7.0000000000000007E-2</v>
      </c>
      <c r="J955" s="13">
        <f t="shared" si="28"/>
        <v>7310.170000000001</v>
      </c>
      <c r="K955">
        <f t="shared" si="29"/>
        <v>1</v>
      </c>
    </row>
    <row r="956" spans="1:11" ht="20.100000000000001" customHeight="1" x14ac:dyDescent="0.25">
      <c r="A956" s="12" t="s">
        <v>1312</v>
      </c>
      <c r="B956" s="1" t="s">
        <v>55</v>
      </c>
      <c r="C956" s="1" t="s">
        <v>56</v>
      </c>
      <c r="D956" s="1" t="s">
        <v>32</v>
      </c>
      <c r="E956" s="1" t="s">
        <v>1999</v>
      </c>
      <c r="F956" s="1">
        <v>64</v>
      </c>
      <c r="G956" s="2">
        <v>35403</v>
      </c>
      <c r="H956" s="3">
        <v>99354</v>
      </c>
      <c r="I956" s="4">
        <v>0.12</v>
      </c>
      <c r="J956" s="13">
        <f t="shared" si="28"/>
        <v>11922.48</v>
      </c>
      <c r="K956">
        <f t="shared" si="29"/>
        <v>12</v>
      </c>
    </row>
    <row r="957" spans="1:11" ht="20.100000000000001" customHeight="1" x14ac:dyDescent="0.25">
      <c r="A957" s="12" t="s">
        <v>564</v>
      </c>
      <c r="B957" s="1" t="s">
        <v>565</v>
      </c>
      <c r="C957" s="1" t="s">
        <v>25</v>
      </c>
      <c r="D957" s="1" t="s">
        <v>27</v>
      </c>
      <c r="E957" s="1" t="s">
        <v>2000</v>
      </c>
      <c r="F957" s="1">
        <v>55</v>
      </c>
      <c r="G957" s="2">
        <v>35242</v>
      </c>
      <c r="H957" s="3">
        <v>48687</v>
      </c>
      <c r="I957" s="4">
        <v>0</v>
      </c>
      <c r="J957" s="13">
        <f t="shared" si="28"/>
        <v>0</v>
      </c>
      <c r="K957">
        <f t="shared" si="29"/>
        <v>6</v>
      </c>
    </row>
    <row r="958" spans="1:11" ht="20.100000000000001" customHeight="1" x14ac:dyDescent="0.25">
      <c r="A958" s="12" t="s">
        <v>95</v>
      </c>
      <c r="B958" s="1" t="s">
        <v>1571</v>
      </c>
      <c r="C958" s="1" t="s">
        <v>9</v>
      </c>
      <c r="D958" s="1" t="s">
        <v>7</v>
      </c>
      <c r="E958" s="1" t="s">
        <v>2000</v>
      </c>
      <c r="F958" s="1">
        <v>56</v>
      </c>
      <c r="G958" s="2">
        <v>35238</v>
      </c>
      <c r="H958" s="3">
        <v>82806</v>
      </c>
      <c r="I958" s="4">
        <v>0</v>
      </c>
      <c r="J958" s="13">
        <f t="shared" si="28"/>
        <v>0</v>
      </c>
      <c r="K958">
        <f t="shared" si="29"/>
        <v>6</v>
      </c>
    </row>
    <row r="959" spans="1:11" ht="20.100000000000001" customHeight="1" x14ac:dyDescent="0.25">
      <c r="A959" s="12" t="s">
        <v>692</v>
      </c>
      <c r="B959" s="1" t="s">
        <v>693</v>
      </c>
      <c r="C959" s="1" t="s">
        <v>38</v>
      </c>
      <c r="D959" s="1" t="s">
        <v>32</v>
      </c>
      <c r="E959" s="1" t="s">
        <v>2000</v>
      </c>
      <c r="F959" s="1">
        <v>51</v>
      </c>
      <c r="G959" s="2">
        <v>35230</v>
      </c>
      <c r="H959" s="3">
        <v>200246</v>
      </c>
      <c r="I959" s="4">
        <v>0.34</v>
      </c>
      <c r="J959" s="13">
        <f t="shared" si="28"/>
        <v>68083.64</v>
      </c>
      <c r="K959">
        <f t="shared" si="29"/>
        <v>6</v>
      </c>
    </row>
    <row r="960" spans="1:11" ht="20.100000000000001" customHeight="1" x14ac:dyDescent="0.25">
      <c r="A960" s="12" t="s">
        <v>315</v>
      </c>
      <c r="B960" s="1" t="s">
        <v>316</v>
      </c>
      <c r="C960" s="1" t="s">
        <v>17</v>
      </c>
      <c r="D960" s="1" t="s">
        <v>20</v>
      </c>
      <c r="E960" s="1" t="s">
        <v>2000</v>
      </c>
      <c r="F960" s="1">
        <v>49</v>
      </c>
      <c r="G960" s="2">
        <v>35200</v>
      </c>
      <c r="H960" s="3">
        <v>86658</v>
      </c>
      <c r="I960" s="4">
        <v>0</v>
      </c>
      <c r="J960" s="13">
        <f t="shared" si="28"/>
        <v>0</v>
      </c>
      <c r="K960">
        <f t="shared" si="29"/>
        <v>5</v>
      </c>
    </row>
    <row r="961" spans="1:11" ht="20.100000000000001" customHeight="1" x14ac:dyDescent="0.25">
      <c r="A961" s="12" t="s">
        <v>561</v>
      </c>
      <c r="B961" s="1" t="s">
        <v>562</v>
      </c>
      <c r="C961" s="1" t="s">
        <v>11</v>
      </c>
      <c r="D961" s="1" t="s">
        <v>12</v>
      </c>
      <c r="E961" s="1" t="s">
        <v>1999</v>
      </c>
      <c r="F961" s="1">
        <v>64</v>
      </c>
      <c r="G961" s="2">
        <v>35187</v>
      </c>
      <c r="H961" s="3">
        <v>189933</v>
      </c>
      <c r="I961" s="4">
        <v>0.23</v>
      </c>
      <c r="J961" s="13">
        <f t="shared" si="28"/>
        <v>43684.590000000004</v>
      </c>
      <c r="K961">
        <f t="shared" si="29"/>
        <v>5</v>
      </c>
    </row>
    <row r="962" spans="1:11" ht="20.100000000000001" customHeight="1" x14ac:dyDescent="0.25">
      <c r="A962" s="12" t="s">
        <v>1447</v>
      </c>
      <c r="B962" s="1" t="s">
        <v>1610</v>
      </c>
      <c r="C962" s="1" t="s">
        <v>6</v>
      </c>
      <c r="D962" s="1" t="s">
        <v>20</v>
      </c>
      <c r="E962" s="1" t="s">
        <v>2000</v>
      </c>
      <c r="F962" s="1">
        <v>49</v>
      </c>
      <c r="G962" s="2">
        <v>35157</v>
      </c>
      <c r="H962" s="3">
        <v>157057</v>
      </c>
      <c r="I962" s="4">
        <v>0.12</v>
      </c>
      <c r="J962" s="13">
        <f t="shared" ref="J962:J1001" si="30">H962*I962</f>
        <v>18846.84</v>
      </c>
      <c r="K962">
        <f t="shared" si="29"/>
        <v>4</v>
      </c>
    </row>
    <row r="963" spans="1:11" ht="20.100000000000001" customHeight="1" x14ac:dyDescent="0.25">
      <c r="A963" s="12" t="s">
        <v>1663</v>
      </c>
      <c r="B963" s="1" t="s">
        <v>1664</v>
      </c>
      <c r="C963" s="1" t="s">
        <v>114</v>
      </c>
      <c r="D963" s="1" t="s">
        <v>32</v>
      </c>
      <c r="E963" s="1" t="s">
        <v>1999</v>
      </c>
      <c r="F963" s="1">
        <v>59</v>
      </c>
      <c r="G963" s="2">
        <v>35153</v>
      </c>
      <c r="H963" s="3">
        <v>62605</v>
      </c>
      <c r="I963" s="4">
        <v>0</v>
      </c>
      <c r="J963" s="13">
        <f t="shared" si="30"/>
        <v>0</v>
      </c>
      <c r="K963">
        <f t="shared" ref="K963:K1001" si="31">MONTH(G963)</f>
        <v>3</v>
      </c>
    </row>
    <row r="964" spans="1:11" ht="20.100000000000001" customHeight="1" x14ac:dyDescent="0.25">
      <c r="A964" s="12" t="s">
        <v>1619</v>
      </c>
      <c r="B964" s="1" t="s">
        <v>1620</v>
      </c>
      <c r="C964" s="1" t="s">
        <v>237</v>
      </c>
      <c r="D964" s="1" t="s">
        <v>7</v>
      </c>
      <c r="E964" s="1" t="s">
        <v>2000</v>
      </c>
      <c r="F964" s="1">
        <v>57</v>
      </c>
      <c r="G964" s="2">
        <v>35113</v>
      </c>
      <c r="H964" s="3">
        <v>75354</v>
      </c>
      <c r="I964" s="4">
        <v>0</v>
      </c>
      <c r="J964" s="13">
        <f t="shared" si="30"/>
        <v>0</v>
      </c>
      <c r="K964">
        <f t="shared" si="31"/>
        <v>2</v>
      </c>
    </row>
    <row r="965" spans="1:11" ht="20.100000000000001" customHeight="1" x14ac:dyDescent="0.25">
      <c r="A965" s="12" t="s">
        <v>872</v>
      </c>
      <c r="B965" s="1" t="s">
        <v>873</v>
      </c>
      <c r="C965" s="1" t="s">
        <v>11</v>
      </c>
      <c r="D965" s="1" t="s">
        <v>7</v>
      </c>
      <c r="E965" s="1" t="s">
        <v>2000</v>
      </c>
      <c r="F965" s="1">
        <v>52</v>
      </c>
      <c r="G965" s="2">
        <v>35109</v>
      </c>
      <c r="H965" s="3">
        <v>159724</v>
      </c>
      <c r="I965" s="4">
        <v>0.23</v>
      </c>
      <c r="J965" s="13">
        <f t="shared" si="30"/>
        <v>36736.520000000004</v>
      </c>
      <c r="K965">
        <f t="shared" si="31"/>
        <v>2</v>
      </c>
    </row>
    <row r="966" spans="1:11" ht="20.100000000000001" customHeight="1" x14ac:dyDescent="0.25">
      <c r="A966" s="12" t="s">
        <v>224</v>
      </c>
      <c r="B966" s="1" t="s">
        <v>225</v>
      </c>
      <c r="C966" s="1" t="s">
        <v>215</v>
      </c>
      <c r="D966" s="1" t="s">
        <v>32</v>
      </c>
      <c r="E966" s="1" t="s">
        <v>2000</v>
      </c>
      <c r="F966" s="1">
        <v>51</v>
      </c>
      <c r="G966" s="2">
        <v>35055</v>
      </c>
      <c r="H966" s="3">
        <v>96475</v>
      </c>
      <c r="I966" s="4">
        <v>0</v>
      </c>
      <c r="J966" s="13">
        <f t="shared" si="30"/>
        <v>0</v>
      </c>
      <c r="K966">
        <f t="shared" si="31"/>
        <v>12</v>
      </c>
    </row>
    <row r="967" spans="1:11" ht="20.100000000000001" customHeight="1" x14ac:dyDescent="0.25">
      <c r="A967" s="12" t="s">
        <v>1447</v>
      </c>
      <c r="B967" s="1" t="s">
        <v>16</v>
      </c>
      <c r="C967" s="1" t="s">
        <v>17</v>
      </c>
      <c r="D967" s="1" t="s">
        <v>12</v>
      </c>
      <c r="E967" s="1" t="s">
        <v>1999</v>
      </c>
      <c r="F967" s="1">
        <v>55</v>
      </c>
      <c r="G967" s="2">
        <v>35023</v>
      </c>
      <c r="H967" s="3">
        <v>95409</v>
      </c>
      <c r="I967" s="4">
        <v>0</v>
      </c>
      <c r="J967" s="13">
        <f t="shared" si="30"/>
        <v>0</v>
      </c>
      <c r="K967">
        <f t="shared" si="31"/>
        <v>11</v>
      </c>
    </row>
    <row r="968" spans="1:11" ht="20.100000000000001" customHeight="1" x14ac:dyDescent="0.25">
      <c r="A968" s="12" t="s">
        <v>303</v>
      </c>
      <c r="B968" s="1" t="s">
        <v>304</v>
      </c>
      <c r="C968" s="1" t="s">
        <v>22</v>
      </c>
      <c r="D968" s="1" t="s">
        <v>2007</v>
      </c>
      <c r="E968" s="1" t="s">
        <v>1999</v>
      </c>
      <c r="F968" s="1">
        <v>55</v>
      </c>
      <c r="G968" s="2">
        <v>35019</v>
      </c>
      <c r="H968" s="3">
        <v>125936</v>
      </c>
      <c r="I968" s="4">
        <v>0.08</v>
      </c>
      <c r="J968" s="13">
        <f t="shared" si="30"/>
        <v>10074.880000000001</v>
      </c>
      <c r="K968">
        <f t="shared" si="31"/>
        <v>11</v>
      </c>
    </row>
    <row r="969" spans="1:11" ht="20.100000000000001" customHeight="1" x14ac:dyDescent="0.25">
      <c r="A969" s="12" t="s">
        <v>852</v>
      </c>
      <c r="B969" s="1" t="s">
        <v>853</v>
      </c>
      <c r="C969" s="1" t="s">
        <v>11</v>
      </c>
      <c r="D969" s="1" t="s">
        <v>20</v>
      </c>
      <c r="E969" s="1" t="s">
        <v>2000</v>
      </c>
      <c r="F969" s="1">
        <v>55</v>
      </c>
      <c r="G969" s="2">
        <v>35001</v>
      </c>
      <c r="H969" s="3">
        <v>153271</v>
      </c>
      <c r="I969" s="4">
        <v>0.15</v>
      </c>
      <c r="J969" s="13">
        <f t="shared" si="30"/>
        <v>22990.649999999998</v>
      </c>
      <c r="K969">
        <f t="shared" si="31"/>
        <v>10</v>
      </c>
    </row>
    <row r="970" spans="1:11" ht="20.100000000000001" customHeight="1" x14ac:dyDescent="0.25">
      <c r="A970" s="12" t="s">
        <v>553</v>
      </c>
      <c r="B970" s="1" t="s">
        <v>554</v>
      </c>
      <c r="C970" s="1" t="s">
        <v>114</v>
      </c>
      <c r="D970" s="1" t="s">
        <v>32</v>
      </c>
      <c r="E970" s="1" t="s">
        <v>2000</v>
      </c>
      <c r="F970" s="1">
        <v>58</v>
      </c>
      <c r="G970" s="2">
        <v>34999</v>
      </c>
      <c r="H970" s="3">
        <v>70189</v>
      </c>
      <c r="I970" s="4">
        <v>0</v>
      </c>
      <c r="J970" s="13">
        <f t="shared" si="30"/>
        <v>0</v>
      </c>
      <c r="K970">
        <f t="shared" si="31"/>
        <v>10</v>
      </c>
    </row>
    <row r="971" spans="1:11" ht="20.100000000000001" customHeight="1" x14ac:dyDescent="0.25">
      <c r="A971" s="12" t="s">
        <v>909</v>
      </c>
      <c r="B971" s="1" t="s">
        <v>910</v>
      </c>
      <c r="C971" s="1" t="s">
        <v>11</v>
      </c>
      <c r="D971" s="1" t="s">
        <v>32</v>
      </c>
      <c r="E971" s="1" t="s">
        <v>1999</v>
      </c>
      <c r="F971" s="1">
        <v>64</v>
      </c>
      <c r="G971" s="2">
        <v>34940</v>
      </c>
      <c r="H971" s="3">
        <v>158787</v>
      </c>
      <c r="I971" s="4">
        <v>0.18</v>
      </c>
      <c r="J971" s="13">
        <f t="shared" si="30"/>
        <v>28581.66</v>
      </c>
      <c r="K971">
        <f t="shared" si="31"/>
        <v>8</v>
      </c>
    </row>
    <row r="972" spans="1:11" ht="20.100000000000001" customHeight="1" x14ac:dyDescent="0.25">
      <c r="A972" s="12" t="s">
        <v>648</v>
      </c>
      <c r="B972" s="1" t="s">
        <v>649</v>
      </c>
      <c r="C972" s="1" t="s">
        <v>120</v>
      </c>
      <c r="D972" s="1" t="s">
        <v>32</v>
      </c>
      <c r="E972" s="1" t="s">
        <v>2000</v>
      </c>
      <c r="F972" s="1">
        <v>55</v>
      </c>
      <c r="G972" s="2">
        <v>34915</v>
      </c>
      <c r="H972" s="3">
        <v>80701</v>
      </c>
      <c r="I972" s="4">
        <v>0</v>
      </c>
      <c r="J972" s="13">
        <f t="shared" si="30"/>
        <v>0</v>
      </c>
      <c r="K972">
        <f t="shared" si="31"/>
        <v>8</v>
      </c>
    </row>
    <row r="973" spans="1:11" ht="20.100000000000001" customHeight="1" x14ac:dyDescent="0.25">
      <c r="A973" s="12" t="s">
        <v>842</v>
      </c>
      <c r="B973" s="1" t="s">
        <v>843</v>
      </c>
      <c r="C973" s="1" t="s">
        <v>25</v>
      </c>
      <c r="D973" s="1" t="s">
        <v>27</v>
      </c>
      <c r="E973" s="1" t="s">
        <v>2000</v>
      </c>
      <c r="F973" s="1">
        <v>56</v>
      </c>
      <c r="G973" s="2">
        <v>34802</v>
      </c>
      <c r="H973" s="3">
        <v>50857</v>
      </c>
      <c r="I973" s="4">
        <v>0</v>
      </c>
      <c r="J973" s="13">
        <f t="shared" si="30"/>
        <v>0</v>
      </c>
      <c r="K973">
        <f t="shared" si="31"/>
        <v>4</v>
      </c>
    </row>
    <row r="974" spans="1:11" ht="20.100000000000001" customHeight="1" x14ac:dyDescent="0.25">
      <c r="A974" s="12" t="s">
        <v>478</v>
      </c>
      <c r="B974" s="1" t="s">
        <v>479</v>
      </c>
      <c r="C974" s="1" t="s">
        <v>22</v>
      </c>
      <c r="D974" s="1" t="s">
        <v>12</v>
      </c>
      <c r="E974" s="1" t="s">
        <v>1999</v>
      </c>
      <c r="F974" s="1">
        <v>51</v>
      </c>
      <c r="G974" s="2">
        <v>34746</v>
      </c>
      <c r="H974" s="3">
        <v>125375</v>
      </c>
      <c r="I974" s="4">
        <v>0.09</v>
      </c>
      <c r="J974" s="13">
        <f t="shared" si="30"/>
        <v>11283.75</v>
      </c>
      <c r="K974">
        <f t="shared" si="31"/>
        <v>2</v>
      </c>
    </row>
    <row r="975" spans="1:11" ht="20.100000000000001" customHeight="1" x14ac:dyDescent="0.25">
      <c r="A975" s="12" t="s">
        <v>1064</v>
      </c>
      <c r="B975" s="1" t="s">
        <v>1065</v>
      </c>
      <c r="C975" s="1" t="s">
        <v>146</v>
      </c>
      <c r="D975" s="1" t="s">
        <v>7</v>
      </c>
      <c r="E975" s="1" t="s">
        <v>1999</v>
      </c>
      <c r="F975" s="1">
        <v>55</v>
      </c>
      <c r="G975" s="2">
        <v>34692</v>
      </c>
      <c r="H975" s="3">
        <v>99774</v>
      </c>
      <c r="I975" s="4">
        <v>0</v>
      </c>
      <c r="J975" s="13">
        <f t="shared" si="30"/>
        <v>0</v>
      </c>
      <c r="K975">
        <f t="shared" si="31"/>
        <v>12</v>
      </c>
    </row>
    <row r="976" spans="1:11" ht="20.100000000000001" customHeight="1" x14ac:dyDescent="0.25">
      <c r="A976" s="12" t="s">
        <v>674</v>
      </c>
      <c r="B976" s="1" t="s">
        <v>675</v>
      </c>
      <c r="C976" s="1" t="s">
        <v>186</v>
      </c>
      <c r="D976" s="1" t="s">
        <v>7</v>
      </c>
      <c r="E976" s="1" t="s">
        <v>1999</v>
      </c>
      <c r="F976" s="1">
        <v>54</v>
      </c>
      <c r="G976" s="2">
        <v>34631</v>
      </c>
      <c r="H976" s="3">
        <v>87216</v>
      </c>
      <c r="I976" s="4">
        <v>0</v>
      </c>
      <c r="J976" s="13">
        <f t="shared" si="30"/>
        <v>0</v>
      </c>
      <c r="K976">
        <f t="shared" si="31"/>
        <v>10</v>
      </c>
    </row>
    <row r="977" spans="1:11" ht="20.100000000000001" customHeight="1" x14ac:dyDescent="0.25">
      <c r="A977" s="12" t="s">
        <v>1312</v>
      </c>
      <c r="B977" s="1" t="s">
        <v>1313</v>
      </c>
      <c r="C977" s="1" t="s">
        <v>17</v>
      </c>
      <c r="D977" s="1" t="s">
        <v>20</v>
      </c>
      <c r="E977" s="1" t="s">
        <v>2000</v>
      </c>
      <c r="F977" s="1">
        <v>52</v>
      </c>
      <c r="G977" s="2">
        <v>34623</v>
      </c>
      <c r="H977" s="3">
        <v>93103</v>
      </c>
      <c r="I977" s="4">
        <v>0</v>
      </c>
      <c r="J977" s="13">
        <f t="shared" si="30"/>
        <v>0</v>
      </c>
      <c r="K977">
        <f t="shared" si="31"/>
        <v>10</v>
      </c>
    </row>
    <row r="978" spans="1:11" ht="20.100000000000001" customHeight="1" x14ac:dyDescent="0.25">
      <c r="A978" s="12" t="s">
        <v>1123</v>
      </c>
      <c r="B978" s="1" t="s">
        <v>1124</v>
      </c>
      <c r="C978" s="1" t="s">
        <v>215</v>
      </c>
      <c r="D978" s="1" t="s">
        <v>32</v>
      </c>
      <c r="E978" s="1" t="s">
        <v>1999</v>
      </c>
      <c r="F978" s="1">
        <v>62</v>
      </c>
      <c r="G978" s="2">
        <v>34616</v>
      </c>
      <c r="H978" s="3">
        <v>98230</v>
      </c>
      <c r="I978" s="4">
        <v>0</v>
      </c>
      <c r="J978" s="13">
        <f t="shared" si="30"/>
        <v>0</v>
      </c>
      <c r="K978">
        <f t="shared" si="31"/>
        <v>10</v>
      </c>
    </row>
    <row r="979" spans="1:11" ht="20.100000000000001" customHeight="1" x14ac:dyDescent="0.25">
      <c r="A979" s="12" t="s">
        <v>907</v>
      </c>
      <c r="B979" s="1" t="s">
        <v>1844</v>
      </c>
      <c r="C979" s="1" t="s">
        <v>11</v>
      </c>
      <c r="D979" s="1" t="s">
        <v>2007</v>
      </c>
      <c r="E979" s="1" t="s">
        <v>2000</v>
      </c>
      <c r="F979" s="1">
        <v>54</v>
      </c>
      <c r="G979" s="2">
        <v>34603</v>
      </c>
      <c r="H979" s="3">
        <v>162978</v>
      </c>
      <c r="I979" s="4">
        <v>0.17</v>
      </c>
      <c r="J979" s="13">
        <f t="shared" si="30"/>
        <v>27706.260000000002</v>
      </c>
      <c r="K979">
        <f t="shared" si="31"/>
        <v>9</v>
      </c>
    </row>
    <row r="980" spans="1:11" ht="20.100000000000001" customHeight="1" x14ac:dyDescent="0.25">
      <c r="A980" s="12" t="s">
        <v>362</v>
      </c>
      <c r="B980" s="1" t="s">
        <v>363</v>
      </c>
      <c r="C980" s="1" t="s">
        <v>22</v>
      </c>
      <c r="D980" s="1" t="s">
        <v>39</v>
      </c>
      <c r="E980" s="1" t="s">
        <v>1999</v>
      </c>
      <c r="F980" s="1">
        <v>55</v>
      </c>
      <c r="G980" s="2">
        <v>34595</v>
      </c>
      <c r="H980" s="3">
        <v>102270</v>
      </c>
      <c r="I980" s="4">
        <v>0.1</v>
      </c>
      <c r="J980" s="13">
        <f t="shared" si="30"/>
        <v>10227</v>
      </c>
      <c r="K980">
        <f t="shared" si="31"/>
        <v>9</v>
      </c>
    </row>
    <row r="981" spans="1:11" ht="20.100000000000001" customHeight="1" x14ac:dyDescent="0.25">
      <c r="A981" s="12" t="s">
        <v>695</v>
      </c>
      <c r="B981" s="1" t="s">
        <v>696</v>
      </c>
      <c r="C981" s="1" t="s">
        <v>17</v>
      </c>
      <c r="D981" s="1" t="s">
        <v>27</v>
      </c>
      <c r="E981" s="1" t="s">
        <v>1999</v>
      </c>
      <c r="F981" s="1">
        <v>58</v>
      </c>
      <c r="G981" s="2">
        <v>34592</v>
      </c>
      <c r="H981" s="3">
        <v>98769</v>
      </c>
      <c r="I981" s="4">
        <v>0</v>
      </c>
      <c r="J981" s="13">
        <f t="shared" si="30"/>
        <v>0</v>
      </c>
      <c r="K981">
        <f t="shared" si="31"/>
        <v>9</v>
      </c>
    </row>
    <row r="982" spans="1:11" ht="20.100000000000001" customHeight="1" x14ac:dyDescent="0.25">
      <c r="A982" s="12" t="s">
        <v>1041</v>
      </c>
      <c r="B982" s="1" t="s">
        <v>1042</v>
      </c>
      <c r="C982" s="1" t="s">
        <v>380</v>
      </c>
      <c r="D982" s="1" t="s">
        <v>7</v>
      </c>
      <c r="E982" s="1" t="s">
        <v>2000</v>
      </c>
      <c r="F982" s="1">
        <v>55</v>
      </c>
      <c r="G982" s="2">
        <v>34576</v>
      </c>
      <c r="H982" s="3">
        <v>73955</v>
      </c>
      <c r="I982" s="4">
        <v>0</v>
      </c>
      <c r="J982" s="13">
        <f t="shared" si="30"/>
        <v>0</v>
      </c>
      <c r="K982">
        <f t="shared" si="31"/>
        <v>8</v>
      </c>
    </row>
    <row r="983" spans="1:11" ht="20.100000000000001" customHeight="1" x14ac:dyDescent="0.25">
      <c r="A983" s="12" t="s">
        <v>184</v>
      </c>
      <c r="B983" s="1" t="s">
        <v>330</v>
      </c>
      <c r="C983" s="1" t="s">
        <v>82</v>
      </c>
      <c r="D983" s="1" t="s">
        <v>2007</v>
      </c>
      <c r="E983" s="1" t="s">
        <v>2000</v>
      </c>
      <c r="F983" s="1">
        <v>58</v>
      </c>
      <c r="G983" s="2">
        <v>34567</v>
      </c>
      <c r="H983" s="3">
        <v>93102</v>
      </c>
      <c r="I983" s="4">
        <v>0</v>
      </c>
      <c r="J983" s="13">
        <f t="shared" si="30"/>
        <v>0</v>
      </c>
      <c r="K983">
        <f t="shared" si="31"/>
        <v>8</v>
      </c>
    </row>
    <row r="984" spans="1:11" ht="20.100000000000001" customHeight="1" x14ac:dyDescent="0.25">
      <c r="A984" s="12" t="s">
        <v>902</v>
      </c>
      <c r="B984" s="1" t="s">
        <v>903</v>
      </c>
      <c r="C984" s="1" t="s">
        <v>56</v>
      </c>
      <c r="D984" s="1" t="s">
        <v>32</v>
      </c>
      <c r="E984" s="1" t="s">
        <v>2000</v>
      </c>
      <c r="F984" s="1">
        <v>64</v>
      </c>
      <c r="G984" s="2">
        <v>34505</v>
      </c>
      <c r="H984" s="3">
        <v>109456</v>
      </c>
      <c r="I984" s="4">
        <v>0.1</v>
      </c>
      <c r="J984" s="13">
        <f t="shared" si="30"/>
        <v>10945.6</v>
      </c>
      <c r="K984">
        <f t="shared" si="31"/>
        <v>6</v>
      </c>
    </row>
    <row r="985" spans="1:11" ht="20.100000000000001" customHeight="1" x14ac:dyDescent="0.25">
      <c r="A985" s="12" t="s">
        <v>438</v>
      </c>
      <c r="B985" s="1" t="s">
        <v>439</v>
      </c>
      <c r="C985" s="1" t="s">
        <v>22</v>
      </c>
      <c r="D985" s="1" t="s">
        <v>7</v>
      </c>
      <c r="E985" s="1" t="s">
        <v>1999</v>
      </c>
      <c r="F985" s="1">
        <v>51</v>
      </c>
      <c r="G985" s="2">
        <v>34388</v>
      </c>
      <c r="H985" s="3">
        <v>122802</v>
      </c>
      <c r="I985" s="4">
        <v>0.05</v>
      </c>
      <c r="J985" s="13">
        <f t="shared" si="30"/>
        <v>6140.1</v>
      </c>
      <c r="K985">
        <f t="shared" si="31"/>
        <v>2</v>
      </c>
    </row>
    <row r="986" spans="1:11" ht="20.100000000000001" customHeight="1" x14ac:dyDescent="0.25">
      <c r="A986" s="12" t="s">
        <v>530</v>
      </c>
      <c r="B986" s="1" t="s">
        <v>839</v>
      </c>
      <c r="C986" s="1" t="s">
        <v>17</v>
      </c>
      <c r="D986" s="1" t="s">
        <v>20</v>
      </c>
      <c r="E986" s="1" t="s">
        <v>1999</v>
      </c>
      <c r="F986" s="1">
        <v>52</v>
      </c>
      <c r="G986" s="2">
        <v>34383</v>
      </c>
      <c r="H986" s="3">
        <v>99624</v>
      </c>
      <c r="I986" s="4">
        <v>0</v>
      </c>
      <c r="J986" s="13">
        <f t="shared" si="30"/>
        <v>0</v>
      </c>
      <c r="K986">
        <f t="shared" si="31"/>
        <v>2</v>
      </c>
    </row>
    <row r="987" spans="1:11" ht="20.100000000000001" customHeight="1" x14ac:dyDescent="0.25">
      <c r="A987" s="12" t="s">
        <v>78</v>
      </c>
      <c r="B987" s="1" t="s">
        <v>79</v>
      </c>
      <c r="C987" s="1" t="s">
        <v>71</v>
      </c>
      <c r="D987" s="1" t="s">
        <v>7</v>
      </c>
      <c r="E987" s="1" t="s">
        <v>2000</v>
      </c>
      <c r="F987" s="1">
        <v>57</v>
      </c>
      <c r="G987" s="2">
        <v>34337</v>
      </c>
      <c r="H987" s="3">
        <v>82872</v>
      </c>
      <c r="I987" s="4">
        <v>0</v>
      </c>
      <c r="J987" s="13">
        <f t="shared" si="30"/>
        <v>0</v>
      </c>
      <c r="K987">
        <f t="shared" si="31"/>
        <v>1</v>
      </c>
    </row>
    <row r="988" spans="1:11" ht="20.100000000000001" customHeight="1" x14ac:dyDescent="0.25">
      <c r="A988" s="12" t="s">
        <v>1845</v>
      </c>
      <c r="B988" s="1" t="s">
        <v>1846</v>
      </c>
      <c r="C988" s="1" t="s">
        <v>310</v>
      </c>
      <c r="D988" s="1" t="s">
        <v>7</v>
      </c>
      <c r="E988" s="1" t="s">
        <v>1999</v>
      </c>
      <c r="F988" s="1">
        <v>55</v>
      </c>
      <c r="G988" s="2">
        <v>34290</v>
      </c>
      <c r="H988" s="3">
        <v>80170</v>
      </c>
      <c r="I988" s="4">
        <v>0</v>
      </c>
      <c r="J988" s="13">
        <f t="shared" si="30"/>
        <v>0</v>
      </c>
      <c r="K988">
        <f t="shared" si="31"/>
        <v>11</v>
      </c>
    </row>
    <row r="989" spans="1:11" ht="20.100000000000001" customHeight="1" x14ac:dyDescent="0.25">
      <c r="A989" s="12" t="s">
        <v>196</v>
      </c>
      <c r="B989" s="1" t="s">
        <v>1811</v>
      </c>
      <c r="C989" s="1" t="s">
        <v>11</v>
      </c>
      <c r="D989" s="1" t="s">
        <v>2007</v>
      </c>
      <c r="E989" s="1" t="s">
        <v>2000</v>
      </c>
      <c r="F989" s="1">
        <v>52</v>
      </c>
      <c r="G989" s="2">
        <v>34209</v>
      </c>
      <c r="H989" s="3">
        <v>177443</v>
      </c>
      <c r="I989" s="4">
        <v>0.25</v>
      </c>
      <c r="J989" s="13">
        <f t="shared" si="30"/>
        <v>44360.75</v>
      </c>
      <c r="K989">
        <f t="shared" si="31"/>
        <v>8</v>
      </c>
    </row>
    <row r="990" spans="1:11" ht="20.100000000000001" customHeight="1" x14ac:dyDescent="0.25">
      <c r="A990" s="12" t="s">
        <v>421</v>
      </c>
      <c r="B990" s="1" t="s">
        <v>422</v>
      </c>
      <c r="C990" s="1" t="s">
        <v>423</v>
      </c>
      <c r="D990" s="1" t="s">
        <v>7</v>
      </c>
      <c r="E990" s="1" t="s">
        <v>1999</v>
      </c>
      <c r="F990" s="1">
        <v>58</v>
      </c>
      <c r="G990" s="2">
        <v>34176</v>
      </c>
      <c r="H990" s="3">
        <v>69260</v>
      </c>
      <c r="I990" s="4">
        <v>0</v>
      </c>
      <c r="J990" s="13">
        <f t="shared" si="30"/>
        <v>0</v>
      </c>
      <c r="K990">
        <f t="shared" si="31"/>
        <v>7</v>
      </c>
    </row>
    <row r="991" spans="1:11" ht="20.100000000000001" customHeight="1" x14ac:dyDescent="0.25">
      <c r="A991" s="12" t="s">
        <v>1485</v>
      </c>
      <c r="B991" s="1" t="s">
        <v>1486</v>
      </c>
      <c r="C991" s="1" t="s">
        <v>22</v>
      </c>
      <c r="D991" s="1" t="s">
        <v>2007</v>
      </c>
      <c r="E991" s="1" t="s">
        <v>1999</v>
      </c>
      <c r="F991" s="1">
        <v>64</v>
      </c>
      <c r="G991" s="2">
        <v>33964</v>
      </c>
      <c r="H991" s="3">
        <v>104668</v>
      </c>
      <c r="I991" s="4">
        <v>0.08</v>
      </c>
      <c r="J991" s="13">
        <f t="shared" si="30"/>
        <v>8373.44</v>
      </c>
      <c r="K991">
        <f t="shared" si="31"/>
        <v>12</v>
      </c>
    </row>
    <row r="992" spans="1:11" ht="20.100000000000001" customHeight="1" x14ac:dyDescent="0.25">
      <c r="A992" s="12" t="s">
        <v>1372</v>
      </c>
      <c r="B992" s="1" t="s">
        <v>1373</v>
      </c>
      <c r="C992" s="1" t="s">
        <v>22</v>
      </c>
      <c r="D992" s="1" t="s">
        <v>39</v>
      </c>
      <c r="E992" s="1" t="s">
        <v>2000</v>
      </c>
      <c r="F992" s="1">
        <v>55</v>
      </c>
      <c r="G992" s="2">
        <v>33958</v>
      </c>
      <c r="H992" s="3">
        <v>113950</v>
      </c>
      <c r="I992" s="4">
        <v>0.09</v>
      </c>
      <c r="J992" s="13">
        <f t="shared" si="30"/>
        <v>10255.5</v>
      </c>
      <c r="K992">
        <f t="shared" si="31"/>
        <v>12</v>
      </c>
    </row>
    <row r="993" spans="1:11" ht="20.100000000000001" customHeight="1" x14ac:dyDescent="0.25">
      <c r="A993" s="12" t="s">
        <v>1118</v>
      </c>
      <c r="B993" s="1" t="s">
        <v>1119</v>
      </c>
      <c r="C993" s="1" t="s">
        <v>114</v>
      </c>
      <c r="D993" s="1" t="s">
        <v>32</v>
      </c>
      <c r="E993" s="1" t="s">
        <v>1999</v>
      </c>
      <c r="F993" s="1">
        <v>60</v>
      </c>
      <c r="G993" s="2">
        <v>33890</v>
      </c>
      <c r="H993" s="3">
        <v>88213</v>
      </c>
      <c r="I993" s="4">
        <v>0</v>
      </c>
      <c r="J993" s="13">
        <f t="shared" si="30"/>
        <v>0</v>
      </c>
      <c r="K993">
        <f t="shared" si="31"/>
        <v>10</v>
      </c>
    </row>
    <row r="994" spans="1:11" ht="20.100000000000001" customHeight="1" x14ac:dyDescent="0.25">
      <c r="A994" s="12" t="s">
        <v>524</v>
      </c>
      <c r="B994" s="1" t="s">
        <v>525</v>
      </c>
      <c r="C994" s="1" t="s">
        <v>161</v>
      </c>
      <c r="D994" s="1" t="s">
        <v>32</v>
      </c>
      <c r="E994" s="1" t="s">
        <v>1999</v>
      </c>
      <c r="F994" s="1">
        <v>64</v>
      </c>
      <c r="G994" s="2">
        <v>33875</v>
      </c>
      <c r="H994" s="3">
        <v>70778</v>
      </c>
      <c r="I994" s="4">
        <v>0</v>
      </c>
      <c r="J994" s="13">
        <f t="shared" si="30"/>
        <v>0</v>
      </c>
      <c r="K994">
        <f t="shared" si="31"/>
        <v>9</v>
      </c>
    </row>
    <row r="995" spans="1:11" ht="20.100000000000001" customHeight="1" x14ac:dyDescent="0.25">
      <c r="A995" s="12" t="s">
        <v>1422</v>
      </c>
      <c r="B995" s="1" t="s">
        <v>1423</v>
      </c>
      <c r="C995" s="1" t="s">
        <v>310</v>
      </c>
      <c r="D995" s="1" t="s">
        <v>7</v>
      </c>
      <c r="E995" s="1" t="s">
        <v>1999</v>
      </c>
      <c r="F995" s="1">
        <v>54</v>
      </c>
      <c r="G995" s="2">
        <v>33785</v>
      </c>
      <c r="H995" s="3">
        <v>63196</v>
      </c>
      <c r="I995" s="4">
        <v>0</v>
      </c>
      <c r="J995" s="13">
        <f t="shared" si="30"/>
        <v>0</v>
      </c>
      <c r="K995">
        <f t="shared" si="31"/>
        <v>6</v>
      </c>
    </row>
    <row r="996" spans="1:11" ht="20.100000000000001" customHeight="1" x14ac:dyDescent="0.25">
      <c r="A996" s="12" t="s">
        <v>724</v>
      </c>
      <c r="B996" s="1" t="s">
        <v>725</v>
      </c>
      <c r="C996" s="1" t="s">
        <v>64</v>
      </c>
      <c r="D996" s="1" t="s">
        <v>20</v>
      </c>
      <c r="E996" s="1" t="s">
        <v>2000</v>
      </c>
      <c r="F996" s="1">
        <v>56</v>
      </c>
      <c r="G996" s="2">
        <v>33770</v>
      </c>
      <c r="H996" s="3">
        <v>59591</v>
      </c>
      <c r="I996" s="4">
        <v>0</v>
      </c>
      <c r="J996" s="13">
        <f t="shared" si="30"/>
        <v>0</v>
      </c>
      <c r="K996">
        <f t="shared" si="31"/>
        <v>6</v>
      </c>
    </row>
    <row r="997" spans="1:11" ht="20.100000000000001" customHeight="1" x14ac:dyDescent="0.25">
      <c r="A997" s="12" t="s">
        <v>1270</v>
      </c>
      <c r="B997" s="1" t="s">
        <v>1271</v>
      </c>
      <c r="C997" s="1" t="s">
        <v>9</v>
      </c>
      <c r="D997" s="1" t="s">
        <v>7</v>
      </c>
      <c r="E997" s="1" t="s">
        <v>2000</v>
      </c>
      <c r="F997" s="1">
        <v>57</v>
      </c>
      <c r="G997" s="2">
        <v>33728</v>
      </c>
      <c r="H997" s="3">
        <v>76202</v>
      </c>
      <c r="I997" s="4">
        <v>0</v>
      </c>
      <c r="J997" s="13">
        <f t="shared" si="30"/>
        <v>0</v>
      </c>
      <c r="K997">
        <f t="shared" si="31"/>
        <v>5</v>
      </c>
    </row>
    <row r="998" spans="1:11" ht="20.100000000000001" customHeight="1" x14ac:dyDescent="0.25">
      <c r="A998" s="12" t="s">
        <v>170</v>
      </c>
      <c r="B998" s="1" t="s">
        <v>171</v>
      </c>
      <c r="C998" s="1" t="s">
        <v>56</v>
      </c>
      <c r="D998" s="1" t="s">
        <v>32</v>
      </c>
      <c r="E998" s="1" t="s">
        <v>1999</v>
      </c>
      <c r="F998" s="1">
        <v>53</v>
      </c>
      <c r="G998" s="2">
        <v>33702</v>
      </c>
      <c r="H998" s="3">
        <v>116878</v>
      </c>
      <c r="I998" s="4">
        <v>0.11</v>
      </c>
      <c r="J998" s="13">
        <f t="shared" si="30"/>
        <v>12856.58</v>
      </c>
      <c r="K998">
        <f t="shared" si="31"/>
        <v>4</v>
      </c>
    </row>
    <row r="999" spans="1:11" ht="20.100000000000001" customHeight="1" x14ac:dyDescent="0.25">
      <c r="A999" s="12" t="s">
        <v>266</v>
      </c>
      <c r="B999" s="1" t="s">
        <v>267</v>
      </c>
      <c r="C999" s="1" t="s">
        <v>268</v>
      </c>
      <c r="D999" s="1" t="s">
        <v>7</v>
      </c>
      <c r="E999" s="1" t="s">
        <v>2000</v>
      </c>
      <c r="F999" s="1">
        <v>63</v>
      </c>
      <c r="G999" s="2">
        <v>33695</v>
      </c>
      <c r="H999" s="3">
        <v>53809</v>
      </c>
      <c r="I999" s="4">
        <v>0</v>
      </c>
      <c r="J999" s="13">
        <f t="shared" si="30"/>
        <v>0</v>
      </c>
      <c r="K999">
        <f t="shared" si="31"/>
        <v>4</v>
      </c>
    </row>
    <row r="1000" spans="1:11" ht="20.100000000000001" customHeight="1" x14ac:dyDescent="0.25">
      <c r="A1000" s="12" t="s">
        <v>1696</v>
      </c>
      <c r="B1000" s="1" t="s">
        <v>1697</v>
      </c>
      <c r="C1000" s="1" t="s">
        <v>11</v>
      </c>
      <c r="D1000" s="1" t="s">
        <v>20</v>
      </c>
      <c r="E1000" s="1" t="s">
        <v>1999</v>
      </c>
      <c r="F1000" s="1">
        <v>58</v>
      </c>
      <c r="G1000" s="2">
        <v>33682</v>
      </c>
      <c r="H1000" s="3">
        <v>199848</v>
      </c>
      <c r="I1000" s="4">
        <v>0.16</v>
      </c>
      <c r="J1000" s="13">
        <f t="shared" si="30"/>
        <v>31975.68</v>
      </c>
      <c r="K1000">
        <f t="shared" si="31"/>
        <v>3</v>
      </c>
    </row>
    <row r="1001" spans="1:11" ht="20.100000000000001" customHeight="1" thickBot="1" x14ac:dyDescent="0.3">
      <c r="A1001" s="14" t="s">
        <v>1748</v>
      </c>
      <c r="B1001" s="15" t="s">
        <v>1749</v>
      </c>
      <c r="C1001" s="15" t="s">
        <v>56</v>
      </c>
      <c r="D1001" s="15" t="s">
        <v>32</v>
      </c>
      <c r="E1001" s="15" t="s">
        <v>1999</v>
      </c>
      <c r="F1001" s="15">
        <v>57</v>
      </c>
      <c r="G1001" s="16">
        <v>33612</v>
      </c>
      <c r="H1001" s="17">
        <v>111299</v>
      </c>
      <c r="I1001" s="18">
        <v>0.12</v>
      </c>
      <c r="J1001" s="19">
        <f t="shared" si="30"/>
        <v>13355.88</v>
      </c>
      <c r="K1001">
        <f t="shared" si="31"/>
        <v>1</v>
      </c>
    </row>
  </sheetData>
  <sortState xmlns:xlrd2="http://schemas.microsoft.com/office/spreadsheetml/2017/richdata2" ref="A2:J1001">
    <sortCondition descending="1" ref="G2:G1001"/>
  </sortState>
  <phoneticPr fontId="1" type="noConversion"/>
  <conditionalFormatting sqref="H2:H1001">
    <cfRule type="cellIs" dxfId="16" priority="11" operator="lessThan">
      <formula>100000</formula>
    </cfRule>
    <cfRule type="cellIs" dxfId="15" priority="13" operator="greaterThan">
      <formula>100000</formula>
    </cfRule>
    <cfRule type="cellIs" dxfId="14" priority="14" operator="greaterThan">
      <formula>1000000</formula>
    </cfRule>
    <cfRule type="cellIs" dxfId="13" priority="15" operator="greaterThan">
      <formula>100000</formula>
    </cfRule>
    <cfRule type="cellIs" dxfId="12" priority="16" operator="greaterThan">
      <formula>"$100000"</formula>
    </cfRule>
    <cfRule type="cellIs" dxfId="11" priority="17" operator="greaterThan">
      <formula>"$100,00"</formula>
    </cfRule>
  </conditionalFormatting>
  <conditionalFormatting sqref="H853:H1001">
    <cfRule type="cellIs" dxfId="10" priority="12" operator="lessThan">
      <formula>100000</formula>
    </cfRule>
  </conditionalFormatting>
  <conditionalFormatting sqref="F2:F1001">
    <cfRule type="cellIs" dxfId="9" priority="6" operator="lessThan">
      <formula>40</formula>
    </cfRule>
    <cfRule type="cellIs" dxfId="8" priority="7" operator="equal">
      <formula>40</formula>
    </cfRule>
    <cfRule type="cellIs" dxfId="7" priority="8" operator="greaterThan">
      <formula>40</formula>
    </cfRule>
    <cfRule type="cellIs" dxfId="6" priority="9" operator="equal">
      <formula>40</formula>
    </cfRule>
    <cfRule type="cellIs" dxfId="5" priority="10" operator="greaterThan">
      <formula>40</formula>
    </cfRule>
  </conditionalFormatting>
  <conditionalFormatting sqref="C2:C1001">
    <cfRule type="containsText" dxfId="4" priority="3" operator="containsText" text="Director">
      <formula>NOT(ISERROR(SEARCH("Director",C2)))</formula>
    </cfRule>
    <cfRule type="containsText" dxfId="3" priority="4" operator="containsText" text="director">
      <formula>NOT(ISERROR(SEARCH("director",C2)))</formula>
    </cfRule>
    <cfRule type="containsText" dxfId="2" priority="5" operator="containsText" text="Sr. Analyst">
      <formula>NOT(ISERROR(SEARCH("Sr. Analyst",C2)))</formula>
    </cfRule>
  </conditionalFormatting>
  <conditionalFormatting sqref="E971:E1001">
    <cfRule type="containsText" dxfId="1" priority="1" operator="containsText" text="f">
      <formula>NOT(ISERROR(SEARCH("f",E971)))</formula>
    </cfRule>
    <cfRule type="containsText" dxfId="0" priority="2" operator="containsText" text="M">
      <formula>NOT(ISERROR(SEARCH("M",E971)))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AFA-51E0-40F2-BF13-49CDAEE2AA19}">
  <sheetPr>
    <tabColor theme="5" tint="-0.249977111117893"/>
  </sheetPr>
  <dimension ref="A1:E33"/>
  <sheetViews>
    <sheetView topLeftCell="A28" zoomScale="118" zoomScaleNormal="118" workbookViewId="0">
      <selection activeCell="H31" sqref="H31"/>
    </sheetView>
    <sheetView workbookViewId="1"/>
  </sheetViews>
  <sheetFormatPr defaultRowHeight="15" x14ac:dyDescent="0.25"/>
  <cols>
    <col min="1" max="1" width="90" customWidth="1"/>
  </cols>
  <sheetData>
    <row r="1" spans="1:5" x14ac:dyDescent="0.25">
      <c r="A1" s="20" t="s">
        <v>1952</v>
      </c>
      <c r="B1" s="5"/>
    </row>
    <row r="2" spans="1:5" x14ac:dyDescent="0.25">
      <c r="A2" s="20" t="s">
        <v>1953</v>
      </c>
      <c r="B2" s="5"/>
    </row>
    <row r="3" spans="1:5" x14ac:dyDescent="0.25">
      <c r="A3" s="20" t="s">
        <v>1954</v>
      </c>
      <c r="B3" s="5"/>
    </row>
    <row r="4" spans="1:5" x14ac:dyDescent="0.25">
      <c r="A4" s="20" t="s">
        <v>1955</v>
      </c>
      <c r="B4" s="5"/>
    </row>
    <row r="5" spans="1:5" x14ac:dyDescent="0.25">
      <c r="A5" s="20" t="s">
        <v>1956</v>
      </c>
      <c r="B5" s="5"/>
    </row>
    <row r="6" spans="1:5" x14ac:dyDescent="0.25">
      <c r="A6" s="20" t="s">
        <v>1957</v>
      </c>
      <c r="B6" s="5"/>
    </row>
    <row r="7" spans="1:5" x14ac:dyDescent="0.25">
      <c r="A7" s="20" t="s">
        <v>1958</v>
      </c>
      <c r="B7" s="5"/>
    </row>
    <row r="8" spans="1:5" x14ac:dyDescent="0.25">
      <c r="A8" s="20" t="s">
        <v>1959</v>
      </c>
      <c r="B8" s="5"/>
    </row>
    <row r="9" spans="1:5" x14ac:dyDescent="0.25">
      <c r="A9" s="20" t="s">
        <v>1962</v>
      </c>
      <c r="B9" s="5"/>
      <c r="C9" s="5"/>
    </row>
    <row r="10" spans="1:5" x14ac:dyDescent="0.25">
      <c r="A10" s="20" t="s">
        <v>1960</v>
      </c>
    </row>
    <row r="11" spans="1:5" x14ac:dyDescent="0.25">
      <c r="A11" s="20" t="s">
        <v>1961</v>
      </c>
      <c r="B11" s="5"/>
      <c r="C11" s="5"/>
      <c r="D11" s="5"/>
      <c r="E11" s="5"/>
    </row>
    <row r="12" spans="1:5" x14ac:dyDescent="0.25">
      <c r="A12" s="20" t="s">
        <v>1966</v>
      </c>
      <c r="B12" s="5"/>
      <c r="C12" s="5"/>
    </row>
    <row r="13" spans="1:5" x14ac:dyDescent="0.25">
      <c r="A13" s="20" t="s">
        <v>1967</v>
      </c>
      <c r="B13" s="5"/>
      <c r="C13" s="5"/>
    </row>
    <row r="14" spans="1:5" x14ac:dyDescent="0.25">
      <c r="A14" s="20" t="s">
        <v>1972</v>
      </c>
      <c r="B14" s="5"/>
    </row>
    <row r="15" spans="1:5" x14ac:dyDescent="0.25">
      <c r="A15" s="20" t="s">
        <v>1974</v>
      </c>
    </row>
    <row r="16" spans="1:5" x14ac:dyDescent="0.25">
      <c r="A16" s="20" t="s">
        <v>1977</v>
      </c>
    </row>
    <row r="17" spans="1:2" x14ac:dyDescent="0.25">
      <c r="A17" s="20" t="s">
        <v>1978</v>
      </c>
      <c r="B17" s="5"/>
    </row>
    <row r="18" spans="1:2" x14ac:dyDescent="0.25">
      <c r="A18" s="20" t="s">
        <v>1979</v>
      </c>
    </row>
    <row r="19" spans="1:2" x14ac:dyDescent="0.25">
      <c r="A19" s="20" t="s">
        <v>1980</v>
      </c>
    </row>
    <row r="20" spans="1:2" x14ac:dyDescent="0.25">
      <c r="A20" s="20" t="s">
        <v>1981</v>
      </c>
    </row>
    <row r="21" spans="1:2" x14ac:dyDescent="0.25">
      <c r="A21" s="20" t="s">
        <v>1982</v>
      </c>
    </row>
    <row r="22" spans="1:2" x14ac:dyDescent="0.25">
      <c r="A22" s="20" t="s">
        <v>1983</v>
      </c>
    </row>
    <row r="23" spans="1:2" x14ac:dyDescent="0.25">
      <c r="A23" s="20" t="s">
        <v>1984</v>
      </c>
    </row>
    <row r="24" spans="1:2" x14ac:dyDescent="0.25">
      <c r="A24" s="20" t="s">
        <v>2001</v>
      </c>
    </row>
    <row r="25" spans="1:2" x14ac:dyDescent="0.25">
      <c r="A25" s="20" t="s">
        <v>1985</v>
      </c>
    </row>
    <row r="26" spans="1:2" x14ac:dyDescent="0.25">
      <c r="A26" s="20" t="s">
        <v>2006</v>
      </c>
    </row>
    <row r="27" spans="1:2" x14ac:dyDescent="0.25">
      <c r="A27" s="20" t="s">
        <v>1986</v>
      </c>
    </row>
    <row r="28" spans="1:2" x14ac:dyDescent="0.25">
      <c r="A28" s="20" t="s">
        <v>1987</v>
      </c>
    </row>
    <row r="29" spans="1:2" x14ac:dyDescent="0.25">
      <c r="A29" s="20" t="s">
        <v>2002</v>
      </c>
    </row>
    <row r="30" spans="1:2" x14ac:dyDescent="0.25">
      <c r="A30" s="20" t="s">
        <v>2003</v>
      </c>
    </row>
    <row r="31" spans="1:2" x14ac:dyDescent="0.25">
      <c r="A31" s="20" t="s">
        <v>2005</v>
      </c>
    </row>
    <row r="32" spans="1:2" x14ac:dyDescent="0.25">
      <c r="A32" s="20" t="s">
        <v>2004</v>
      </c>
    </row>
    <row r="33" spans="1:1" x14ac:dyDescent="0.25">
      <c r="A33" s="20" t="s">
        <v>2008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F569-242D-467A-AEFE-F1B4C0225395}">
  <sheetPr>
    <tabColor theme="9" tint="-0.249977111117893"/>
  </sheetPr>
  <dimension ref="A1:M48"/>
  <sheetViews>
    <sheetView workbookViewId="0">
      <selection activeCell="K1" sqref="K1"/>
    </sheetView>
    <sheetView workbookViewId="1">
      <selection activeCell="H12" sqref="H11:H12"/>
    </sheetView>
  </sheetViews>
  <sheetFormatPr defaultRowHeight="15" x14ac:dyDescent="0.25"/>
  <cols>
    <col min="2" max="2" width="14.42578125" bestFit="1" customWidth="1"/>
    <col min="3" max="3" width="15.5703125" customWidth="1"/>
    <col min="4" max="4" width="34.5703125" customWidth="1"/>
    <col min="7" max="7" width="15.42578125" bestFit="1" customWidth="1"/>
    <col min="9" max="9" width="9.140625" customWidth="1"/>
    <col min="13" max="13" width="13.28515625" customWidth="1"/>
    <col min="14" max="14" width="39" customWidth="1"/>
  </cols>
  <sheetData>
    <row r="1" spans="1:13" ht="15.75" x14ac:dyDescent="0.25">
      <c r="B1" s="72">
        <f>AVERAGE(Data!F2:F1001)</f>
        <v>44.381999999999998</v>
      </c>
      <c r="C1" s="73" t="s">
        <v>1963</v>
      </c>
      <c r="G1" s="74" t="s">
        <v>1973</v>
      </c>
      <c r="L1" s="12"/>
      <c r="M1" s="1"/>
    </row>
    <row r="2" spans="1:13" x14ac:dyDescent="0.25">
      <c r="B2" s="72">
        <f>MEDIAN(Data!F2:F1001)</f>
        <v>45</v>
      </c>
      <c r="C2" s="73" t="s">
        <v>1964</v>
      </c>
      <c r="G2" s="70">
        <f>SUM(Data!H2:H1001)</f>
        <v>113217365</v>
      </c>
    </row>
    <row r="3" spans="1:13" x14ac:dyDescent="0.25">
      <c r="B3" s="72">
        <f>MODE(Data!F2:F1001)</f>
        <v>45</v>
      </c>
      <c r="C3" s="73" t="s">
        <v>1965</v>
      </c>
    </row>
    <row r="5" spans="1:13" x14ac:dyDescent="0.25">
      <c r="A5" s="71">
        <v>10</v>
      </c>
      <c r="B5" s="71">
        <f>COUNT(Data!I2:I1001)</f>
        <v>1000</v>
      </c>
      <c r="C5" s="71" t="s">
        <v>1968</v>
      </c>
      <c r="D5" s="71"/>
    </row>
    <row r="6" spans="1:13" x14ac:dyDescent="0.25">
      <c r="A6" s="71"/>
      <c r="B6" s="71">
        <f>COUNTBLANK(Data!I2:I1001)</f>
        <v>0</v>
      </c>
      <c r="C6" s="71" t="s">
        <v>1969</v>
      </c>
      <c r="D6" s="71"/>
    </row>
    <row r="7" spans="1:13" x14ac:dyDescent="0.25">
      <c r="A7" s="71"/>
      <c r="B7" s="71"/>
      <c r="C7" s="71"/>
      <c r="D7" s="71"/>
    </row>
    <row r="8" spans="1:13" x14ac:dyDescent="0.25">
      <c r="A8" s="71"/>
      <c r="B8" s="71">
        <f>COUNT(Data!E2:E1001)</f>
        <v>0</v>
      </c>
      <c r="C8" s="71" t="s">
        <v>1970</v>
      </c>
      <c r="D8" s="71"/>
    </row>
    <row r="9" spans="1:13" x14ac:dyDescent="0.25">
      <c r="A9" s="71"/>
      <c r="B9" s="71">
        <f>COUNTBLANK(Data!E2:E1001)</f>
        <v>0</v>
      </c>
      <c r="C9" s="71" t="s">
        <v>1971</v>
      </c>
      <c r="D9" s="71"/>
    </row>
    <row r="10" spans="1:13" x14ac:dyDescent="0.25">
      <c r="A10" s="71"/>
      <c r="B10" s="71"/>
      <c r="C10" s="71"/>
      <c r="D10" s="71"/>
    </row>
    <row r="11" spans="1:13" x14ac:dyDescent="0.25">
      <c r="A11" s="71"/>
      <c r="B11" s="71">
        <f>COUNTA(Data!E2:E1001)</f>
        <v>1000</v>
      </c>
      <c r="C11" s="71" t="s">
        <v>1970</v>
      </c>
      <c r="D11" s="71"/>
    </row>
    <row r="16" spans="1:13" x14ac:dyDescent="0.25">
      <c r="B16" s="82">
        <f>SUM(Bonus_am)</f>
        <v>15873801.470000008</v>
      </c>
      <c r="C16" s="5" t="s">
        <v>1976</v>
      </c>
      <c r="D16" s="5"/>
    </row>
    <row r="18" spans="2:8" ht="15.75" x14ac:dyDescent="0.25">
      <c r="B18" s="75" t="s">
        <v>1899</v>
      </c>
      <c r="C18" s="76">
        <v>258498</v>
      </c>
      <c r="D18" t="s">
        <v>1988</v>
      </c>
    </row>
    <row r="19" spans="2:8" ht="15.75" x14ac:dyDescent="0.25">
      <c r="B19" s="75" t="s">
        <v>476</v>
      </c>
      <c r="C19" s="76">
        <v>258426</v>
      </c>
    </row>
    <row r="20" spans="2:8" ht="15.75" x14ac:dyDescent="0.25">
      <c r="B20" s="75" t="s">
        <v>1739</v>
      </c>
      <c r="C20" s="76">
        <v>258081</v>
      </c>
    </row>
    <row r="22" spans="2:8" ht="15.75" x14ac:dyDescent="0.25">
      <c r="B22" s="77" t="s">
        <v>1989</v>
      </c>
      <c r="C22" s="77" t="s">
        <v>1990</v>
      </c>
      <c r="D22" s="77"/>
    </row>
    <row r="23" spans="2:8" ht="15.75" x14ac:dyDescent="0.25">
      <c r="B23" s="78" t="s">
        <v>1991</v>
      </c>
      <c r="C23" s="77" t="s">
        <v>1930</v>
      </c>
      <c r="D23" s="77" t="s">
        <v>24</v>
      </c>
      <c r="E23" s="78" t="s">
        <v>1992</v>
      </c>
      <c r="F23" s="80"/>
      <c r="G23" s="80"/>
      <c r="H23" s="80"/>
    </row>
    <row r="24" spans="2:8" ht="15.75" x14ac:dyDescent="0.25">
      <c r="B24" s="78" t="s">
        <v>1994</v>
      </c>
      <c r="C24" s="77" t="s">
        <v>1534</v>
      </c>
      <c r="D24" s="77" t="s">
        <v>1535</v>
      </c>
      <c r="E24" s="80" t="s">
        <v>1993</v>
      </c>
      <c r="F24" s="80"/>
      <c r="G24" s="80"/>
      <c r="H24" s="80"/>
    </row>
    <row r="25" spans="2:8" ht="15.75" x14ac:dyDescent="0.25">
      <c r="B25" s="78" t="s">
        <v>1996</v>
      </c>
      <c r="C25" s="77" t="s">
        <v>476</v>
      </c>
      <c r="D25" s="77" t="s">
        <v>477</v>
      </c>
      <c r="E25" s="80" t="s">
        <v>1995</v>
      </c>
      <c r="F25" s="80"/>
      <c r="G25" s="80"/>
      <c r="H25" s="80"/>
    </row>
    <row r="26" spans="2:8" ht="15.75" x14ac:dyDescent="0.25">
      <c r="B26" s="78" t="s">
        <v>1998</v>
      </c>
      <c r="C26" s="78" t="s">
        <v>1997</v>
      </c>
      <c r="D26" s="79"/>
    </row>
    <row r="27" spans="2:8" ht="15.75" x14ac:dyDescent="0.25">
      <c r="B27" s="7"/>
      <c r="C27" s="81" t="s">
        <v>1883</v>
      </c>
      <c r="D27" s="7"/>
    </row>
    <row r="28" spans="2:8" ht="15.75" x14ac:dyDescent="0.25">
      <c r="B28" s="7"/>
      <c r="C28" s="81" t="s">
        <v>1785</v>
      </c>
      <c r="D28" s="7"/>
    </row>
    <row r="29" spans="2:8" ht="15.75" x14ac:dyDescent="0.25">
      <c r="B29" s="7"/>
      <c r="C29" s="81" t="s">
        <v>1492</v>
      </c>
      <c r="D29" s="7"/>
    </row>
    <row r="30" spans="2:8" ht="15.75" x14ac:dyDescent="0.25">
      <c r="B30" s="7"/>
      <c r="C30" s="81" t="s">
        <v>1296</v>
      </c>
      <c r="D30" s="7"/>
    </row>
    <row r="31" spans="2:8" ht="15.75" x14ac:dyDescent="0.25">
      <c r="B31" s="7"/>
      <c r="C31" s="81" t="s">
        <v>1628</v>
      </c>
      <c r="D31" s="7"/>
    </row>
    <row r="32" spans="2:8" ht="15.75" x14ac:dyDescent="0.25">
      <c r="B32" s="7"/>
      <c r="C32" s="81" t="s">
        <v>623</v>
      </c>
      <c r="D32" s="7"/>
    </row>
    <row r="33" spans="2:4" ht="15.75" x14ac:dyDescent="0.25">
      <c r="B33" s="7"/>
      <c r="C33" s="81" t="s">
        <v>1362</v>
      </c>
      <c r="D33" s="6"/>
    </row>
    <row r="34" spans="2:4" ht="15.75" x14ac:dyDescent="0.25">
      <c r="B34" s="7"/>
      <c r="C34" s="81" t="s">
        <v>1514</v>
      </c>
      <c r="D34" s="7"/>
    </row>
    <row r="35" spans="2:4" ht="15.75" x14ac:dyDescent="0.25">
      <c r="B35" s="7"/>
      <c r="C35" s="81" t="s">
        <v>613</v>
      </c>
      <c r="D35" s="7"/>
    </row>
    <row r="36" spans="2:4" ht="15.75" x14ac:dyDescent="0.25">
      <c r="B36" s="7"/>
      <c r="C36" s="81" t="s">
        <v>1543</v>
      </c>
      <c r="D36" s="7"/>
    </row>
    <row r="37" spans="2:4" ht="15.75" x14ac:dyDescent="0.25">
      <c r="B37" s="7"/>
      <c r="C37" s="81" t="s">
        <v>1890</v>
      </c>
      <c r="D37" s="7"/>
    </row>
    <row r="38" spans="2:4" ht="15.75" x14ac:dyDescent="0.25">
      <c r="B38" s="7"/>
      <c r="C38" s="81" t="s">
        <v>1930</v>
      </c>
      <c r="D38" s="7"/>
    </row>
    <row r="39" spans="2:4" ht="15.75" x14ac:dyDescent="0.25">
      <c r="B39" s="7"/>
      <c r="C39" s="81" t="s">
        <v>1807</v>
      </c>
      <c r="D39" s="7"/>
    </row>
    <row r="40" spans="2:4" ht="15.75" x14ac:dyDescent="0.25">
      <c r="B40" s="7"/>
      <c r="C40" s="81" t="s">
        <v>106</v>
      </c>
      <c r="D40" s="7"/>
    </row>
    <row r="41" spans="2:4" ht="15.75" x14ac:dyDescent="0.25">
      <c r="B41" s="7"/>
      <c r="C41" s="81" t="s">
        <v>1686</v>
      </c>
      <c r="D41" s="7"/>
    </row>
    <row r="42" spans="2:4" ht="15.75" x14ac:dyDescent="0.25">
      <c r="B42" s="7"/>
      <c r="C42" s="81" t="s">
        <v>1717</v>
      </c>
      <c r="D42" s="7"/>
    </row>
    <row r="43" spans="2:4" ht="15.75" x14ac:dyDescent="0.25">
      <c r="B43" s="7"/>
      <c r="C43" s="81" t="s">
        <v>986</v>
      </c>
      <c r="D43" s="7"/>
    </row>
    <row r="44" spans="2:4" ht="15.75" x14ac:dyDescent="0.25">
      <c r="B44" s="7"/>
      <c r="C44" s="81" t="s">
        <v>862</v>
      </c>
      <c r="D44" s="7"/>
    </row>
    <row r="45" spans="2:4" ht="15.75" x14ac:dyDescent="0.25">
      <c r="B45" s="7"/>
      <c r="C45" s="81" t="s">
        <v>417</v>
      </c>
      <c r="D45" s="7"/>
    </row>
    <row r="46" spans="2:4" ht="15.75" x14ac:dyDescent="0.25">
      <c r="B46" s="7"/>
      <c r="C46" s="81" t="s">
        <v>699</v>
      </c>
      <c r="D46" s="7"/>
    </row>
    <row r="47" spans="2:4" ht="15.75" x14ac:dyDescent="0.25">
      <c r="B47" s="7"/>
      <c r="C47" s="81" t="s">
        <v>480</v>
      </c>
      <c r="D47" s="7"/>
    </row>
    <row r="48" spans="2:4" ht="15.75" x14ac:dyDescent="0.25">
      <c r="B48" s="8"/>
      <c r="C48" s="81" t="s">
        <v>1709</v>
      </c>
      <c r="D4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94A5-FE46-4552-8E9C-49F1FEB0B327}">
  <dimension ref="A1:C20"/>
  <sheetViews>
    <sheetView workbookViewId="0">
      <selection activeCell="E15" sqref="E15"/>
    </sheetView>
    <sheetView topLeftCell="A4" workbookViewId="1">
      <selection activeCell="F11" sqref="F11"/>
    </sheetView>
  </sheetViews>
  <sheetFormatPr defaultRowHeight="15" x14ac:dyDescent="0.25"/>
  <cols>
    <col min="1" max="1" width="76.42578125" customWidth="1"/>
  </cols>
  <sheetData>
    <row r="1" spans="1:3" x14ac:dyDescent="0.25">
      <c r="A1" s="5" t="s">
        <v>2009</v>
      </c>
      <c r="B1" s="5"/>
      <c r="C1" s="5"/>
    </row>
    <row r="2" spans="1:3" x14ac:dyDescent="0.25">
      <c r="A2" s="5" t="s">
        <v>2010</v>
      </c>
    </row>
    <row r="3" spans="1:3" x14ac:dyDescent="0.25">
      <c r="A3" s="5" t="s">
        <v>2011</v>
      </c>
    </row>
    <row r="4" spans="1:3" x14ac:dyDescent="0.25">
      <c r="A4" s="5" t="s">
        <v>2012</v>
      </c>
    </row>
    <row r="5" spans="1:3" x14ac:dyDescent="0.25">
      <c r="A5" s="5" t="s">
        <v>2013</v>
      </c>
    </row>
    <row r="6" spans="1:3" x14ac:dyDescent="0.25">
      <c r="A6" s="5" t="s">
        <v>2014</v>
      </c>
    </row>
    <row r="7" spans="1:3" x14ac:dyDescent="0.25">
      <c r="A7" s="5" t="s">
        <v>2015</v>
      </c>
    </row>
    <row r="8" spans="1:3" x14ac:dyDescent="0.25">
      <c r="A8" s="5" t="s">
        <v>2016</v>
      </c>
    </row>
    <row r="9" spans="1:3" x14ac:dyDescent="0.25">
      <c r="A9" s="5" t="s">
        <v>2017</v>
      </c>
    </row>
    <row r="10" spans="1:3" x14ac:dyDescent="0.25">
      <c r="A10" s="5" t="s">
        <v>2018</v>
      </c>
    </row>
    <row r="11" spans="1:3" x14ac:dyDescent="0.25">
      <c r="A11" s="5" t="s">
        <v>2019</v>
      </c>
    </row>
    <row r="12" spans="1:3" x14ac:dyDescent="0.25">
      <c r="A12" s="5" t="s">
        <v>2049</v>
      </c>
    </row>
    <row r="13" spans="1:3" x14ac:dyDescent="0.25">
      <c r="A13" s="5" t="s">
        <v>2020</v>
      </c>
    </row>
    <row r="14" spans="1:3" x14ac:dyDescent="0.25">
      <c r="A14" s="5" t="s">
        <v>2021</v>
      </c>
    </row>
    <row r="15" spans="1:3" x14ac:dyDescent="0.25">
      <c r="A15" s="5" t="s">
        <v>2022</v>
      </c>
    </row>
    <row r="16" spans="1:3" x14ac:dyDescent="0.25">
      <c r="A16" s="5" t="s">
        <v>2048</v>
      </c>
    </row>
    <row r="17" spans="1:1" x14ac:dyDescent="0.25">
      <c r="A17" s="5" t="s">
        <v>2054</v>
      </c>
    </row>
    <row r="20" spans="1:1" x14ac:dyDescent="0.25">
      <c r="A20" s="5" t="s">
        <v>2056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B506-3FA8-45E8-8D04-981F33F19989}">
  <dimension ref="A1:F267"/>
  <sheetViews>
    <sheetView workbookViewId="0">
      <selection activeCell="P26" sqref="P26"/>
    </sheetView>
    <sheetView topLeftCell="A223" workbookViewId="1">
      <selection activeCell="AE255" sqref="AE255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1.28515625" bestFit="1" customWidth="1"/>
    <col min="4" max="42" width="3" bestFit="1" customWidth="1"/>
    <col min="43" max="43" width="11.28515625" bestFit="1" customWidth="1"/>
  </cols>
  <sheetData>
    <row r="1" spans="1:5" x14ac:dyDescent="0.25">
      <c r="A1" s="51" t="s">
        <v>2029</v>
      </c>
      <c r="B1" s="52"/>
      <c r="C1" s="52"/>
      <c r="D1" s="52"/>
      <c r="E1" s="53"/>
    </row>
    <row r="2" spans="1:5" x14ac:dyDescent="0.25">
      <c r="A2" s="54" t="s">
        <v>1920</v>
      </c>
      <c r="B2" s="24" t="s">
        <v>2027</v>
      </c>
      <c r="C2" s="24"/>
      <c r="D2" s="24"/>
      <c r="E2" s="55"/>
    </row>
    <row r="3" spans="1:5" x14ac:dyDescent="0.25">
      <c r="A3" s="56" t="s">
        <v>2000</v>
      </c>
      <c r="B3" s="25">
        <v>518</v>
      </c>
      <c r="C3" s="24"/>
      <c r="D3" s="24"/>
      <c r="E3" s="55"/>
    </row>
    <row r="4" spans="1:5" x14ac:dyDescent="0.25">
      <c r="A4" s="56" t="s">
        <v>1999</v>
      </c>
      <c r="B4" s="25">
        <v>482</v>
      </c>
      <c r="C4" s="24"/>
      <c r="D4" s="24"/>
      <c r="E4" s="55"/>
    </row>
    <row r="5" spans="1:5" x14ac:dyDescent="0.25">
      <c r="A5" s="56" t="s">
        <v>2025</v>
      </c>
      <c r="B5" s="25">
        <v>1000</v>
      </c>
      <c r="C5" s="24"/>
      <c r="D5" s="24"/>
      <c r="E5" s="55"/>
    </row>
    <row r="6" spans="1:5" ht="15.75" thickBot="1" x14ac:dyDescent="0.3">
      <c r="A6" s="57" t="s">
        <v>2028</v>
      </c>
      <c r="B6" s="58"/>
      <c r="C6" s="58"/>
      <c r="D6" s="58"/>
      <c r="E6" s="59"/>
    </row>
    <row r="7" spans="1:5" ht="15.75" thickBot="1" x14ac:dyDescent="0.3"/>
    <row r="8" spans="1:5" x14ac:dyDescent="0.25">
      <c r="A8" s="49" t="s">
        <v>2030</v>
      </c>
      <c r="B8" s="28"/>
      <c r="C8" s="28"/>
      <c r="D8" s="28"/>
      <c r="E8" s="29"/>
    </row>
    <row r="9" spans="1:5" x14ac:dyDescent="0.25">
      <c r="A9" s="30" t="s">
        <v>2031</v>
      </c>
      <c r="B9" s="7" t="s">
        <v>2027</v>
      </c>
      <c r="C9" s="7"/>
      <c r="D9" s="7"/>
      <c r="E9" s="31"/>
    </row>
    <row r="10" spans="1:5" x14ac:dyDescent="0.25">
      <c r="A10" s="32" t="s">
        <v>20</v>
      </c>
      <c r="B10" s="33">
        <v>140</v>
      </c>
      <c r="C10" s="7"/>
      <c r="D10" s="7"/>
      <c r="E10" s="31"/>
    </row>
    <row r="11" spans="1:5" x14ac:dyDescent="0.25">
      <c r="A11" s="34" t="s">
        <v>2000</v>
      </c>
      <c r="B11" s="33">
        <v>76</v>
      </c>
      <c r="C11" s="7"/>
      <c r="D11" s="7"/>
      <c r="E11" s="31"/>
    </row>
    <row r="12" spans="1:5" x14ac:dyDescent="0.25">
      <c r="A12" s="34" t="s">
        <v>1999</v>
      </c>
      <c r="B12" s="33">
        <v>64</v>
      </c>
      <c r="C12" s="7"/>
      <c r="D12" s="7"/>
      <c r="E12" s="31"/>
    </row>
    <row r="13" spans="1:5" x14ac:dyDescent="0.25">
      <c r="A13" s="32" t="s">
        <v>2025</v>
      </c>
      <c r="B13" s="33">
        <v>140</v>
      </c>
      <c r="C13" s="7"/>
      <c r="D13" s="7"/>
      <c r="E13" s="31"/>
    </row>
    <row r="14" spans="1:5" x14ac:dyDescent="0.25">
      <c r="A14" s="50" t="s">
        <v>2032</v>
      </c>
      <c r="B14" s="7"/>
      <c r="C14" s="7"/>
      <c r="D14" s="7"/>
      <c r="E14" s="31"/>
    </row>
    <row r="15" spans="1:5" ht="15.75" thickBot="1" x14ac:dyDescent="0.3">
      <c r="A15" s="7"/>
      <c r="B15" s="7"/>
      <c r="C15" s="7"/>
      <c r="D15" s="7"/>
      <c r="E15" s="7"/>
    </row>
    <row r="16" spans="1:5" x14ac:dyDescent="0.25">
      <c r="A16" s="48" t="s">
        <v>2033</v>
      </c>
      <c r="B16" s="37"/>
      <c r="C16" s="37"/>
      <c r="D16" s="37"/>
      <c r="E16" s="38"/>
    </row>
    <row r="17" spans="1:5" x14ac:dyDescent="0.25">
      <c r="A17" s="39" t="s">
        <v>2023</v>
      </c>
      <c r="B17" s="40" t="s">
        <v>2027</v>
      </c>
      <c r="C17" s="40"/>
      <c r="D17" s="40"/>
      <c r="E17" s="41"/>
    </row>
    <row r="18" spans="1:5" x14ac:dyDescent="0.25">
      <c r="A18" s="42" t="s">
        <v>27</v>
      </c>
      <c r="B18" s="43">
        <v>96</v>
      </c>
      <c r="C18" s="40"/>
      <c r="D18" s="40"/>
      <c r="E18" s="41"/>
    </row>
    <row r="19" spans="1:5" x14ac:dyDescent="0.25">
      <c r="A19" s="44" t="s">
        <v>2000</v>
      </c>
      <c r="B19" s="43">
        <v>53</v>
      </c>
      <c r="C19" s="40"/>
      <c r="D19" s="40"/>
      <c r="E19" s="41"/>
    </row>
    <row r="20" spans="1:5" x14ac:dyDescent="0.25">
      <c r="A20" s="44" t="s">
        <v>1999</v>
      </c>
      <c r="B20" s="43">
        <v>43</v>
      </c>
      <c r="C20" s="40"/>
      <c r="D20" s="40"/>
      <c r="E20" s="41"/>
    </row>
    <row r="21" spans="1:5" x14ac:dyDescent="0.25">
      <c r="A21" s="42" t="s">
        <v>2025</v>
      </c>
      <c r="B21" s="43">
        <v>96</v>
      </c>
      <c r="C21" s="40"/>
      <c r="D21" s="40"/>
      <c r="E21" s="41"/>
    </row>
    <row r="22" spans="1:5" ht="15.75" thickBot="1" x14ac:dyDescent="0.3">
      <c r="A22" s="45" t="s">
        <v>2034</v>
      </c>
      <c r="B22" s="46"/>
      <c r="C22" s="46"/>
      <c r="D22" s="46"/>
      <c r="E22" s="47"/>
    </row>
    <row r="23" spans="1:5" ht="15.75" thickBot="1" x14ac:dyDescent="0.3"/>
    <row r="24" spans="1:5" x14ac:dyDescent="0.25">
      <c r="A24" s="48" t="s">
        <v>2036</v>
      </c>
      <c r="B24" s="29"/>
    </row>
    <row r="25" spans="1:5" x14ac:dyDescent="0.25">
      <c r="A25" s="30" t="s">
        <v>2023</v>
      </c>
      <c r="B25" s="31" t="s">
        <v>2035</v>
      </c>
    </row>
    <row r="26" spans="1:5" x14ac:dyDescent="0.25">
      <c r="A26" s="32" t="s">
        <v>27</v>
      </c>
      <c r="B26" s="60">
        <v>43.65625</v>
      </c>
    </row>
    <row r="27" spans="1:5" x14ac:dyDescent="0.25">
      <c r="A27" s="32" t="s">
        <v>32</v>
      </c>
      <c r="B27" s="60">
        <v>45.670886075949369</v>
      </c>
    </row>
    <row r="28" spans="1:5" x14ac:dyDescent="0.25">
      <c r="A28" s="32" t="s">
        <v>12</v>
      </c>
      <c r="B28" s="60">
        <v>45.291666666666664</v>
      </c>
    </row>
    <row r="29" spans="1:5" x14ac:dyDescent="0.25">
      <c r="A29" s="32" t="s">
        <v>2007</v>
      </c>
      <c r="B29" s="60">
        <v>44.456000000000003</v>
      </c>
    </row>
    <row r="30" spans="1:5" x14ac:dyDescent="0.25">
      <c r="A30" s="32" t="s">
        <v>7</v>
      </c>
      <c r="B30" s="60">
        <v>44.344398340248965</v>
      </c>
    </row>
    <row r="31" spans="1:5" x14ac:dyDescent="0.25">
      <c r="A31" s="32" t="s">
        <v>39</v>
      </c>
      <c r="B31" s="60">
        <v>43.216666666666669</v>
      </c>
    </row>
    <row r="32" spans="1:5" x14ac:dyDescent="0.25">
      <c r="A32" s="32" t="s">
        <v>20</v>
      </c>
      <c r="B32" s="60">
        <v>43.642857142857146</v>
      </c>
    </row>
    <row r="33" spans="1:5" ht="15.75" thickBot="1" x14ac:dyDescent="0.3">
      <c r="A33" s="61" t="s">
        <v>2025</v>
      </c>
      <c r="B33" s="62">
        <v>44.381999999999998</v>
      </c>
    </row>
    <row r="34" spans="1:5" ht="15.75" thickBot="1" x14ac:dyDescent="0.3"/>
    <row r="35" spans="1:5" x14ac:dyDescent="0.25">
      <c r="A35" s="49" t="s">
        <v>2037</v>
      </c>
      <c r="B35" s="28"/>
      <c r="C35" s="28"/>
      <c r="D35" s="28"/>
      <c r="E35" s="29"/>
    </row>
    <row r="36" spans="1:5" x14ac:dyDescent="0.25">
      <c r="A36" s="30" t="s">
        <v>2023</v>
      </c>
      <c r="B36" s="7" t="s">
        <v>2026</v>
      </c>
      <c r="C36" s="7"/>
      <c r="D36" s="7"/>
      <c r="E36" s="31"/>
    </row>
    <row r="37" spans="1:5" x14ac:dyDescent="0.25">
      <c r="A37" s="32" t="s">
        <v>2000</v>
      </c>
      <c r="B37" s="33">
        <v>7846077.2899999972</v>
      </c>
      <c r="C37" s="7"/>
      <c r="D37" s="7"/>
      <c r="E37" s="31"/>
    </row>
    <row r="38" spans="1:5" x14ac:dyDescent="0.25">
      <c r="A38" s="32" t="s">
        <v>1999</v>
      </c>
      <c r="B38" s="33">
        <v>8027724.1800000016</v>
      </c>
      <c r="C38" s="7"/>
      <c r="D38" s="7"/>
      <c r="E38" s="31"/>
    </row>
    <row r="39" spans="1:5" ht="15.75" thickBot="1" x14ac:dyDescent="0.3">
      <c r="A39" s="61" t="s">
        <v>2025</v>
      </c>
      <c r="B39" s="63">
        <v>15873801.469999999</v>
      </c>
      <c r="C39" s="35"/>
      <c r="D39" s="35"/>
      <c r="E39" s="36"/>
    </row>
    <row r="40" spans="1:5" x14ac:dyDescent="0.25">
      <c r="A40" s="64" t="s">
        <v>2038</v>
      </c>
      <c r="B40" s="29"/>
    </row>
    <row r="41" spans="1:5" x14ac:dyDescent="0.25">
      <c r="A41" s="30" t="s">
        <v>2023</v>
      </c>
      <c r="B41" s="31" t="s">
        <v>2026</v>
      </c>
    </row>
    <row r="42" spans="1:5" x14ac:dyDescent="0.25">
      <c r="A42" s="32" t="s">
        <v>19</v>
      </c>
      <c r="B42" s="60">
        <v>0</v>
      </c>
    </row>
    <row r="43" spans="1:5" x14ac:dyDescent="0.25">
      <c r="A43" s="32" t="s">
        <v>25</v>
      </c>
      <c r="B43" s="60">
        <v>0</v>
      </c>
    </row>
    <row r="44" spans="1:5" x14ac:dyDescent="0.25">
      <c r="A44" s="32" t="s">
        <v>64</v>
      </c>
      <c r="B44" s="60">
        <v>0</v>
      </c>
    </row>
    <row r="45" spans="1:5" x14ac:dyDescent="0.25">
      <c r="A45" s="32" t="s">
        <v>117</v>
      </c>
      <c r="B45" s="60">
        <v>0</v>
      </c>
    </row>
    <row r="46" spans="1:5" x14ac:dyDescent="0.25">
      <c r="A46" s="32" t="s">
        <v>123</v>
      </c>
      <c r="B46" s="60">
        <v>0</v>
      </c>
    </row>
    <row r="47" spans="1:5" x14ac:dyDescent="0.25">
      <c r="A47" s="32" t="s">
        <v>146</v>
      </c>
      <c r="B47" s="60">
        <v>0</v>
      </c>
    </row>
    <row r="48" spans="1:5" x14ac:dyDescent="0.25">
      <c r="A48" s="32" t="s">
        <v>14</v>
      </c>
      <c r="B48" s="60">
        <v>127978.79999999997</v>
      </c>
    </row>
    <row r="49" spans="1:2" x14ac:dyDescent="0.25">
      <c r="A49" s="32" t="s">
        <v>31</v>
      </c>
      <c r="B49" s="60">
        <v>0</v>
      </c>
    </row>
    <row r="50" spans="1:2" x14ac:dyDescent="0.25">
      <c r="A50" s="32" t="s">
        <v>215</v>
      </c>
      <c r="B50" s="60">
        <v>0</v>
      </c>
    </row>
    <row r="51" spans="1:2" x14ac:dyDescent="0.25">
      <c r="A51" s="32" t="s">
        <v>11</v>
      </c>
      <c r="B51" s="60">
        <v>4719307.2799999984</v>
      </c>
    </row>
    <row r="52" spans="1:2" x14ac:dyDescent="0.25">
      <c r="A52" s="32" t="s">
        <v>56</v>
      </c>
      <c r="B52" s="60">
        <v>256141.03000000006</v>
      </c>
    </row>
    <row r="53" spans="1:2" x14ac:dyDescent="0.25">
      <c r="A53" s="32" t="s">
        <v>71</v>
      </c>
      <c r="B53" s="60">
        <v>0</v>
      </c>
    </row>
    <row r="54" spans="1:2" x14ac:dyDescent="0.25">
      <c r="A54" s="32" t="s">
        <v>114</v>
      </c>
      <c r="B54" s="60">
        <v>0</v>
      </c>
    </row>
    <row r="55" spans="1:2" x14ac:dyDescent="0.25">
      <c r="A55" s="32" t="s">
        <v>103</v>
      </c>
      <c r="B55" s="60">
        <v>0</v>
      </c>
    </row>
    <row r="56" spans="1:2" x14ac:dyDescent="0.25">
      <c r="A56" s="32" t="s">
        <v>59</v>
      </c>
      <c r="B56" s="60">
        <v>0</v>
      </c>
    </row>
    <row r="57" spans="1:2" x14ac:dyDescent="0.25">
      <c r="A57" s="32" t="s">
        <v>380</v>
      </c>
      <c r="B57" s="60">
        <v>0</v>
      </c>
    </row>
    <row r="58" spans="1:2" x14ac:dyDescent="0.25">
      <c r="A58" s="32" t="s">
        <v>22</v>
      </c>
      <c r="B58" s="60">
        <v>816359.89</v>
      </c>
    </row>
    <row r="59" spans="1:2" x14ac:dyDescent="0.25">
      <c r="A59" s="32" t="s">
        <v>423</v>
      </c>
      <c r="B59" s="60">
        <v>0</v>
      </c>
    </row>
    <row r="60" spans="1:2" x14ac:dyDescent="0.25">
      <c r="A60" s="32" t="s">
        <v>186</v>
      </c>
      <c r="B60" s="60">
        <v>0</v>
      </c>
    </row>
    <row r="61" spans="1:2" x14ac:dyDescent="0.25">
      <c r="A61" s="32" t="s">
        <v>189</v>
      </c>
      <c r="B61" s="60">
        <v>0</v>
      </c>
    </row>
    <row r="62" spans="1:2" x14ac:dyDescent="0.25">
      <c r="A62" s="32" t="s">
        <v>120</v>
      </c>
      <c r="B62" s="60">
        <v>0</v>
      </c>
    </row>
    <row r="63" spans="1:2" x14ac:dyDescent="0.25">
      <c r="A63" s="32" t="s">
        <v>53</v>
      </c>
      <c r="B63" s="60">
        <v>0</v>
      </c>
    </row>
    <row r="64" spans="1:2" x14ac:dyDescent="0.25">
      <c r="A64" s="32" t="s">
        <v>400</v>
      </c>
      <c r="B64" s="60">
        <v>0</v>
      </c>
    </row>
    <row r="65" spans="1:6" x14ac:dyDescent="0.25">
      <c r="A65" s="32" t="s">
        <v>310</v>
      </c>
      <c r="B65" s="60">
        <v>0</v>
      </c>
    </row>
    <row r="66" spans="1:6" x14ac:dyDescent="0.25">
      <c r="A66" s="32" t="s">
        <v>232</v>
      </c>
      <c r="B66" s="60">
        <v>0</v>
      </c>
    </row>
    <row r="67" spans="1:6" x14ac:dyDescent="0.25">
      <c r="A67" s="32" t="s">
        <v>17</v>
      </c>
      <c r="B67" s="60">
        <v>0</v>
      </c>
    </row>
    <row r="68" spans="1:6" x14ac:dyDescent="0.25">
      <c r="A68" s="32" t="s">
        <v>82</v>
      </c>
      <c r="B68" s="60">
        <v>0</v>
      </c>
    </row>
    <row r="69" spans="1:6" x14ac:dyDescent="0.25">
      <c r="A69" s="32" t="s">
        <v>6</v>
      </c>
      <c r="B69" s="60">
        <v>1944221.1299999997</v>
      </c>
    </row>
    <row r="70" spans="1:6" x14ac:dyDescent="0.25">
      <c r="A70" s="32" t="s">
        <v>237</v>
      </c>
      <c r="B70" s="60">
        <v>0</v>
      </c>
    </row>
    <row r="71" spans="1:6" x14ac:dyDescent="0.25">
      <c r="A71" s="32" t="s">
        <v>268</v>
      </c>
      <c r="B71" s="60">
        <v>0</v>
      </c>
    </row>
    <row r="72" spans="1:6" x14ac:dyDescent="0.25">
      <c r="A72" s="32" t="s">
        <v>9</v>
      </c>
      <c r="B72" s="60">
        <v>0</v>
      </c>
    </row>
    <row r="73" spans="1:6" x14ac:dyDescent="0.25">
      <c r="A73" s="32" t="s">
        <v>161</v>
      </c>
      <c r="B73" s="60">
        <v>0</v>
      </c>
    </row>
    <row r="74" spans="1:6" x14ac:dyDescent="0.25">
      <c r="A74" s="32" t="s">
        <v>38</v>
      </c>
      <c r="B74" s="60">
        <v>8009793.339999998</v>
      </c>
    </row>
    <row r="75" spans="1:6" ht="15.75" thickBot="1" x14ac:dyDescent="0.3">
      <c r="A75" s="61" t="s">
        <v>2025</v>
      </c>
      <c r="B75" s="62">
        <v>15873801.469999995</v>
      </c>
    </row>
    <row r="76" spans="1:6" ht="15.75" thickBot="1" x14ac:dyDescent="0.3"/>
    <row r="77" spans="1:6" x14ac:dyDescent="0.25">
      <c r="A77" s="65" t="s">
        <v>2040</v>
      </c>
      <c r="B77" s="7"/>
      <c r="C77" s="28"/>
      <c r="D77" s="28"/>
      <c r="E77" s="28"/>
      <c r="F77" s="29"/>
    </row>
    <row r="78" spans="1:6" x14ac:dyDescent="0.25">
      <c r="A78" s="30" t="s">
        <v>2023</v>
      </c>
      <c r="B78" s="31" t="s">
        <v>2039</v>
      </c>
      <c r="C78" s="7"/>
      <c r="D78" s="7"/>
      <c r="E78" s="7"/>
      <c r="F78" s="31"/>
    </row>
    <row r="79" spans="1:6" x14ac:dyDescent="0.25">
      <c r="A79" s="32" t="s">
        <v>19</v>
      </c>
      <c r="B79" s="60">
        <v>0</v>
      </c>
      <c r="C79" s="7"/>
      <c r="D79" s="7"/>
      <c r="E79" s="7"/>
      <c r="F79" s="31"/>
    </row>
    <row r="80" spans="1:6" x14ac:dyDescent="0.25">
      <c r="A80" s="32" t="s">
        <v>25</v>
      </c>
      <c r="B80" s="60">
        <v>0</v>
      </c>
      <c r="C80" s="7"/>
      <c r="D80" s="7"/>
      <c r="E80" s="7"/>
      <c r="F80" s="31"/>
    </row>
    <row r="81" spans="1:6" x14ac:dyDescent="0.25">
      <c r="A81" s="32" t="s">
        <v>64</v>
      </c>
      <c r="B81" s="60">
        <v>0</v>
      </c>
      <c r="C81" s="7"/>
      <c r="D81" s="7"/>
      <c r="E81" s="7"/>
      <c r="F81" s="31"/>
    </row>
    <row r="82" spans="1:6" x14ac:dyDescent="0.25">
      <c r="A82" s="32" t="s">
        <v>117</v>
      </c>
      <c r="B82" s="60">
        <v>0</v>
      </c>
      <c r="C82" s="7"/>
      <c r="D82" s="7"/>
      <c r="E82" s="7"/>
      <c r="F82" s="31"/>
    </row>
    <row r="83" spans="1:6" x14ac:dyDescent="0.25">
      <c r="A83" s="32" t="s">
        <v>123</v>
      </c>
      <c r="B83" s="60">
        <v>0</v>
      </c>
      <c r="C83" s="7"/>
      <c r="D83" s="7"/>
      <c r="E83" s="7"/>
      <c r="F83" s="31"/>
    </row>
    <row r="84" spans="1:6" x14ac:dyDescent="0.25">
      <c r="A84" s="32" t="s">
        <v>146</v>
      </c>
      <c r="B84" s="60">
        <v>0</v>
      </c>
      <c r="C84" s="7"/>
      <c r="D84" s="7"/>
      <c r="E84" s="7"/>
      <c r="F84" s="31"/>
    </row>
    <row r="85" spans="1:6" x14ac:dyDescent="0.25">
      <c r="A85" s="32" t="s">
        <v>14</v>
      </c>
      <c r="B85" s="60">
        <v>6094.2285714285699</v>
      </c>
      <c r="C85" s="7"/>
      <c r="D85" s="7"/>
      <c r="E85" s="7"/>
      <c r="F85" s="31"/>
    </row>
    <row r="86" spans="1:6" x14ac:dyDescent="0.25">
      <c r="A86" s="32" t="s">
        <v>31</v>
      </c>
      <c r="B86" s="60">
        <v>0</v>
      </c>
      <c r="C86" s="7"/>
      <c r="D86" s="7"/>
      <c r="E86" s="7"/>
      <c r="F86" s="31"/>
    </row>
    <row r="87" spans="1:6" x14ac:dyDescent="0.25">
      <c r="A87" s="32" t="s">
        <v>215</v>
      </c>
      <c r="B87" s="60">
        <v>0</v>
      </c>
      <c r="C87" s="7"/>
      <c r="D87" s="7"/>
      <c r="E87" s="7"/>
      <c r="F87" s="31"/>
    </row>
    <row r="88" spans="1:6" x14ac:dyDescent="0.25">
      <c r="A88" s="32" t="s">
        <v>11</v>
      </c>
      <c r="B88" s="60">
        <v>39002.539504132219</v>
      </c>
      <c r="C88" s="7"/>
      <c r="D88" s="7"/>
      <c r="E88" s="7"/>
      <c r="F88" s="31"/>
    </row>
    <row r="89" spans="1:6" x14ac:dyDescent="0.25">
      <c r="A89" s="32" t="s">
        <v>56</v>
      </c>
      <c r="B89" s="60">
        <v>12807.051500000003</v>
      </c>
      <c r="C89" s="7"/>
      <c r="D89" s="7"/>
      <c r="E89" s="7"/>
      <c r="F89" s="31"/>
    </row>
    <row r="90" spans="1:6" x14ac:dyDescent="0.25">
      <c r="A90" s="32" t="s">
        <v>71</v>
      </c>
      <c r="B90" s="60">
        <v>0</v>
      </c>
      <c r="C90" s="7"/>
      <c r="D90" s="7"/>
      <c r="E90" s="7"/>
      <c r="F90" s="31"/>
    </row>
    <row r="91" spans="1:6" x14ac:dyDescent="0.25">
      <c r="A91" s="32" t="s">
        <v>114</v>
      </c>
      <c r="B91" s="60">
        <v>0</v>
      </c>
      <c r="C91" s="7"/>
      <c r="D91" s="7"/>
      <c r="E91" s="7"/>
      <c r="F91" s="31"/>
    </row>
    <row r="92" spans="1:6" x14ac:dyDescent="0.25">
      <c r="A92" s="32" t="s">
        <v>103</v>
      </c>
      <c r="B92" s="60">
        <v>0</v>
      </c>
      <c r="C92" s="7"/>
      <c r="D92" s="7"/>
      <c r="E92" s="7"/>
      <c r="F92" s="31"/>
    </row>
    <row r="93" spans="1:6" x14ac:dyDescent="0.25">
      <c r="A93" s="32" t="s">
        <v>59</v>
      </c>
      <c r="B93" s="60">
        <v>0</v>
      </c>
      <c r="C93" s="7"/>
      <c r="D93" s="7"/>
      <c r="E93" s="7"/>
      <c r="F93" s="31"/>
    </row>
    <row r="94" spans="1:6" x14ac:dyDescent="0.25">
      <c r="A94" s="32" t="s">
        <v>380</v>
      </c>
      <c r="B94" s="60">
        <v>0</v>
      </c>
      <c r="C94" s="7"/>
      <c r="D94" s="7"/>
      <c r="E94" s="7"/>
      <c r="F94" s="31"/>
    </row>
    <row r="95" spans="1:6" x14ac:dyDescent="0.25">
      <c r="A95" s="32" t="s">
        <v>22</v>
      </c>
      <c r="B95" s="60">
        <v>8330.2029591836745</v>
      </c>
      <c r="C95" s="7"/>
      <c r="D95" s="7"/>
      <c r="E95" s="7"/>
      <c r="F95" s="31"/>
    </row>
    <row r="96" spans="1:6" x14ac:dyDescent="0.25">
      <c r="A96" s="32" t="s">
        <v>423</v>
      </c>
      <c r="B96" s="60">
        <v>0</v>
      </c>
      <c r="C96" s="7"/>
      <c r="D96" s="7"/>
      <c r="E96" s="7"/>
      <c r="F96" s="31"/>
    </row>
    <row r="97" spans="1:6" x14ac:dyDescent="0.25">
      <c r="A97" s="32" t="s">
        <v>186</v>
      </c>
      <c r="B97" s="60">
        <v>0</v>
      </c>
      <c r="C97" s="7"/>
      <c r="D97" s="7"/>
      <c r="E97" s="7"/>
      <c r="F97" s="31"/>
    </row>
    <row r="98" spans="1:6" x14ac:dyDescent="0.25">
      <c r="A98" s="32" t="s">
        <v>189</v>
      </c>
      <c r="B98" s="60">
        <v>0</v>
      </c>
      <c r="C98" s="7"/>
      <c r="D98" s="7"/>
      <c r="E98" s="7"/>
      <c r="F98" s="31"/>
    </row>
    <row r="99" spans="1:6" x14ac:dyDescent="0.25">
      <c r="A99" s="32" t="s">
        <v>120</v>
      </c>
      <c r="B99" s="60">
        <v>0</v>
      </c>
      <c r="C99" s="7"/>
      <c r="D99" s="7"/>
      <c r="E99" s="7"/>
      <c r="F99" s="31"/>
    </row>
    <row r="100" spans="1:6" x14ac:dyDescent="0.25">
      <c r="A100" s="32" t="s">
        <v>53</v>
      </c>
      <c r="B100" s="60">
        <v>0</v>
      </c>
      <c r="C100" s="7"/>
      <c r="D100" s="7"/>
      <c r="E100" s="7"/>
      <c r="F100" s="31"/>
    </row>
    <row r="101" spans="1:6" x14ac:dyDescent="0.25">
      <c r="A101" s="32" t="s">
        <v>400</v>
      </c>
      <c r="B101" s="60">
        <v>0</v>
      </c>
      <c r="C101" s="7"/>
      <c r="D101" s="7"/>
      <c r="E101" s="7"/>
      <c r="F101" s="31"/>
    </row>
    <row r="102" spans="1:6" x14ac:dyDescent="0.25">
      <c r="A102" s="32" t="s">
        <v>310</v>
      </c>
      <c r="B102" s="60">
        <v>0</v>
      </c>
      <c r="C102" s="7"/>
      <c r="D102" s="7"/>
      <c r="E102" s="7"/>
      <c r="F102" s="31"/>
    </row>
    <row r="103" spans="1:6" x14ac:dyDescent="0.25">
      <c r="A103" s="32" t="s">
        <v>232</v>
      </c>
      <c r="B103" s="60">
        <v>0</v>
      </c>
      <c r="C103" s="7"/>
      <c r="D103" s="7"/>
      <c r="E103" s="7"/>
      <c r="F103" s="31"/>
    </row>
    <row r="104" spans="1:6" x14ac:dyDescent="0.25">
      <c r="A104" s="32" t="s">
        <v>17</v>
      </c>
      <c r="B104" s="60">
        <v>0</v>
      </c>
      <c r="C104" s="7"/>
      <c r="D104" s="7"/>
      <c r="E104" s="7"/>
      <c r="F104" s="31"/>
    </row>
    <row r="105" spans="1:6" x14ac:dyDescent="0.25">
      <c r="A105" s="32" t="s">
        <v>82</v>
      </c>
      <c r="B105" s="60">
        <v>0</v>
      </c>
      <c r="C105" s="7"/>
      <c r="D105" s="7"/>
      <c r="E105" s="7"/>
      <c r="F105" s="31"/>
    </row>
    <row r="106" spans="1:6" x14ac:dyDescent="0.25">
      <c r="A106" s="32" t="s">
        <v>6</v>
      </c>
      <c r="B106" s="60">
        <v>17674.737545454544</v>
      </c>
      <c r="C106" s="7"/>
      <c r="D106" s="7"/>
      <c r="E106" s="7"/>
      <c r="F106" s="31"/>
    </row>
    <row r="107" spans="1:6" x14ac:dyDescent="0.25">
      <c r="A107" s="32" t="s">
        <v>237</v>
      </c>
      <c r="B107" s="60">
        <v>0</v>
      </c>
      <c r="C107" s="7"/>
      <c r="D107" s="7"/>
      <c r="E107" s="7"/>
      <c r="F107" s="31"/>
    </row>
    <row r="108" spans="1:6" x14ac:dyDescent="0.25">
      <c r="A108" s="32" t="s">
        <v>268</v>
      </c>
      <c r="B108" s="60">
        <v>0</v>
      </c>
      <c r="C108" s="7"/>
      <c r="D108" s="7"/>
      <c r="E108" s="7"/>
      <c r="F108" s="31"/>
    </row>
    <row r="109" spans="1:6" x14ac:dyDescent="0.25">
      <c r="A109" s="32" t="s">
        <v>9</v>
      </c>
      <c r="B109" s="60">
        <v>0</v>
      </c>
      <c r="C109" s="7"/>
      <c r="D109" s="7"/>
      <c r="E109" s="7"/>
      <c r="F109" s="31"/>
    </row>
    <row r="110" spans="1:6" x14ac:dyDescent="0.25">
      <c r="A110" s="32" t="s">
        <v>161</v>
      </c>
      <c r="B110" s="60">
        <v>0</v>
      </c>
      <c r="C110" s="7"/>
      <c r="D110" s="7"/>
      <c r="E110" s="7"/>
      <c r="F110" s="31"/>
    </row>
    <row r="111" spans="1:6" x14ac:dyDescent="0.25">
      <c r="A111" s="32" t="s">
        <v>38</v>
      </c>
      <c r="B111" s="60">
        <v>76283.746095238079</v>
      </c>
      <c r="C111" s="7"/>
      <c r="D111" s="7"/>
      <c r="E111" s="7"/>
      <c r="F111" s="31"/>
    </row>
    <row r="112" spans="1:6" ht="15.75" thickBot="1" x14ac:dyDescent="0.3">
      <c r="A112" s="61" t="s">
        <v>2025</v>
      </c>
      <c r="B112" s="62">
        <v>15873.801469999997</v>
      </c>
      <c r="C112" s="35"/>
      <c r="D112" s="35"/>
      <c r="E112" s="35"/>
      <c r="F112" s="36"/>
    </row>
    <row r="113" spans="1:6" ht="15.75" thickBot="1" x14ac:dyDescent="0.3"/>
    <row r="114" spans="1:6" x14ac:dyDescent="0.25">
      <c r="A114" s="65" t="s">
        <v>2041</v>
      </c>
      <c r="B114" s="29"/>
    </row>
    <row r="115" spans="1:6" x14ac:dyDescent="0.25">
      <c r="A115" s="30" t="s">
        <v>2023</v>
      </c>
      <c r="B115" s="31" t="s">
        <v>2039</v>
      </c>
    </row>
    <row r="116" spans="1:6" x14ac:dyDescent="0.25">
      <c r="A116" s="32" t="s">
        <v>27</v>
      </c>
      <c r="B116" s="60">
        <v>20609.057916666661</v>
      </c>
    </row>
    <row r="117" spans="1:6" x14ac:dyDescent="0.25">
      <c r="A117" s="32" t="s">
        <v>32</v>
      </c>
      <c r="B117" s="60">
        <v>12572.002088607593</v>
      </c>
    </row>
    <row r="118" spans="1:6" x14ac:dyDescent="0.25">
      <c r="A118" s="32" t="s">
        <v>12</v>
      </c>
      <c r="B118" s="60">
        <v>20059.74758333333</v>
      </c>
    </row>
    <row r="119" spans="1:6" x14ac:dyDescent="0.25">
      <c r="A119" s="32" t="s">
        <v>2007</v>
      </c>
      <c r="B119" s="60">
        <v>18862.710639999998</v>
      </c>
    </row>
    <row r="120" spans="1:6" x14ac:dyDescent="0.25">
      <c r="A120" s="32" t="s">
        <v>7</v>
      </c>
      <c r="B120" s="60">
        <v>9688.7860165975089</v>
      </c>
    </row>
    <row r="121" spans="1:6" x14ac:dyDescent="0.25">
      <c r="A121" s="32" t="s">
        <v>39</v>
      </c>
      <c r="B121" s="60">
        <v>22862.481333333333</v>
      </c>
    </row>
    <row r="122" spans="1:6" x14ac:dyDescent="0.25">
      <c r="A122" s="32" t="s">
        <v>20</v>
      </c>
      <c r="B122" s="60">
        <v>14753.227499999999</v>
      </c>
    </row>
    <row r="123" spans="1:6" ht="15.75" thickBot="1" x14ac:dyDescent="0.3">
      <c r="A123" s="61" t="s">
        <v>2025</v>
      </c>
      <c r="B123" s="62">
        <v>15873.801470000004</v>
      </c>
    </row>
    <row r="124" spans="1:6" ht="15.75" thickBot="1" x14ac:dyDescent="0.3"/>
    <row r="125" spans="1:6" x14ac:dyDescent="0.25">
      <c r="A125" s="65" t="s">
        <v>2043</v>
      </c>
      <c r="B125" s="28"/>
      <c r="C125" s="28"/>
      <c r="D125" s="28"/>
      <c r="E125" s="28"/>
      <c r="F125" s="29"/>
    </row>
    <row r="126" spans="1:6" x14ac:dyDescent="0.25">
      <c r="A126" s="30" t="s">
        <v>2023</v>
      </c>
      <c r="B126" s="7" t="s">
        <v>2042</v>
      </c>
      <c r="C126" s="7"/>
      <c r="D126" s="7"/>
      <c r="E126" s="7"/>
      <c r="F126" s="31"/>
    </row>
    <row r="127" spans="1:6" x14ac:dyDescent="0.25">
      <c r="A127" s="32" t="s">
        <v>19</v>
      </c>
      <c r="B127" s="66">
        <v>62281.619047619046</v>
      </c>
      <c r="C127" s="7"/>
      <c r="D127" s="7"/>
      <c r="E127" s="7"/>
      <c r="F127" s="31"/>
    </row>
    <row r="128" spans="1:6" x14ac:dyDescent="0.25">
      <c r="A128" s="32" t="s">
        <v>25</v>
      </c>
      <c r="B128" s="66">
        <v>49950.666666666664</v>
      </c>
      <c r="C128" s="7"/>
      <c r="D128" s="7"/>
      <c r="E128" s="7"/>
      <c r="F128" s="31"/>
    </row>
    <row r="129" spans="1:6" x14ac:dyDescent="0.25">
      <c r="A129" s="32" t="s">
        <v>64</v>
      </c>
      <c r="B129" s="66">
        <v>62647.471698113208</v>
      </c>
      <c r="C129" s="7"/>
      <c r="D129" s="7"/>
      <c r="E129" s="7"/>
      <c r="F129" s="31"/>
    </row>
    <row r="130" spans="1:6" x14ac:dyDescent="0.25">
      <c r="A130" s="32" t="s">
        <v>117</v>
      </c>
      <c r="B130" s="66">
        <v>95106.857142857145</v>
      </c>
      <c r="C130" s="7"/>
      <c r="D130" s="7"/>
      <c r="E130" s="7"/>
      <c r="F130" s="31"/>
    </row>
    <row r="131" spans="1:6" x14ac:dyDescent="0.25">
      <c r="A131" s="32" t="s">
        <v>123</v>
      </c>
      <c r="B131" s="66">
        <v>49559.789473684214</v>
      </c>
      <c r="C131" s="7"/>
      <c r="D131" s="7"/>
      <c r="E131" s="7"/>
      <c r="F131" s="31"/>
    </row>
    <row r="132" spans="1:6" x14ac:dyDescent="0.25">
      <c r="A132" s="32" t="s">
        <v>146</v>
      </c>
      <c r="B132" s="66">
        <v>86961.333333333328</v>
      </c>
      <c r="C132" s="7"/>
      <c r="D132" s="7"/>
      <c r="E132" s="7"/>
      <c r="F132" s="31"/>
    </row>
    <row r="133" spans="1:6" x14ac:dyDescent="0.25">
      <c r="A133" s="32" t="s">
        <v>14</v>
      </c>
      <c r="B133" s="66">
        <v>80346.809523809527</v>
      </c>
      <c r="C133" s="7"/>
      <c r="D133" s="7"/>
      <c r="E133" s="7"/>
      <c r="F133" s="31"/>
    </row>
    <row r="134" spans="1:6" x14ac:dyDescent="0.25">
      <c r="A134" s="32" t="s">
        <v>31</v>
      </c>
      <c r="B134" s="66">
        <v>99626.133333333331</v>
      </c>
      <c r="C134" s="7"/>
      <c r="D134" s="7"/>
      <c r="E134" s="7"/>
      <c r="F134" s="31"/>
    </row>
    <row r="135" spans="1:6" x14ac:dyDescent="0.25">
      <c r="A135" s="32" t="s">
        <v>215</v>
      </c>
      <c r="B135" s="66">
        <v>77889.210526315786</v>
      </c>
      <c r="C135" s="7"/>
      <c r="D135" s="7"/>
      <c r="E135" s="7"/>
      <c r="F135" s="31"/>
    </row>
    <row r="136" spans="1:6" x14ac:dyDescent="0.25">
      <c r="A136" s="32" t="s">
        <v>11</v>
      </c>
      <c r="B136" s="66">
        <v>171633.85123966943</v>
      </c>
      <c r="C136" s="7"/>
      <c r="D136" s="7"/>
      <c r="E136" s="7"/>
      <c r="F136" s="31"/>
    </row>
    <row r="137" spans="1:6" x14ac:dyDescent="0.25">
      <c r="A137" s="32" t="s">
        <v>56</v>
      </c>
      <c r="B137" s="66">
        <v>101853.8</v>
      </c>
      <c r="C137" s="7"/>
      <c r="D137" s="7"/>
      <c r="E137" s="7"/>
      <c r="F137" s="31"/>
    </row>
    <row r="138" spans="1:6" x14ac:dyDescent="0.25">
      <c r="A138" s="32" t="s">
        <v>71</v>
      </c>
      <c r="B138" s="66">
        <v>84698.666666666672</v>
      </c>
      <c r="C138" s="7"/>
      <c r="D138" s="7"/>
      <c r="E138" s="7"/>
      <c r="F138" s="31"/>
    </row>
    <row r="139" spans="1:6" x14ac:dyDescent="0.25">
      <c r="A139" s="32" t="s">
        <v>114</v>
      </c>
      <c r="B139" s="66">
        <v>78928.952380952382</v>
      </c>
      <c r="C139" s="7"/>
      <c r="D139" s="7"/>
      <c r="E139" s="7"/>
      <c r="F139" s="31"/>
    </row>
    <row r="140" spans="1:6" x14ac:dyDescent="0.25">
      <c r="A140" s="32" t="s">
        <v>103</v>
      </c>
      <c r="B140" s="66">
        <v>61760.375</v>
      </c>
      <c r="C140" s="7"/>
      <c r="D140" s="7"/>
      <c r="E140" s="7"/>
      <c r="F140" s="31"/>
    </row>
    <row r="141" spans="1:6" x14ac:dyDescent="0.25">
      <c r="A141" s="32" t="s">
        <v>59</v>
      </c>
      <c r="B141" s="66">
        <v>48024.454545454544</v>
      </c>
      <c r="C141" s="7"/>
      <c r="D141" s="7"/>
      <c r="E141" s="7"/>
      <c r="F141" s="31"/>
    </row>
    <row r="142" spans="1:6" x14ac:dyDescent="0.25">
      <c r="A142" s="32" t="s">
        <v>380</v>
      </c>
      <c r="B142" s="66">
        <v>81496.833333333328</v>
      </c>
      <c r="C142" s="7"/>
      <c r="D142" s="7"/>
      <c r="E142" s="7"/>
      <c r="F142" s="31"/>
    </row>
    <row r="143" spans="1:6" x14ac:dyDescent="0.25">
      <c r="A143" s="32" t="s">
        <v>22</v>
      </c>
      <c r="B143" s="66">
        <v>113275.68367346939</v>
      </c>
      <c r="C143" s="7"/>
      <c r="D143" s="7"/>
      <c r="E143" s="7"/>
      <c r="F143" s="31"/>
    </row>
    <row r="144" spans="1:6" x14ac:dyDescent="0.25">
      <c r="A144" s="32" t="s">
        <v>423</v>
      </c>
      <c r="B144" s="66">
        <v>75908.399999999994</v>
      </c>
      <c r="C144" s="7"/>
      <c r="D144" s="7"/>
      <c r="E144" s="7"/>
      <c r="F144" s="31"/>
    </row>
    <row r="145" spans="1:6" x14ac:dyDescent="0.25">
      <c r="A145" s="32" t="s">
        <v>186</v>
      </c>
      <c r="B145" s="66">
        <v>80092.555555555562</v>
      </c>
      <c r="C145" s="7"/>
      <c r="D145" s="7"/>
      <c r="E145" s="7"/>
      <c r="F145" s="31"/>
    </row>
    <row r="146" spans="1:6" x14ac:dyDescent="0.25">
      <c r="A146" s="32" t="s">
        <v>189</v>
      </c>
      <c r="B146" s="66">
        <v>74171.71428571429</v>
      </c>
      <c r="C146" s="7"/>
      <c r="D146" s="7"/>
      <c r="E146" s="7"/>
      <c r="F146" s="31"/>
    </row>
    <row r="147" spans="1:6" x14ac:dyDescent="0.25">
      <c r="A147" s="32" t="s">
        <v>120</v>
      </c>
      <c r="B147" s="66">
        <v>101135.25</v>
      </c>
      <c r="C147" s="7"/>
      <c r="D147" s="7"/>
      <c r="E147" s="7"/>
      <c r="F147" s="31"/>
    </row>
    <row r="148" spans="1:6" x14ac:dyDescent="0.25">
      <c r="A148" s="32" t="s">
        <v>53</v>
      </c>
      <c r="B148" s="66">
        <v>83564.399999999994</v>
      </c>
      <c r="C148" s="7"/>
      <c r="D148" s="7"/>
      <c r="E148" s="7"/>
      <c r="F148" s="31"/>
    </row>
    <row r="149" spans="1:6" x14ac:dyDescent="0.25">
      <c r="A149" s="32" t="s">
        <v>400</v>
      </c>
      <c r="B149" s="66">
        <v>82329.2</v>
      </c>
      <c r="C149" s="7"/>
      <c r="D149" s="7"/>
      <c r="E149" s="7"/>
      <c r="F149" s="31"/>
    </row>
    <row r="150" spans="1:6" x14ac:dyDescent="0.25">
      <c r="A150" s="32" t="s">
        <v>310</v>
      </c>
      <c r="B150" s="66">
        <v>78163.266666666663</v>
      </c>
      <c r="C150" s="7"/>
      <c r="D150" s="7"/>
      <c r="E150" s="7"/>
      <c r="F150" s="31"/>
    </row>
    <row r="151" spans="1:6" x14ac:dyDescent="0.25">
      <c r="A151" s="32" t="s">
        <v>232</v>
      </c>
      <c r="B151" s="66">
        <v>84808.222222222219</v>
      </c>
      <c r="C151" s="7"/>
      <c r="D151" s="7"/>
      <c r="E151" s="7"/>
      <c r="F151" s="31"/>
    </row>
    <row r="152" spans="1:6" x14ac:dyDescent="0.25">
      <c r="A152" s="32" t="s">
        <v>17</v>
      </c>
      <c r="B152" s="66">
        <v>86402.957142857136</v>
      </c>
      <c r="C152" s="7"/>
      <c r="D152" s="7"/>
      <c r="E152" s="7"/>
      <c r="F152" s="31"/>
    </row>
    <row r="153" spans="1:6" x14ac:dyDescent="0.25">
      <c r="A153" s="32" t="s">
        <v>82</v>
      </c>
      <c r="B153" s="66">
        <v>85035.352941176476</v>
      </c>
      <c r="C153" s="7"/>
      <c r="D153" s="7"/>
      <c r="E153" s="7"/>
      <c r="F153" s="31"/>
    </row>
    <row r="154" spans="1:6" x14ac:dyDescent="0.25">
      <c r="A154" s="32" t="s">
        <v>6</v>
      </c>
      <c r="B154" s="66">
        <v>141067.76363636364</v>
      </c>
      <c r="C154" s="7"/>
      <c r="D154" s="7"/>
      <c r="E154" s="7"/>
      <c r="F154" s="31"/>
    </row>
    <row r="155" spans="1:6" x14ac:dyDescent="0.25">
      <c r="A155" s="32" t="s">
        <v>237</v>
      </c>
      <c r="B155" s="66">
        <v>79852.666666666672</v>
      </c>
      <c r="C155" s="7"/>
      <c r="D155" s="7"/>
      <c r="E155" s="7"/>
      <c r="F155" s="31"/>
    </row>
    <row r="156" spans="1:6" x14ac:dyDescent="0.25">
      <c r="A156" s="32" t="s">
        <v>268</v>
      </c>
      <c r="B156" s="66">
        <v>48787.933333333334</v>
      </c>
      <c r="C156" s="7"/>
      <c r="D156" s="7"/>
      <c r="E156" s="7"/>
      <c r="F156" s="31"/>
    </row>
    <row r="157" spans="1:6" x14ac:dyDescent="0.25">
      <c r="A157" s="32" t="s">
        <v>9</v>
      </c>
      <c r="B157" s="66">
        <v>79773.823529411762</v>
      </c>
      <c r="C157" s="7"/>
      <c r="D157" s="7"/>
      <c r="E157" s="7"/>
      <c r="F157" s="31"/>
    </row>
    <row r="158" spans="1:6" x14ac:dyDescent="0.25">
      <c r="A158" s="32" t="s">
        <v>161</v>
      </c>
      <c r="B158" s="66">
        <v>74550.833333333328</v>
      </c>
      <c r="C158" s="7"/>
      <c r="D158" s="7"/>
      <c r="E158" s="7"/>
      <c r="F158" s="31"/>
    </row>
    <row r="159" spans="1:6" x14ac:dyDescent="0.25">
      <c r="A159" s="32" t="s">
        <v>38</v>
      </c>
      <c r="B159" s="66">
        <v>222195.17142857143</v>
      </c>
      <c r="C159" s="7"/>
      <c r="D159" s="7"/>
      <c r="E159" s="7"/>
      <c r="F159" s="31"/>
    </row>
    <row r="160" spans="1:6" ht="15.75" thickBot="1" x14ac:dyDescent="0.3">
      <c r="A160" s="61" t="s">
        <v>2025</v>
      </c>
      <c r="B160" s="67">
        <v>113217.36500000001</v>
      </c>
      <c r="C160" s="35"/>
      <c r="D160" s="35"/>
      <c r="E160" s="35"/>
      <c r="F160" s="36"/>
    </row>
    <row r="161" spans="1:5" ht="15.75" thickBot="1" x14ac:dyDescent="0.3"/>
    <row r="162" spans="1:5" x14ac:dyDescent="0.25">
      <c r="A162" s="49" t="s">
        <v>2044</v>
      </c>
      <c r="B162" s="28"/>
      <c r="C162" s="28"/>
      <c r="D162" s="28"/>
      <c r="E162" s="29"/>
    </row>
    <row r="163" spans="1:5" x14ac:dyDescent="0.25">
      <c r="A163" s="30" t="s">
        <v>2023</v>
      </c>
      <c r="B163" s="7" t="s">
        <v>2045</v>
      </c>
      <c r="C163" s="7"/>
      <c r="D163" s="7"/>
      <c r="E163" s="31"/>
    </row>
    <row r="164" spans="1:5" x14ac:dyDescent="0.25">
      <c r="A164" s="32" t="s">
        <v>19</v>
      </c>
      <c r="B164" s="33">
        <v>73004</v>
      </c>
      <c r="C164" s="7"/>
      <c r="D164" s="7"/>
      <c r="E164" s="31"/>
    </row>
    <row r="165" spans="1:5" x14ac:dyDescent="0.25">
      <c r="A165" s="32" t="s">
        <v>25</v>
      </c>
      <c r="B165" s="33">
        <v>58703</v>
      </c>
      <c r="C165" s="7"/>
      <c r="D165" s="7"/>
      <c r="E165" s="31"/>
    </row>
    <row r="166" spans="1:5" x14ac:dyDescent="0.25">
      <c r="A166" s="32" t="s">
        <v>64</v>
      </c>
      <c r="B166" s="33">
        <v>74655</v>
      </c>
      <c r="C166" s="7"/>
      <c r="D166" s="7"/>
      <c r="E166" s="31"/>
    </row>
    <row r="167" spans="1:5" x14ac:dyDescent="0.25">
      <c r="A167" s="32" t="s">
        <v>117</v>
      </c>
      <c r="B167" s="33">
        <v>115854</v>
      </c>
      <c r="C167" s="7"/>
      <c r="D167" s="7"/>
      <c r="E167" s="31"/>
    </row>
    <row r="168" spans="1:5" x14ac:dyDescent="0.25">
      <c r="A168" s="32" t="s">
        <v>123</v>
      </c>
      <c r="B168" s="33">
        <v>59067</v>
      </c>
      <c r="C168" s="7"/>
      <c r="D168" s="7"/>
      <c r="E168" s="31"/>
    </row>
    <row r="169" spans="1:5" x14ac:dyDescent="0.25">
      <c r="A169" s="32" t="s">
        <v>146</v>
      </c>
      <c r="B169" s="33">
        <v>99774</v>
      </c>
      <c r="C169" s="7"/>
      <c r="D169" s="7"/>
      <c r="E169" s="31"/>
    </row>
    <row r="170" spans="1:5" x14ac:dyDescent="0.25">
      <c r="A170" s="32" t="s">
        <v>14</v>
      </c>
      <c r="B170" s="33">
        <v>99557</v>
      </c>
      <c r="C170" s="7"/>
      <c r="D170" s="7"/>
      <c r="E170" s="31"/>
    </row>
    <row r="171" spans="1:5" x14ac:dyDescent="0.25">
      <c r="A171" s="32" t="s">
        <v>31</v>
      </c>
      <c r="B171" s="33">
        <v>124827</v>
      </c>
      <c r="C171" s="7"/>
      <c r="D171" s="7"/>
      <c r="E171" s="31"/>
    </row>
    <row r="172" spans="1:5" x14ac:dyDescent="0.25">
      <c r="A172" s="32" t="s">
        <v>215</v>
      </c>
      <c r="B172" s="33">
        <v>99091</v>
      </c>
      <c r="C172" s="7"/>
      <c r="D172" s="7"/>
      <c r="E172" s="31"/>
    </row>
    <row r="173" spans="1:5" x14ac:dyDescent="0.25">
      <c r="A173" s="32" t="s">
        <v>11</v>
      </c>
      <c r="B173" s="33">
        <v>199848</v>
      </c>
      <c r="C173" s="7"/>
      <c r="D173" s="7"/>
      <c r="E173" s="31"/>
    </row>
    <row r="174" spans="1:5" x14ac:dyDescent="0.25">
      <c r="A174" s="32" t="s">
        <v>56</v>
      </c>
      <c r="B174" s="33">
        <v>116878</v>
      </c>
      <c r="C174" s="7"/>
      <c r="D174" s="7"/>
      <c r="E174" s="31"/>
    </row>
    <row r="175" spans="1:5" x14ac:dyDescent="0.25">
      <c r="A175" s="32" t="s">
        <v>71</v>
      </c>
      <c r="B175" s="33">
        <v>99575</v>
      </c>
      <c r="C175" s="7"/>
      <c r="D175" s="7"/>
      <c r="E175" s="31"/>
    </row>
    <row r="176" spans="1:5" x14ac:dyDescent="0.25">
      <c r="A176" s="32" t="s">
        <v>114</v>
      </c>
      <c r="B176" s="33">
        <v>97398</v>
      </c>
      <c r="C176" s="7"/>
      <c r="D176" s="7"/>
      <c r="E176" s="31"/>
    </row>
    <row r="177" spans="1:5" x14ac:dyDescent="0.25">
      <c r="A177" s="32" t="s">
        <v>103</v>
      </c>
      <c r="B177" s="33">
        <v>73854</v>
      </c>
      <c r="C177" s="7"/>
      <c r="D177" s="7"/>
      <c r="E177" s="31"/>
    </row>
    <row r="178" spans="1:5" x14ac:dyDescent="0.25">
      <c r="A178" s="32" t="s">
        <v>59</v>
      </c>
      <c r="B178" s="33">
        <v>57446</v>
      </c>
      <c r="C178" s="7"/>
      <c r="D178" s="7"/>
      <c r="E178" s="31"/>
    </row>
    <row r="179" spans="1:5" x14ac:dyDescent="0.25">
      <c r="A179" s="32" t="s">
        <v>380</v>
      </c>
      <c r="B179" s="33">
        <v>96567</v>
      </c>
      <c r="C179" s="7"/>
      <c r="D179" s="7"/>
      <c r="E179" s="31"/>
    </row>
    <row r="180" spans="1:5" x14ac:dyDescent="0.25">
      <c r="A180" s="32" t="s">
        <v>22</v>
      </c>
      <c r="B180" s="33">
        <v>129708</v>
      </c>
      <c r="C180" s="7"/>
      <c r="D180" s="7"/>
      <c r="E180" s="31"/>
    </row>
    <row r="181" spans="1:5" x14ac:dyDescent="0.25">
      <c r="A181" s="32" t="s">
        <v>423</v>
      </c>
      <c r="B181" s="33">
        <v>92321</v>
      </c>
      <c r="C181" s="7"/>
      <c r="D181" s="7"/>
      <c r="E181" s="31"/>
    </row>
    <row r="182" spans="1:5" x14ac:dyDescent="0.25">
      <c r="A182" s="32" t="s">
        <v>186</v>
      </c>
      <c r="B182" s="33">
        <v>96566</v>
      </c>
      <c r="C182" s="7"/>
      <c r="D182" s="7"/>
      <c r="E182" s="31"/>
    </row>
    <row r="183" spans="1:5" x14ac:dyDescent="0.25">
      <c r="A183" s="32" t="s">
        <v>189</v>
      </c>
      <c r="B183" s="33">
        <v>97537</v>
      </c>
      <c r="C183" s="7"/>
      <c r="D183" s="7"/>
      <c r="E183" s="31"/>
    </row>
    <row r="184" spans="1:5" x14ac:dyDescent="0.25">
      <c r="A184" s="32" t="s">
        <v>120</v>
      </c>
      <c r="B184" s="33">
        <v>123588</v>
      </c>
      <c r="C184" s="7"/>
      <c r="D184" s="7"/>
      <c r="E184" s="31"/>
    </row>
    <row r="185" spans="1:5" x14ac:dyDescent="0.25">
      <c r="A185" s="32" t="s">
        <v>53</v>
      </c>
      <c r="B185" s="33">
        <v>98581</v>
      </c>
      <c r="C185" s="7"/>
      <c r="D185" s="7"/>
      <c r="E185" s="31"/>
    </row>
    <row r="186" spans="1:5" x14ac:dyDescent="0.25">
      <c r="A186" s="32" t="s">
        <v>400</v>
      </c>
      <c r="B186" s="33">
        <v>95963</v>
      </c>
      <c r="C186" s="7"/>
      <c r="D186" s="7"/>
      <c r="E186" s="31"/>
    </row>
    <row r="187" spans="1:5" x14ac:dyDescent="0.25">
      <c r="A187" s="32" t="s">
        <v>310</v>
      </c>
      <c r="B187" s="33">
        <v>97807</v>
      </c>
      <c r="C187" s="7"/>
      <c r="D187" s="7"/>
      <c r="E187" s="31"/>
    </row>
    <row r="188" spans="1:5" x14ac:dyDescent="0.25">
      <c r="A188" s="32" t="s">
        <v>232</v>
      </c>
      <c r="B188" s="33">
        <v>96719</v>
      </c>
      <c r="C188" s="7"/>
      <c r="D188" s="7"/>
      <c r="E188" s="31"/>
    </row>
    <row r="189" spans="1:5" x14ac:dyDescent="0.25">
      <c r="A189" s="32" t="s">
        <v>17</v>
      </c>
      <c r="B189" s="33">
        <v>99697</v>
      </c>
      <c r="C189" s="7"/>
      <c r="D189" s="7"/>
      <c r="E189" s="31"/>
    </row>
    <row r="190" spans="1:5" x14ac:dyDescent="0.25">
      <c r="A190" s="32" t="s">
        <v>82</v>
      </c>
      <c r="B190" s="33">
        <v>95998</v>
      </c>
      <c r="C190" s="7"/>
      <c r="D190" s="7"/>
      <c r="E190" s="31"/>
    </row>
    <row r="191" spans="1:5" x14ac:dyDescent="0.25">
      <c r="A191" s="32" t="s">
        <v>6</v>
      </c>
      <c r="B191" s="33">
        <v>159885</v>
      </c>
      <c r="C191" s="7"/>
      <c r="D191" s="7"/>
      <c r="E191" s="31"/>
    </row>
    <row r="192" spans="1:5" x14ac:dyDescent="0.25">
      <c r="A192" s="32" t="s">
        <v>237</v>
      </c>
      <c r="B192" s="33">
        <v>96548</v>
      </c>
      <c r="C192" s="7"/>
      <c r="D192" s="7"/>
      <c r="E192" s="31"/>
    </row>
    <row r="193" spans="1:5" x14ac:dyDescent="0.25">
      <c r="A193" s="32" t="s">
        <v>268</v>
      </c>
      <c r="B193" s="33">
        <v>59888</v>
      </c>
      <c r="C193" s="7"/>
      <c r="D193" s="7"/>
      <c r="E193" s="31"/>
    </row>
    <row r="194" spans="1:5" x14ac:dyDescent="0.25">
      <c r="A194" s="32" t="s">
        <v>9</v>
      </c>
      <c r="B194" s="33">
        <v>99975</v>
      </c>
      <c r="C194" s="7"/>
      <c r="D194" s="7"/>
      <c r="E194" s="31"/>
    </row>
    <row r="195" spans="1:5" x14ac:dyDescent="0.25">
      <c r="A195" s="32" t="s">
        <v>161</v>
      </c>
      <c r="B195" s="33">
        <v>96757</v>
      </c>
      <c r="C195" s="7"/>
      <c r="D195" s="7"/>
      <c r="E195" s="31"/>
    </row>
    <row r="196" spans="1:5" x14ac:dyDescent="0.25">
      <c r="A196" s="32" t="s">
        <v>38</v>
      </c>
      <c r="B196" s="33">
        <v>258498</v>
      </c>
      <c r="C196" s="7"/>
      <c r="D196" s="7"/>
      <c r="E196" s="31"/>
    </row>
    <row r="197" spans="1:5" ht="15.75" thickBot="1" x14ac:dyDescent="0.3">
      <c r="A197" s="61" t="s">
        <v>2025</v>
      </c>
      <c r="B197" s="63">
        <v>258498</v>
      </c>
      <c r="C197" s="35"/>
      <c r="D197" s="35"/>
      <c r="E197" s="36"/>
    </row>
    <row r="198" spans="1:5" ht="15.75" thickBot="1" x14ac:dyDescent="0.3"/>
    <row r="199" spans="1:5" x14ac:dyDescent="0.25">
      <c r="A199" s="27" t="s">
        <v>2046</v>
      </c>
      <c r="B199" s="29"/>
    </row>
    <row r="200" spans="1:5" x14ac:dyDescent="0.25">
      <c r="A200" s="30" t="s">
        <v>2023</v>
      </c>
      <c r="B200" s="31" t="s">
        <v>2047</v>
      </c>
    </row>
    <row r="201" spans="1:5" x14ac:dyDescent="0.25">
      <c r="A201" s="32" t="s">
        <v>2000</v>
      </c>
      <c r="B201" s="68">
        <v>25</v>
      </c>
    </row>
    <row r="202" spans="1:5" x14ac:dyDescent="0.25">
      <c r="A202" s="32" t="s">
        <v>1999</v>
      </c>
      <c r="B202" s="68">
        <v>25</v>
      </c>
    </row>
    <row r="203" spans="1:5" ht="15.75" thickBot="1" x14ac:dyDescent="0.3">
      <c r="A203" s="61" t="s">
        <v>2025</v>
      </c>
      <c r="B203" s="69">
        <v>25</v>
      </c>
    </row>
    <row r="206" spans="1:5" x14ac:dyDescent="0.25">
      <c r="A206" s="26" t="s">
        <v>2051</v>
      </c>
    </row>
    <row r="207" spans="1:5" x14ac:dyDescent="0.25">
      <c r="A207" s="21" t="s">
        <v>2023</v>
      </c>
      <c r="B207" t="s">
        <v>2050</v>
      </c>
      <c r="C207" t="s">
        <v>2047</v>
      </c>
    </row>
    <row r="208" spans="1:5" x14ac:dyDescent="0.25">
      <c r="A208" s="22" t="s">
        <v>27</v>
      </c>
      <c r="B208" s="23">
        <v>64</v>
      </c>
      <c r="C208" s="23">
        <v>25</v>
      </c>
    </row>
    <row r="209" spans="1:3" x14ac:dyDescent="0.25">
      <c r="A209" s="22" t="s">
        <v>32</v>
      </c>
      <c r="B209" s="23">
        <v>65</v>
      </c>
      <c r="C209" s="23">
        <v>25</v>
      </c>
    </row>
    <row r="210" spans="1:3" x14ac:dyDescent="0.25">
      <c r="A210" s="22" t="s">
        <v>12</v>
      </c>
      <c r="B210" s="23">
        <v>65</v>
      </c>
      <c r="C210" s="23">
        <v>25</v>
      </c>
    </row>
    <row r="211" spans="1:3" x14ac:dyDescent="0.25">
      <c r="A211" s="22" t="s">
        <v>2007</v>
      </c>
      <c r="B211" s="23">
        <v>65</v>
      </c>
      <c r="C211" s="23">
        <v>25</v>
      </c>
    </row>
    <row r="212" spans="1:3" x14ac:dyDescent="0.25">
      <c r="A212" s="22" t="s">
        <v>7</v>
      </c>
      <c r="B212" s="23">
        <v>65</v>
      </c>
      <c r="C212" s="23">
        <v>25</v>
      </c>
    </row>
    <row r="213" spans="1:3" x14ac:dyDescent="0.25">
      <c r="A213" s="22" t="s">
        <v>39</v>
      </c>
      <c r="B213" s="23">
        <v>65</v>
      </c>
      <c r="C213" s="23">
        <v>25</v>
      </c>
    </row>
    <row r="214" spans="1:3" x14ac:dyDescent="0.25">
      <c r="A214" s="22" t="s">
        <v>20</v>
      </c>
      <c r="B214" s="23">
        <v>65</v>
      </c>
      <c r="C214" s="23">
        <v>25</v>
      </c>
    </row>
    <row r="215" spans="1:3" x14ac:dyDescent="0.25">
      <c r="A215" s="22" t="s">
        <v>2025</v>
      </c>
      <c r="B215" s="23">
        <v>65</v>
      </c>
      <c r="C215" s="23">
        <v>25</v>
      </c>
    </row>
    <row r="223" spans="1:3" x14ac:dyDescent="0.25">
      <c r="A223" t="s">
        <v>2052</v>
      </c>
    </row>
    <row r="224" spans="1:3" x14ac:dyDescent="0.25">
      <c r="A224" s="21" t="s">
        <v>2023</v>
      </c>
      <c r="B224" t="s">
        <v>2039</v>
      </c>
    </row>
    <row r="225" spans="1:2" x14ac:dyDescent="0.25">
      <c r="A225" s="22" t="s">
        <v>2000</v>
      </c>
      <c r="B225" s="23">
        <v>15146.867355212349</v>
      </c>
    </row>
    <row r="226" spans="1:2" x14ac:dyDescent="0.25">
      <c r="A226" s="22" t="s">
        <v>1999</v>
      </c>
      <c r="B226" s="23">
        <v>16655.029419087139</v>
      </c>
    </row>
    <row r="227" spans="1:2" x14ac:dyDescent="0.25">
      <c r="A227" s="22" t="s">
        <v>2025</v>
      </c>
      <c r="B227" s="23">
        <v>15873.801469999988</v>
      </c>
    </row>
    <row r="238" spans="1:2" x14ac:dyDescent="0.25">
      <c r="A238" t="s">
        <v>2053</v>
      </c>
    </row>
    <row r="239" spans="1:2" x14ac:dyDescent="0.25">
      <c r="A239" s="21" t="s">
        <v>2023</v>
      </c>
      <c r="B239" t="s">
        <v>2024</v>
      </c>
    </row>
    <row r="240" spans="1:2" x14ac:dyDescent="0.25">
      <c r="A240" s="22" t="s">
        <v>2000</v>
      </c>
      <c r="B240" s="23">
        <v>58178745</v>
      </c>
    </row>
    <row r="241" spans="1:2" x14ac:dyDescent="0.25">
      <c r="A241" s="22" t="s">
        <v>1999</v>
      </c>
      <c r="B241" s="23">
        <v>55038620</v>
      </c>
    </row>
    <row r="242" spans="1:2" x14ac:dyDescent="0.25">
      <c r="A242" s="22" t="s">
        <v>2025</v>
      </c>
      <c r="B242" s="23">
        <v>113217365</v>
      </c>
    </row>
    <row r="254" spans="1:2" x14ac:dyDescent="0.25">
      <c r="A254" s="21" t="s">
        <v>2023</v>
      </c>
      <c r="B254" t="s">
        <v>2024</v>
      </c>
    </row>
    <row r="255" spans="1:2" x14ac:dyDescent="0.25">
      <c r="A255" s="22">
        <v>1</v>
      </c>
      <c r="B255" s="23">
        <v>10060342</v>
      </c>
    </row>
    <row r="256" spans="1:2" x14ac:dyDescent="0.25">
      <c r="A256" s="22">
        <v>2</v>
      </c>
      <c r="B256" s="23">
        <v>9803371</v>
      </c>
    </row>
    <row r="257" spans="1:2" x14ac:dyDescent="0.25">
      <c r="A257" s="22">
        <v>3</v>
      </c>
      <c r="B257" s="23">
        <v>9998759</v>
      </c>
    </row>
    <row r="258" spans="1:2" x14ac:dyDescent="0.25">
      <c r="A258" s="22">
        <v>4</v>
      </c>
      <c r="B258" s="23">
        <v>10901567</v>
      </c>
    </row>
    <row r="259" spans="1:2" x14ac:dyDescent="0.25">
      <c r="A259" s="22">
        <v>5</v>
      </c>
      <c r="B259" s="23">
        <v>8716077</v>
      </c>
    </row>
    <row r="260" spans="1:2" x14ac:dyDescent="0.25">
      <c r="A260" s="22">
        <v>6</v>
      </c>
      <c r="B260" s="23">
        <v>9336976</v>
      </c>
    </row>
    <row r="261" spans="1:2" x14ac:dyDescent="0.25">
      <c r="A261" s="22">
        <v>7</v>
      </c>
      <c r="B261" s="23">
        <v>9449440</v>
      </c>
    </row>
    <row r="262" spans="1:2" x14ac:dyDescent="0.25">
      <c r="A262" s="22">
        <v>8</v>
      </c>
      <c r="B262" s="23">
        <v>9528770</v>
      </c>
    </row>
    <row r="263" spans="1:2" x14ac:dyDescent="0.25">
      <c r="A263" s="22">
        <v>9</v>
      </c>
      <c r="B263" s="23">
        <v>9768768</v>
      </c>
    </row>
    <row r="264" spans="1:2" x14ac:dyDescent="0.25">
      <c r="A264" s="22">
        <v>10</v>
      </c>
      <c r="B264" s="23">
        <v>10064620</v>
      </c>
    </row>
    <row r="265" spans="1:2" x14ac:dyDescent="0.25">
      <c r="A265" s="22">
        <v>11</v>
      </c>
      <c r="B265" s="23">
        <v>7226476</v>
      </c>
    </row>
    <row r="266" spans="1:2" x14ac:dyDescent="0.25">
      <c r="A266" s="22">
        <v>12</v>
      </c>
      <c r="B266" s="23">
        <v>8362199</v>
      </c>
    </row>
    <row r="267" spans="1:2" x14ac:dyDescent="0.25">
      <c r="A267" s="22" t="s">
        <v>2025</v>
      </c>
      <c r="B267" s="23">
        <v>113217365</v>
      </c>
    </row>
  </sheetData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A643-B963-451F-89C5-A42A26438D95}">
  <dimension ref="A1:I17"/>
  <sheetViews>
    <sheetView workbookViewId="0"/>
    <sheetView tabSelected="1" workbookViewId="1">
      <selection activeCell="I4" sqref="I4"/>
    </sheetView>
  </sheetViews>
  <sheetFormatPr defaultRowHeight="15" x14ac:dyDescent="0.25"/>
  <cols>
    <col min="3" max="3" width="11.42578125" customWidth="1"/>
  </cols>
  <sheetData>
    <row r="1" spans="1:9" x14ac:dyDescent="0.25">
      <c r="A1" t="s">
        <v>2057</v>
      </c>
      <c r="B1" t="s">
        <v>2058</v>
      </c>
      <c r="C1" t="s">
        <v>2067</v>
      </c>
      <c r="E1" s="5" t="s">
        <v>2065</v>
      </c>
      <c r="G1" s="84" t="s">
        <v>2068</v>
      </c>
      <c r="I1" s="85" t="s">
        <v>2061</v>
      </c>
    </row>
    <row r="2" spans="1:9" x14ac:dyDescent="0.25">
      <c r="A2">
        <v>10</v>
      </c>
      <c r="B2" t="str">
        <f>IF(A2&gt;=8,"A","B")</f>
        <v>A</v>
      </c>
      <c r="C2" t="str">
        <f>IF(B2="A","EXCELLENT","GOOD")</f>
        <v>EXCELLENT</v>
      </c>
      <c r="E2" t="b">
        <f>AND(A2&gt;A5,A3&gt;A6)</f>
        <v>1</v>
      </c>
      <c r="G2" t="b">
        <v>1</v>
      </c>
      <c r="I2" t="b">
        <f>NOT(A4&gt;A5)</f>
        <v>0</v>
      </c>
    </row>
    <row r="3" spans="1:9" x14ac:dyDescent="0.25">
      <c r="A3">
        <v>9</v>
      </c>
      <c r="B3" t="str">
        <f t="shared" ref="B3:B10" si="0">IF(A3&gt;=8,"A","B")</f>
        <v>A</v>
      </c>
      <c r="C3" t="str">
        <f t="shared" ref="C3:C10" si="1">IF(B3="A","EXCELLENT","GOOD")</f>
        <v>EXCELLENT</v>
      </c>
      <c r="E3" t="b">
        <f>AND(A4&gt;A3,A6&gt;A8)</f>
        <v>0</v>
      </c>
      <c r="G3" t="b">
        <v>1</v>
      </c>
      <c r="I3" t="b">
        <v>1</v>
      </c>
    </row>
    <row r="4" spans="1:9" x14ac:dyDescent="0.25">
      <c r="A4">
        <v>8</v>
      </c>
      <c r="B4" t="str">
        <f t="shared" si="0"/>
        <v>A</v>
      </c>
      <c r="C4" t="str">
        <f t="shared" si="1"/>
        <v>EXCELLENT</v>
      </c>
      <c r="G4" t="b">
        <v>0</v>
      </c>
    </row>
    <row r="5" spans="1:9" x14ac:dyDescent="0.25">
      <c r="A5">
        <v>5</v>
      </c>
      <c r="B5" t="str">
        <f t="shared" si="0"/>
        <v>B</v>
      </c>
      <c r="C5" t="str">
        <f t="shared" si="1"/>
        <v>GOOD</v>
      </c>
    </row>
    <row r="6" spans="1:9" x14ac:dyDescent="0.25">
      <c r="A6">
        <v>6</v>
      </c>
      <c r="B6" t="str">
        <f t="shared" si="0"/>
        <v>B</v>
      </c>
      <c r="C6" t="str">
        <f t="shared" si="1"/>
        <v>GOOD</v>
      </c>
    </row>
    <row r="7" spans="1:9" x14ac:dyDescent="0.25">
      <c r="A7">
        <v>9</v>
      </c>
      <c r="B7" t="str">
        <f t="shared" si="0"/>
        <v>A</v>
      </c>
      <c r="C7" t="str">
        <f t="shared" si="1"/>
        <v>EXCELLENT</v>
      </c>
    </row>
    <row r="8" spans="1:9" x14ac:dyDescent="0.25">
      <c r="A8">
        <v>7</v>
      </c>
      <c r="B8" t="str">
        <f t="shared" si="0"/>
        <v>B</v>
      </c>
      <c r="C8" t="str">
        <f t="shared" si="1"/>
        <v>GOOD</v>
      </c>
    </row>
    <row r="9" spans="1:9" x14ac:dyDescent="0.25">
      <c r="A9">
        <v>5</v>
      </c>
      <c r="B9" t="str">
        <f t="shared" si="0"/>
        <v>B</v>
      </c>
      <c r="C9" t="str">
        <f t="shared" si="1"/>
        <v>GOOD</v>
      </c>
    </row>
    <row r="10" spans="1:9" x14ac:dyDescent="0.25">
      <c r="A10">
        <v>10</v>
      </c>
      <c r="B10" t="str">
        <f t="shared" si="0"/>
        <v>A</v>
      </c>
      <c r="C10" t="str">
        <f t="shared" si="1"/>
        <v>EXCELLENT</v>
      </c>
    </row>
    <row r="14" spans="1:9" x14ac:dyDescent="0.25">
      <c r="A14" t="s">
        <v>2059</v>
      </c>
      <c r="B14" t="s">
        <v>2062</v>
      </c>
    </row>
    <row r="15" spans="1:9" x14ac:dyDescent="0.25">
      <c r="A15" t="s">
        <v>2065</v>
      </c>
      <c r="B15" t="s">
        <v>2066</v>
      </c>
    </row>
    <row r="16" spans="1:9" x14ac:dyDescent="0.25">
      <c r="A16" t="s">
        <v>2060</v>
      </c>
      <c r="B16" t="s">
        <v>2063</v>
      </c>
    </row>
    <row r="17" spans="1:2" x14ac:dyDescent="0.25">
      <c r="A17" t="s">
        <v>2061</v>
      </c>
      <c r="B17" t="s">
        <v>2064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6E3C-5F1F-4FF5-AE98-911F3DF02B41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Data</vt:lpstr>
      <vt:lpstr>questions</vt:lpstr>
      <vt:lpstr>Responses</vt:lpstr>
      <vt:lpstr>Pivot questions</vt:lpstr>
      <vt:lpstr>Dashboard</vt:lpstr>
      <vt:lpstr>LOGICAL</vt:lpstr>
      <vt:lpstr>Sheet2</vt:lpstr>
      <vt:lpstr>Bonus_A</vt:lpstr>
      <vt:lpstr>Bonus_am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Raahat Shethwala</dc:creator>
  <cp:lastModifiedBy>Admin</cp:lastModifiedBy>
  <cp:lastPrinted>2025-01-09T10:20:01Z</cp:lastPrinted>
  <dcterms:created xsi:type="dcterms:W3CDTF">2023-07-04T05:05:30Z</dcterms:created>
  <dcterms:modified xsi:type="dcterms:W3CDTF">2025-02-13T10:18:46Z</dcterms:modified>
</cp:coreProperties>
</file>