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6. My Job\3. Pengawasan Pembangunan ABM TPKF 2\3. 12 Unit Automatic Rubber Tyred Gantry (A-RTG) Crane\Operation\1. Maintenance\2022\"/>
    </mc:Choice>
  </mc:AlternateContent>
  <bookViews>
    <workbookView xWindow="0" yWindow="0" windowWidth="16095" windowHeight="6240" firstSheet="1" activeTab="1"/>
  </bookViews>
  <sheets>
    <sheet name="Schedule Maintenance CC ZPMC" sheetId="1" state="hidden" r:id="rId1"/>
    <sheet name="SCHEDULE" sheetId="6" r:id="rId2"/>
    <sheet name="Sheet2" sheetId="8" state="hidden" r:id="rId3"/>
    <sheet name="Sheet3" sheetId="10" state="hidden" r:id="rId4"/>
  </sheets>
  <definedNames>
    <definedName name="_xlnm.Print_Area" localSheetId="1">SCHEDULE!$A$1:$BK$53</definedName>
    <definedName name="_xlnm.Print_Area" localSheetId="0">'Schedule Maintenance CC ZPMC'!$A$1:$BA$157</definedName>
    <definedName name="_xlnm.Print_Area" localSheetId="3">Sheet3!$A$1:$F$16</definedName>
    <definedName name="_xlnm.Print_Titles" localSheetId="1">SCHEDULE!$A:$B</definedName>
    <definedName name="_xlnm.Print_Titles" localSheetId="0">'Schedule Maintenance CC ZPMC'!$A:$D</definedName>
  </definedNames>
  <calcPr calcId="152511"/>
</workbook>
</file>

<file path=xl/calcChain.xml><?xml version="1.0" encoding="utf-8"?>
<calcChain xmlns="http://schemas.openxmlformats.org/spreadsheetml/2006/main">
  <c r="D15" i="8" l="1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E13" i="8" l="1"/>
  <c r="D20" i="8" l="1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C6" i="8"/>
  <c r="C11" i="8"/>
  <c r="C16" i="8"/>
  <c r="C22" i="8"/>
  <c r="F5" i="8"/>
  <c r="U20" i="8" l="1"/>
  <c r="V20" i="8" s="1"/>
  <c r="W20" i="8" s="1"/>
  <c r="X20" i="8" s="1"/>
  <c r="Y20" i="8" s="1"/>
  <c r="Z20" i="8" s="1"/>
  <c r="AA20" i="8" s="1"/>
  <c r="AB20" i="8" s="1"/>
  <c r="BN3" i="6" l="1"/>
  <c r="D52" i="8" l="1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D50" i="8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D49" i="8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AA49" i="8" s="1"/>
  <c r="AB49" i="8" s="1"/>
  <c r="D47" i="8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D45" i="8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D44" i="8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D36" i="8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AB36" i="8" s="1"/>
  <c r="D21" i="8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D42" i="8" l="1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D37" i="8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F38" i="8"/>
  <c r="H38" i="8"/>
  <c r="J38" i="8"/>
  <c r="L38" i="8"/>
  <c r="N38" i="8"/>
  <c r="P38" i="8"/>
  <c r="R38" i="8"/>
  <c r="T38" i="8"/>
  <c r="N39" i="8"/>
  <c r="L39" i="8"/>
  <c r="J39" i="8"/>
  <c r="H39" i="8"/>
  <c r="F39" i="8"/>
  <c r="D39" i="8"/>
  <c r="D38" i="8"/>
  <c r="D32" i="8" l="1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N34" i="8"/>
  <c r="L34" i="8"/>
  <c r="J34" i="8"/>
  <c r="H34" i="8"/>
  <c r="F34" i="8"/>
  <c r="D34" i="8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D28" i="8" l="1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D27" i="8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N29" i="8"/>
  <c r="L29" i="8"/>
  <c r="J29" i="8"/>
  <c r="H29" i="8"/>
  <c r="F29" i="8"/>
  <c r="D29" i="8"/>
  <c r="AC23" i="8"/>
  <c r="Z23" i="8"/>
  <c r="X23" i="8"/>
  <c r="V23" i="8"/>
  <c r="T23" i="8"/>
  <c r="R23" i="8"/>
  <c r="P23" i="8"/>
  <c r="N23" i="8"/>
  <c r="L23" i="8"/>
  <c r="J23" i="8"/>
  <c r="H23" i="8"/>
  <c r="F23" i="8"/>
  <c r="D23" i="8"/>
  <c r="D22" i="8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C20" i="8"/>
  <c r="AC17" i="8" l="1"/>
  <c r="Z17" i="8"/>
  <c r="X17" i="8"/>
  <c r="V17" i="8"/>
  <c r="T17" i="8"/>
  <c r="R17" i="8"/>
  <c r="P17" i="8"/>
  <c r="N17" i="8"/>
  <c r="L17" i="8"/>
  <c r="J17" i="8"/>
  <c r="H17" i="8"/>
  <c r="F17" i="8"/>
  <c r="D17" i="8"/>
  <c r="D16" i="8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C12" i="8" l="1"/>
  <c r="Z12" i="8"/>
  <c r="X12" i="8"/>
  <c r="V12" i="8"/>
  <c r="T12" i="8"/>
  <c r="R12" i="8"/>
  <c r="P12" i="8"/>
  <c r="N12" i="8"/>
  <c r="L12" i="8"/>
  <c r="J12" i="8"/>
  <c r="H12" i="8"/>
  <c r="F12" i="8"/>
  <c r="D12" i="8"/>
  <c r="D11" i="8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D10" i="8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F7" i="8"/>
  <c r="H7" i="8"/>
  <c r="J7" i="8"/>
  <c r="L7" i="8"/>
  <c r="N7" i="8"/>
  <c r="P7" i="8"/>
  <c r="R7" i="8"/>
  <c r="T7" i="8"/>
  <c r="V7" i="8"/>
  <c r="X7" i="8"/>
  <c r="Z7" i="8"/>
  <c r="AC7" i="8"/>
  <c r="D7" i="8"/>
  <c r="D6" i="8" l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G5" i="8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M44" i="1" l="1"/>
  <c r="AU44" i="1" s="1"/>
  <c r="AK143" i="1"/>
  <c r="AS143" i="1" s="1"/>
  <c r="BA143" i="1" s="1"/>
  <c r="AF142" i="1"/>
  <c r="AN142" i="1" s="1"/>
  <c r="AV142" i="1" s="1"/>
  <c r="AE141" i="1"/>
  <c r="AM141" i="1" s="1"/>
  <c r="AU141" i="1" s="1"/>
  <c r="AE140" i="1"/>
  <c r="AM140" i="1" s="1"/>
  <c r="AU140" i="1" s="1"/>
  <c r="AD139" i="1"/>
  <c r="AL139" i="1" s="1"/>
  <c r="AT139" i="1" s="1"/>
  <c r="M138" i="1"/>
  <c r="AC138" i="1" s="1"/>
  <c r="AO138" i="1" s="1"/>
  <c r="BA138" i="1" s="1"/>
  <c r="I137" i="1"/>
  <c r="N137" i="1" s="1"/>
  <c r="S137" i="1" s="1"/>
  <c r="X137" i="1" s="1"/>
  <c r="AC137" i="1" s="1"/>
  <c r="AH137" i="1" s="1"/>
  <c r="AM137" i="1" s="1"/>
  <c r="AR137" i="1" s="1"/>
  <c r="AW137" i="1" s="1"/>
  <c r="AF116" i="1"/>
  <c r="AN116" i="1" s="1"/>
  <c r="AV116" i="1" s="1"/>
  <c r="AE115" i="1"/>
  <c r="AM115" i="1" s="1"/>
  <c r="AU115" i="1" s="1"/>
  <c r="AE114" i="1"/>
  <c r="AM114" i="1" s="1"/>
  <c r="AU114" i="1" s="1"/>
  <c r="AD113" i="1"/>
  <c r="AL113" i="1" s="1"/>
  <c r="AT113" i="1" s="1"/>
  <c r="M112" i="1"/>
  <c r="AC112" i="1" s="1"/>
  <c r="AO112" i="1" s="1"/>
  <c r="BA112" i="1" s="1"/>
  <c r="I111" i="1"/>
  <c r="N111" i="1" s="1"/>
  <c r="S111" i="1" s="1"/>
  <c r="X111" i="1" s="1"/>
  <c r="AC111" i="1" s="1"/>
  <c r="AH111" i="1" s="1"/>
  <c r="AM111" i="1" s="1"/>
  <c r="AR111" i="1" s="1"/>
  <c r="AW111" i="1" s="1"/>
  <c r="AE96" i="1"/>
  <c r="AM96" i="1" s="1"/>
  <c r="AU96" i="1" s="1"/>
  <c r="AD90" i="1"/>
  <c r="AL90" i="1" s="1"/>
  <c r="AT89" i="1" s="1"/>
  <c r="AD89" i="1"/>
  <c r="AL89" i="1" s="1"/>
  <c r="AT88" i="1" s="1"/>
  <c r="AF88" i="1"/>
  <c r="AN88" i="1" s="1"/>
  <c r="AV88" i="1" s="1"/>
  <c r="AE87" i="1"/>
  <c r="AM87" i="1" s="1"/>
  <c r="AU87" i="1" s="1"/>
  <c r="J86" i="1"/>
  <c r="V86" i="1" s="1"/>
  <c r="AH86" i="1" s="1"/>
  <c r="AT86" i="1" s="1"/>
  <c r="J85" i="1"/>
  <c r="O85" i="1" s="1"/>
  <c r="T85" i="1" s="1"/>
  <c r="Y85" i="1" s="1"/>
  <c r="AD85" i="1" s="1"/>
  <c r="AI85" i="1" s="1"/>
  <c r="AN85" i="1" s="1"/>
  <c r="AS85" i="1" s="1"/>
  <c r="AX85" i="1" s="1"/>
  <c r="AF70" i="1"/>
  <c r="AN70" i="1" s="1"/>
  <c r="AV70" i="1" s="1"/>
  <c r="AE67" i="1"/>
  <c r="AM67" i="1" s="1"/>
  <c r="AU67" i="1" s="1"/>
  <c r="AD63" i="1"/>
  <c r="AL63" i="1" s="1"/>
  <c r="AT63" i="1" s="1"/>
  <c r="AF62" i="1"/>
  <c r="AN62" i="1" s="1"/>
  <c r="AV62" i="1" s="1"/>
  <c r="AE61" i="1"/>
  <c r="AM61" i="1" s="1"/>
  <c r="AU61" i="1" s="1"/>
  <c r="K60" i="1"/>
  <c r="W60" i="1" s="1"/>
  <c r="AI60" i="1" s="1"/>
  <c r="AU60" i="1" s="1"/>
  <c r="J59" i="1"/>
  <c r="O59" i="1" s="1"/>
  <c r="T59" i="1" s="1"/>
  <c r="Y59" i="1" s="1"/>
  <c r="AL40" i="1"/>
  <c r="AT40" i="1" s="1"/>
  <c r="AL39" i="1"/>
  <c r="AT39" i="1" s="1"/>
  <c r="AL38" i="1"/>
  <c r="AT38" i="1" s="1"/>
  <c r="AN37" i="1"/>
  <c r="AV37" i="1" s="1"/>
  <c r="T36" i="1"/>
  <c r="Y36" i="1" s="1"/>
  <c r="AD36" i="1" s="1"/>
  <c r="AI36" i="1" s="1"/>
  <c r="AN36" i="1" s="1"/>
  <c r="AS36" i="1" s="1"/>
  <c r="AX36" i="1" s="1"/>
  <c r="U35" i="1"/>
  <c r="AD35" i="1" s="1"/>
  <c r="AM35" i="1" s="1"/>
  <c r="AV35" i="1" s="1"/>
</calcChain>
</file>

<file path=xl/sharedStrings.xml><?xml version="1.0" encoding="utf-8"?>
<sst xmlns="http://schemas.openxmlformats.org/spreadsheetml/2006/main" count="485" uniqueCount="195">
  <si>
    <t xml:space="preserve">NO. </t>
  </si>
  <si>
    <t>EQUIPMENT NAME</t>
  </si>
  <si>
    <t>ACTION</t>
  </si>
  <si>
    <t>SECTION</t>
  </si>
  <si>
    <t>HM PER DES 2015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</si>
  <si>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</si>
  <si>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</si>
  <si>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</si>
  <si>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</si>
  <si>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</si>
  <si>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</si>
  <si>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</si>
  <si>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</si>
  <si>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</si>
  <si>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</si>
  <si>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</si>
  <si>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</si>
  <si>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</si>
  <si>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</t>
  </si>
  <si>
    <t>II</t>
  </si>
  <si>
    <t>III</t>
  </si>
  <si>
    <t>IV</t>
  </si>
  <si>
    <t>Plan</t>
  </si>
  <si>
    <t>Main Engine</t>
  </si>
  <si>
    <t>Auxiliary Engine</t>
  </si>
  <si>
    <t>Trolley</t>
  </si>
  <si>
    <t>Hoist</t>
  </si>
  <si>
    <t>Gantry</t>
  </si>
  <si>
    <t>Boom</t>
  </si>
  <si>
    <t>Spreader</t>
  </si>
  <si>
    <t>Realization</t>
  </si>
  <si>
    <t>MHC No.01</t>
  </si>
  <si>
    <t>16/01/2017</t>
  </si>
  <si>
    <t>MHC No.02</t>
  </si>
  <si>
    <t>CC No.02</t>
  </si>
  <si>
    <t>CC No.03</t>
  </si>
  <si>
    <t>CC No.05</t>
  </si>
  <si>
    <t>CC No.06</t>
  </si>
  <si>
    <t xml:space="preserve">MUHAMMAD SUAIB </t>
  </si>
  <si>
    <t xml:space="preserve">ASST.MANAGER PERALATAN DAN INSTALASI TPKDB </t>
  </si>
  <si>
    <t>SYAHMAN SIREGAR</t>
  </si>
  <si>
    <t>MAINTENANCE PT.ASHA PORTINDO</t>
  </si>
  <si>
    <t>ANNUAL SCHEDULE MAINTENANCE MHC DAN CC TPKDB 2017</t>
  </si>
  <si>
    <t>Slewing</t>
  </si>
  <si>
    <t>MONTH/BULAN</t>
  </si>
  <si>
    <t>16/01/17</t>
  </si>
  <si>
    <t>CC.05</t>
  </si>
  <si>
    <t>CRANE ID</t>
  </si>
  <si>
    <t>V</t>
  </si>
  <si>
    <t>ENGINE</t>
  </si>
  <si>
    <t>HOIST</t>
  </si>
  <si>
    <t>TROLLEY</t>
  </si>
  <si>
    <t>GANTRY</t>
  </si>
  <si>
    <t>BOOM</t>
  </si>
  <si>
    <t>SPREADER</t>
  </si>
  <si>
    <t>Coolant Filter Fleetguard WF 2076</t>
  </si>
  <si>
    <t>Ltr</t>
  </si>
  <si>
    <t>Pcs</t>
  </si>
  <si>
    <t>250. H</t>
  </si>
  <si>
    <t>1500. H</t>
  </si>
  <si>
    <t>Engine Oil Premium Blue 15 W/40 Valvoline</t>
  </si>
  <si>
    <t>Lube Filter Fleetguard LF 9050</t>
  </si>
  <si>
    <t>Fuel Filter  FF 5782 NN</t>
  </si>
  <si>
    <t>Fuel Separator Filter Fleetguard FS 53014</t>
  </si>
  <si>
    <t>Air Filter Fleetguard AF 25593</t>
  </si>
  <si>
    <t>500. H</t>
  </si>
  <si>
    <t>3000. H</t>
  </si>
  <si>
    <t>Stock Teknik</t>
  </si>
  <si>
    <t>No</t>
  </si>
  <si>
    <t>Part Name</t>
  </si>
  <si>
    <t>Volume</t>
  </si>
  <si>
    <t>Period</t>
  </si>
  <si>
    <t>Grease Wirerope</t>
  </si>
  <si>
    <t>Grease Bearing</t>
  </si>
  <si>
    <t>Grease Bearing Motor/Generator</t>
  </si>
  <si>
    <t>Oil Gearbox</t>
  </si>
  <si>
    <t>Engine Type: QSK50-G7, SN: 33215621, CUMMINS</t>
  </si>
  <si>
    <t xml:space="preserve">PM 250H </t>
  </si>
  <si>
    <t xml:space="preserve">PM 750H </t>
  </si>
  <si>
    <t xml:space="preserve">PM 500H </t>
  </si>
  <si>
    <t>TERMINAL PETIKEMAS BELAWAN FASE 2</t>
  </si>
  <si>
    <t>ARTG 01</t>
  </si>
  <si>
    <t>ARTG 02</t>
  </si>
  <si>
    <t>ARTG 03</t>
  </si>
  <si>
    <t>ARTG 04</t>
  </si>
  <si>
    <t>ARTG 05</t>
  </si>
  <si>
    <t>ARTG 06</t>
  </si>
  <si>
    <t>ARTG 07</t>
  </si>
  <si>
    <t>ARTG 08</t>
  </si>
  <si>
    <t>ARTG 09</t>
  </si>
  <si>
    <t>ARTG 10</t>
  </si>
  <si>
    <t>ARTG 11</t>
  </si>
  <si>
    <t>ARTG 12</t>
  </si>
  <si>
    <t>DESC.</t>
  </si>
  <si>
    <t>HM REAL</t>
  </si>
  <si>
    <t xml:space="preserve">PM 3000H </t>
  </si>
  <si>
    <t xml:space="preserve">PM 6000H </t>
  </si>
  <si>
    <t>REMARKS</t>
  </si>
  <si>
    <t xml:space="preserve">PM 250 </t>
  </si>
  <si>
    <t>1. Inspection cable ways &amp; cable rack</t>
  </si>
  <si>
    <t>(for all motor)</t>
  </si>
  <si>
    <t>3. Check MotorWiring Connection</t>
  </si>
  <si>
    <t>4. Check Intercom Function</t>
  </si>
  <si>
    <t>5. Check Audible and Beacon Function</t>
  </si>
  <si>
    <t>6. Testing Boogie Turning Feature</t>
  </si>
  <si>
    <t>3. Check all tightening bolt gear reducer</t>
  </si>
  <si>
    <t xml:space="preserve">8. Check Trolley cubicle condt. </t>
  </si>
  <si>
    <t>(fan, heating and lighting)</t>
  </si>
  <si>
    <t>9. Check Anemometer Cond. &amp; Funct.</t>
  </si>
  <si>
    <t xml:space="preserve">(deform, broken, no corrosion, </t>
  </si>
  <si>
    <t>Clamps position, min. 5xd free wirerope</t>
  </si>
  <si>
    <t>,lubrication wirerope)</t>
  </si>
  <si>
    <t>7. Check All Limit Switch position</t>
  </si>
  <si>
    <t>12. Inspect all Power Connection &amp; JB</t>
  </si>
  <si>
    <t>PM 500</t>
  </si>
  <si>
    <t xml:space="preserve">1. All Item PM 250 </t>
  </si>
  <si>
    <t>13. Inspect Twistlock Mounting &amp; Locking Pin</t>
  </si>
  <si>
    <t>14. Inspect Cable Basket and its Mounting</t>
  </si>
  <si>
    <t xml:space="preserve">15. Inspect all Headblock Locking mechanism </t>
  </si>
  <si>
    <t>16. Function Test all spreader feature</t>
  </si>
  <si>
    <t>(telescopic, lock unlock, sensor, limit switch)</t>
  </si>
  <si>
    <t xml:space="preserve">17. Check Spreader JB and Electrical Cubicle </t>
  </si>
  <si>
    <t>(no leak, rubber seal, wire connection)</t>
  </si>
  <si>
    <t>18. Check Telescopic Rail, Beam &amp; features</t>
  </si>
  <si>
    <t>10. Check all Wire rope visually</t>
  </si>
  <si>
    <t>PM 750</t>
  </si>
  <si>
    <t>PM 1500</t>
  </si>
  <si>
    <t>19. Inspect AGS (No Leak in Hose &amp; Hub)</t>
  </si>
  <si>
    <t>.</t>
  </si>
  <si>
    <t>20. Inspect Cable reel and cable guide</t>
  </si>
  <si>
    <t>(no noise)</t>
  </si>
  <si>
    <t>21. Inspect for fan and heater</t>
  </si>
  <si>
    <t>22. Inspect for leakage in E-Room</t>
  </si>
  <si>
    <t>23. Inspect the E-Stop and it's accs</t>
  </si>
  <si>
    <t xml:space="preserve">24. Inspect for AC </t>
  </si>
  <si>
    <t>2. Inspect Gear Reducer Oil Level, add if needed</t>
  </si>
  <si>
    <t>25. Inspect fire extinguisher and tes function for AFS</t>
  </si>
  <si>
    <t>3. Noise and Vibration Inspection (Trolley)</t>
  </si>
  <si>
    <t xml:space="preserve">4. Hoist limit switch function check </t>
  </si>
  <si>
    <t>5. Noise and Vibration check</t>
  </si>
  <si>
    <t>(Drum Hoist, Motor Hoist &amp; ACM)</t>
  </si>
  <si>
    <t>2. Brake Inspection (for Gantry, Hoist)</t>
  </si>
  <si>
    <t>6. Sheaves Inspection</t>
  </si>
  <si>
    <t>7. Operation Mechanism check of Cable basket</t>
  </si>
  <si>
    <t xml:space="preserve">8. Slip Ring Inspection </t>
  </si>
  <si>
    <t>(contact, alignment, tightness, cleaning, connection)</t>
  </si>
  <si>
    <t>9. Cable Reel Inspection</t>
  </si>
  <si>
    <t>(Cleaning passages, connection, sealing of gland cable)</t>
  </si>
  <si>
    <t>10. Checking number of start of brakes</t>
  </si>
  <si>
    <t>11. Electrical Inspection</t>
  </si>
  <si>
    <t xml:space="preserve">(wiring connection, fuses, telephone, intercom, </t>
  </si>
  <si>
    <t xml:space="preserve">lighting, Battery &amp; UPS) </t>
  </si>
  <si>
    <t>2. Lubrication Access Gate</t>
  </si>
  <si>
    <t>3. Greasing (NPX-NL2)</t>
  </si>
  <si>
    <t xml:space="preserve">(wheel bearing, guide roller, Aux &amp; Main Hoist Drum, </t>
  </si>
  <si>
    <t>(Air Gap Welds sheaves, bracket)</t>
  </si>
  <si>
    <t>Hoist Drum Coupling, Wedges Head fitting</t>
  </si>
  <si>
    <t>4. Greasing Shell Wirerope</t>
  </si>
  <si>
    <t>(wirerope aux &amp; main, sliding plate spreader</t>
  </si>
  <si>
    <t>horizontal pin, Spreader Bearing, load cell)</t>
  </si>
  <si>
    <t xml:space="preserve">(Operation, control Valve and replace </t>
  </si>
  <si>
    <t>container if needed)</t>
  </si>
  <si>
    <t>5. Inspection Leakage for motor coupling</t>
  </si>
  <si>
    <t>6. Wirerope Inspection (diameter &amp; tightening torque)</t>
  </si>
  <si>
    <t xml:space="preserve">7. Between Sheaves and Wirerope Inspection </t>
  </si>
  <si>
    <t xml:space="preserve">8. Fire Suppresion Pipe Inspection </t>
  </si>
  <si>
    <t>PM 1500 H</t>
  </si>
  <si>
    <t>1. All item PM 750</t>
  </si>
  <si>
    <t>1. All Item PM 250</t>
  </si>
  <si>
    <t>Preventive Maintenance</t>
  </si>
  <si>
    <t>PLAN DATE</t>
  </si>
  <si>
    <t>REAL DATE</t>
  </si>
  <si>
    <t>2. Insulation Motor Measure</t>
  </si>
  <si>
    <t>(Boogie, Gantry, Hoist, ACM,Trolley)</t>
  </si>
  <si>
    <t>3.</t>
  </si>
  <si>
    <t>Dibuat Oleh,</t>
  </si>
  <si>
    <t>Augusto Dwifa Daniel</t>
  </si>
  <si>
    <t>Supervisi Alat Bongkar Muat Lapangan</t>
  </si>
  <si>
    <t>Diperiksa Oleh,</t>
  </si>
  <si>
    <t>Ifsan Rosady</t>
  </si>
  <si>
    <t>Asisten Manajer Peralatan</t>
  </si>
  <si>
    <t>Remarks :</t>
  </si>
  <si>
    <t>JANUARY'22</t>
  </si>
  <si>
    <t>FEBRUARY'22</t>
  </si>
  <si>
    <t>MARCH'22</t>
  </si>
  <si>
    <t>APRIL'22</t>
  </si>
  <si>
    <t>MEI'22</t>
  </si>
  <si>
    <t>JUNE'22</t>
  </si>
  <si>
    <t>JULY'22</t>
  </si>
  <si>
    <t>AUGUST'22</t>
  </si>
  <si>
    <t>SEPTEMBER'22</t>
  </si>
  <si>
    <t>OKTOBER'22</t>
  </si>
  <si>
    <t>NOVEMBER'22</t>
  </si>
  <si>
    <t>DECEMBER'22</t>
  </si>
  <si>
    <t>ANNUAL SCHEDULE MAINTENANCE 12 UNIT ARTG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</si>
</sst>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dd\-mm"/>
    <numFmt numFmtId="166" formatCode="dd\-m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b/>
      <u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u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indexed="8"/>
      <name val="Cambria"/>
      <family val="1"/>
      <scheme val="major"/>
    </font>
    <font>
      <b/>
      <u/>
      <sz val="12"/>
      <name val="Cambria"/>
      <family val="1"/>
      <scheme val="major"/>
    </font>
    <font>
      <sz val="11"/>
      <color rgb="FFFF0000"/>
      <name val="Cambria"/>
      <family val="1"/>
      <scheme val="major"/>
    </font>
    <font>
      <sz val="12"/>
      <color rgb="FFFF0000"/>
      <name val="Cambria"/>
      <family val="1"/>
      <scheme val="major"/>
    </font>
    <font>
      <sz val="11"/>
      <name val="Cambria"/>
      <family val="1"/>
      <scheme val="major"/>
    </font>
    <font>
      <sz val="11"/>
      <color theme="0"/>
      <name val="Cambria"/>
      <family val="1"/>
      <scheme val="major"/>
    </font>
    <font>
      <u/>
      <sz val="11"/>
      <color theme="10"/>
      <name val="Calibri"/>
      <family val="2"/>
      <scheme val="minor"/>
    </font>
    <font>
      <sz val="11"/>
      <color rgb="FFFFFF00"/>
      <name val="Cambria"/>
      <family val="1"/>
      <scheme val="major"/>
    </font>
    <font>
      <sz val="12"/>
      <color theme="0"/>
      <name val="Cambria"/>
      <family val="1"/>
      <scheme val="major"/>
    </font>
    <font>
      <u/>
      <sz val="12"/>
      <color theme="1"/>
      <name val="Times New Roman"/>
      <family val="1"/>
    </font>
    <font>
      <b/>
      <sz val="11"/>
      <color theme="0"/>
      <name val="Cambria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0"/>
      </patternFill>
    </fill>
    <fill>
      <patternFill patternType="lightGray">
        <fgColor theme="1"/>
        <bgColor theme="5" tint="-0.24994659260841701"/>
      </patternFill>
    </fill>
    <fill>
      <patternFill patternType="solid">
        <fgColor rgb="FF7030A0"/>
        <bgColor theme="0"/>
      </patternFill>
    </fill>
    <fill>
      <patternFill patternType="lightTrellis">
        <bgColor theme="2" tint="-0.499984740745262"/>
      </patternFill>
    </fill>
    <fill>
      <patternFill patternType="solid">
        <fgColor rgb="FF00B050"/>
        <bgColor theme="0"/>
      </patternFill>
    </fill>
    <fill>
      <patternFill patternType="lightDown">
        <bgColor rgb="FF0070C0"/>
      </patternFill>
    </fill>
    <fill>
      <patternFill patternType="lightGrid">
        <fgColor theme="0"/>
        <bgColor theme="0"/>
      </patternFill>
    </fill>
    <fill>
      <patternFill patternType="lightVertical">
        <fgColor theme="0"/>
        <bgColor theme="0"/>
      </patternFill>
    </fill>
    <fill>
      <patternFill patternType="lightGray">
        <fgColor theme="0"/>
        <bgColor theme="0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26" fillId="0" borderId="0" applyNumberFormat="0" applyFill="0" applyBorder="0" applyAlignment="0" applyProtection="0"/>
  </cellStyleXfs>
  <cellXfs count="492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/>
    <xf numFmtId="2" fontId="4" fillId="0" borderId="0" xfId="1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2" fontId="6" fillId="0" borderId="24" xfId="1" applyNumberFormat="1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14" fontId="6" fillId="0" borderId="28" xfId="0" applyNumberFormat="1" applyFont="1" applyFill="1" applyBorder="1" applyAlignment="1">
      <alignment horizontal="center" vertical="center" wrapText="1"/>
    </xf>
    <xf numFmtId="14" fontId="6" fillId="0" borderId="28" xfId="0" applyNumberFormat="1" applyFont="1" applyFill="1" applyBorder="1" applyAlignment="1">
      <alignment horizontal="center" wrapText="1"/>
    </xf>
    <xf numFmtId="0" fontId="6" fillId="0" borderId="32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/>
    </xf>
    <xf numFmtId="14" fontId="6" fillId="0" borderId="26" xfId="0" applyNumberFormat="1" applyFont="1" applyFill="1" applyBorder="1" applyAlignment="1">
      <alignment horizontal="center" wrapText="1"/>
    </xf>
    <xf numFmtId="14" fontId="6" fillId="0" borderId="31" xfId="0" applyNumberFormat="1" applyFont="1" applyFill="1" applyBorder="1" applyAlignment="1">
      <alignment horizontal="center" wrapText="1"/>
    </xf>
    <xf numFmtId="14" fontId="6" fillId="0" borderId="32" xfId="0" applyNumberFormat="1" applyFont="1" applyFill="1" applyBorder="1" applyAlignment="1">
      <alignment horizontal="center" wrapText="1"/>
    </xf>
    <xf numFmtId="14" fontId="6" fillId="0" borderId="29" xfId="0" applyNumberFormat="1" applyFont="1" applyFill="1" applyBorder="1" applyAlignment="1">
      <alignment horizontal="center" wrapText="1"/>
    </xf>
    <xf numFmtId="0" fontId="6" fillId="0" borderId="39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14" fontId="6" fillId="0" borderId="41" xfId="0" applyNumberFormat="1" applyFont="1" applyFill="1" applyBorder="1" applyAlignment="1">
      <alignment horizontal="center" wrapText="1"/>
    </xf>
    <xf numFmtId="0" fontId="6" fillId="0" borderId="42" xfId="0" applyFont="1" applyFill="1" applyBorder="1" applyAlignment="1">
      <alignment horizontal="center"/>
    </xf>
    <xf numFmtId="0" fontId="6" fillId="0" borderId="43" xfId="0" applyFont="1" applyFill="1" applyBorder="1" applyAlignment="1">
      <alignment horizontal="center"/>
    </xf>
    <xf numFmtId="0" fontId="6" fillId="0" borderId="44" xfId="0" applyFont="1" applyFill="1" applyBorder="1" applyAlignment="1">
      <alignment horizontal="center"/>
    </xf>
    <xf numFmtId="1" fontId="6" fillId="4" borderId="14" xfId="0" applyNumberFormat="1" applyFont="1" applyFill="1" applyBorder="1" applyAlignment="1">
      <alignment horizontal="center" vertical="center" wrapText="1"/>
    </xf>
    <xf numFmtId="1" fontId="6" fillId="4" borderId="14" xfId="0" applyNumberFormat="1" applyFont="1" applyFill="1" applyBorder="1" applyAlignment="1">
      <alignment horizontal="center"/>
    </xf>
    <xf numFmtId="14" fontId="6" fillId="0" borderId="45" xfId="0" applyNumberFormat="1" applyFont="1" applyFill="1" applyBorder="1" applyAlignment="1">
      <alignment horizontal="center" wrapText="1"/>
    </xf>
    <xf numFmtId="14" fontId="6" fillId="0" borderId="27" xfId="0" applyNumberFormat="1" applyFont="1" applyFill="1" applyBorder="1" applyAlignment="1">
      <alignment horizontal="center" wrapText="1"/>
    </xf>
    <xf numFmtId="0" fontId="6" fillId="0" borderId="46" xfId="0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/>
    </xf>
    <xf numFmtId="0" fontId="6" fillId="0" borderId="48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14" fontId="6" fillId="0" borderId="32" xfId="0" applyNumberFormat="1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/>
    </xf>
    <xf numFmtId="14" fontId="6" fillId="0" borderId="34" xfId="0" applyNumberFormat="1" applyFont="1" applyFill="1" applyBorder="1" applyAlignment="1">
      <alignment horizontal="center" vertical="center" wrapText="1"/>
    </xf>
    <xf numFmtId="14" fontId="6" fillId="0" borderId="34" xfId="0" applyNumberFormat="1" applyFont="1" applyFill="1" applyBorder="1" applyAlignment="1">
      <alignment horizontal="center" wrapText="1"/>
    </xf>
    <xf numFmtId="0" fontId="6" fillId="0" borderId="51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/>
    </xf>
    <xf numFmtId="0" fontId="6" fillId="0" borderId="43" xfId="0" applyFont="1" applyFill="1" applyBorder="1" applyAlignment="1">
      <alignment horizontal="center" vertical="center"/>
    </xf>
    <xf numFmtId="14" fontId="6" fillId="0" borderId="30" xfId="0" applyNumberFormat="1" applyFont="1" applyFill="1" applyBorder="1" applyAlignment="1">
      <alignment horizontal="center" vertical="center" wrapText="1"/>
    </xf>
    <xf numFmtId="14" fontId="6" fillId="0" borderId="30" xfId="0" applyNumberFormat="1" applyFont="1" applyFill="1" applyBorder="1" applyAlignment="1">
      <alignment horizontal="center" wrapText="1"/>
    </xf>
    <xf numFmtId="14" fontId="6" fillId="0" borderId="31" xfId="0" applyNumberFormat="1" applyFont="1" applyFill="1" applyBorder="1" applyAlignment="1">
      <alignment horizontal="center" vertical="center" wrapText="1"/>
    </xf>
    <xf numFmtId="14" fontId="6" fillId="0" borderId="35" xfId="0" applyNumberFormat="1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/>
    </xf>
    <xf numFmtId="14" fontId="6" fillId="0" borderId="40" xfId="0" applyNumberFormat="1" applyFont="1" applyFill="1" applyBorder="1" applyAlignment="1">
      <alignment horizontal="center" vertical="center" wrapText="1"/>
    </xf>
    <xf numFmtId="14" fontId="6" fillId="0" borderId="39" xfId="0" applyNumberFormat="1" applyFont="1" applyFill="1" applyBorder="1" applyAlignment="1">
      <alignment horizontal="center" wrapText="1"/>
    </xf>
    <xf numFmtId="14" fontId="6" fillId="0" borderId="40" xfId="0" applyNumberFormat="1" applyFont="1" applyFill="1" applyBorder="1" applyAlignment="1">
      <alignment horizontal="center" wrapText="1"/>
    </xf>
    <xf numFmtId="14" fontId="6" fillId="0" borderId="35" xfId="0" applyNumberFormat="1" applyFont="1" applyFill="1" applyBorder="1" applyAlignment="1">
      <alignment horizontal="center" wrapText="1"/>
    </xf>
    <xf numFmtId="14" fontId="6" fillId="0" borderId="46" xfId="0" applyNumberFormat="1" applyFont="1" applyFill="1" applyBorder="1" applyAlignment="1">
      <alignment horizontal="center" wrapText="1"/>
    </xf>
    <xf numFmtId="0" fontId="6" fillId="0" borderId="49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/>
    </xf>
    <xf numFmtId="0" fontId="6" fillId="0" borderId="55" xfId="0" applyFont="1" applyFill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14" fontId="6" fillId="0" borderId="29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readingOrder="1"/>
    </xf>
    <xf numFmtId="0" fontId="6" fillId="0" borderId="14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42" xfId="0" applyFont="1" applyFill="1" applyBorder="1" applyAlignment="1">
      <alignment horizontal="center"/>
    </xf>
    <xf numFmtId="1" fontId="6" fillId="6" borderId="14" xfId="0" applyNumberFormat="1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 vertical="center"/>
    </xf>
    <xf numFmtId="14" fontId="6" fillId="6" borderId="26" xfId="0" applyNumberFormat="1" applyFont="1" applyFill="1" applyBorder="1" applyAlignment="1">
      <alignment horizontal="center" wrapText="1"/>
    </xf>
    <xf numFmtId="0" fontId="6" fillId="6" borderId="28" xfId="0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4" fontId="6" fillId="6" borderId="25" xfId="0" applyNumberFormat="1" applyFont="1" applyFill="1" applyBorder="1" applyAlignment="1">
      <alignment horizontal="center" wrapText="1"/>
    </xf>
    <xf numFmtId="0" fontId="6" fillId="5" borderId="17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 vertical="center" wrapText="1"/>
    </xf>
    <xf numFmtId="0" fontId="6" fillId="0" borderId="59" xfId="0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wrapText="1"/>
    </xf>
    <xf numFmtId="0" fontId="6" fillId="0" borderId="60" xfId="0" applyFont="1" applyFill="1" applyBorder="1" applyAlignment="1">
      <alignment horizontal="center"/>
    </xf>
    <xf numFmtId="0" fontId="6" fillId="0" borderId="4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4" fontId="6" fillId="0" borderId="61" xfId="0" applyNumberFormat="1" applyFont="1" applyFill="1" applyBorder="1" applyAlignment="1">
      <alignment horizontal="center" vertical="center" wrapText="1"/>
    </xf>
    <xf numFmtId="0" fontId="6" fillId="0" borderId="62" xfId="0" applyFont="1" applyFill="1" applyBorder="1" applyAlignment="1">
      <alignment horizontal="center" vertical="center"/>
    </xf>
    <xf numFmtId="14" fontId="6" fillId="0" borderId="58" xfId="0" applyNumberFormat="1" applyFont="1" applyFill="1" applyBorder="1" applyAlignment="1">
      <alignment horizontal="center" wrapText="1"/>
    </xf>
    <xf numFmtId="14" fontId="6" fillId="0" borderId="61" xfId="0" applyNumberFormat="1" applyFont="1" applyFill="1" applyBorder="1" applyAlignment="1">
      <alignment horizontal="center" wrapText="1"/>
    </xf>
    <xf numFmtId="0" fontId="5" fillId="0" borderId="6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6" fillId="0" borderId="65" xfId="0" applyFont="1" applyFill="1" applyBorder="1" applyAlignment="1">
      <alignment horizontal="center" vertical="center"/>
    </xf>
    <xf numFmtId="1" fontId="6" fillId="0" borderId="53" xfId="1" applyNumberFormat="1" applyFont="1" applyFill="1" applyBorder="1" applyAlignment="1">
      <alignment horizontal="center" vertical="center"/>
    </xf>
    <xf numFmtId="2" fontId="6" fillId="0" borderId="53" xfId="1" applyNumberFormat="1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4" fillId="0" borderId="5" xfId="0" applyFont="1" applyFill="1" applyBorder="1"/>
    <xf numFmtId="0" fontId="5" fillId="0" borderId="22" xfId="0" applyFont="1" applyFill="1" applyBorder="1" applyAlignment="1">
      <alignment vertical="center"/>
    </xf>
    <xf numFmtId="0" fontId="5" fillId="0" borderId="59" xfId="0" applyFont="1" applyFill="1" applyBorder="1" applyAlignment="1">
      <alignment vertical="center"/>
    </xf>
    <xf numFmtId="0" fontId="5" fillId="0" borderId="57" xfId="0" applyFont="1" applyFill="1" applyBorder="1" applyAlignment="1">
      <alignment horizontal="center" vertical="center"/>
    </xf>
    <xf numFmtId="0" fontId="4" fillId="0" borderId="8" xfId="0" applyFont="1" applyFill="1" applyBorder="1"/>
    <xf numFmtId="0" fontId="6" fillId="0" borderId="60" xfId="0" applyFont="1" applyFill="1" applyBorder="1" applyAlignment="1">
      <alignment horizontal="center" vertical="center"/>
    </xf>
    <xf numFmtId="14" fontId="6" fillId="0" borderId="58" xfId="0" applyNumberFormat="1" applyFont="1" applyFill="1" applyBorder="1" applyAlignment="1">
      <alignment horizontal="center" vertical="center" wrapText="1"/>
    </xf>
    <xf numFmtId="0" fontId="6" fillId="0" borderId="66" xfId="0" applyFont="1" applyFill="1" applyBorder="1" applyAlignment="1">
      <alignment horizontal="center" vertical="center"/>
    </xf>
    <xf numFmtId="14" fontId="6" fillId="0" borderId="67" xfId="0" applyNumberFormat="1" applyFont="1" applyFill="1" applyBorder="1" applyAlignment="1">
      <alignment horizontal="center" wrapText="1"/>
    </xf>
    <xf numFmtId="0" fontId="6" fillId="0" borderId="66" xfId="0" applyFont="1" applyFill="1" applyBorder="1" applyAlignment="1">
      <alignment horizontal="center"/>
    </xf>
    <xf numFmtId="0" fontId="4" fillId="0" borderId="57" xfId="0" applyFont="1" applyFill="1" applyBorder="1"/>
    <xf numFmtId="0" fontId="5" fillId="0" borderId="70" xfId="0" applyFont="1" applyFill="1" applyBorder="1" applyAlignment="1">
      <alignment horizontal="center" vertical="center"/>
    </xf>
    <xf numFmtId="0" fontId="5" fillId="0" borderId="71" xfId="0" applyFont="1" applyFill="1" applyBorder="1" applyAlignment="1">
      <alignment horizontal="center" vertical="center"/>
    </xf>
    <xf numFmtId="0" fontId="5" fillId="0" borderId="72" xfId="0" applyFont="1" applyFill="1" applyBorder="1" applyAlignment="1">
      <alignment horizontal="center" vertical="center"/>
    </xf>
    <xf numFmtId="0" fontId="5" fillId="0" borderId="73" xfId="0" applyFont="1" applyFill="1" applyBorder="1" applyAlignment="1">
      <alignment horizontal="center" vertical="center"/>
    </xf>
    <xf numFmtId="0" fontId="4" fillId="0" borderId="72" xfId="0" applyFont="1" applyFill="1" applyBorder="1"/>
    <xf numFmtId="0" fontId="4" fillId="0" borderId="70" xfId="0" applyFont="1" applyFill="1" applyBorder="1"/>
    <xf numFmtId="0" fontId="10" fillId="0" borderId="5" xfId="0" applyFont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4" fillId="0" borderId="37" xfId="0" applyFont="1" applyFill="1" applyBorder="1"/>
    <xf numFmtId="0" fontId="6" fillId="0" borderId="68" xfId="0" applyFont="1" applyFill="1" applyBorder="1" applyAlignment="1">
      <alignment horizontal="center"/>
    </xf>
    <xf numFmtId="0" fontId="0" fillId="0" borderId="22" xfId="0" applyBorder="1"/>
    <xf numFmtId="0" fontId="0" fillId="0" borderId="0" xfId="0" applyBorder="1"/>
    <xf numFmtId="0" fontId="0" fillId="0" borderId="57" xfId="0" applyBorder="1"/>
    <xf numFmtId="0" fontId="4" fillId="0" borderId="59" xfId="0" applyFont="1" applyFill="1" applyBorder="1" applyAlignment="1">
      <alignment horizontal="center"/>
    </xf>
    <xf numFmtId="0" fontId="4" fillId="0" borderId="62" xfId="0" applyFont="1" applyFill="1" applyBorder="1" applyAlignment="1">
      <alignment horizontal="center"/>
    </xf>
    <xf numFmtId="0" fontId="4" fillId="0" borderId="62" xfId="0" applyFont="1" applyFill="1" applyBorder="1"/>
    <xf numFmtId="0" fontId="5" fillId="0" borderId="74" xfId="0" applyFont="1" applyFill="1" applyBorder="1" applyAlignment="1">
      <alignment horizontal="center" vertical="center"/>
    </xf>
    <xf numFmtId="0" fontId="5" fillId="0" borderId="75" xfId="0" applyFont="1" applyFill="1" applyBorder="1" applyAlignment="1">
      <alignment horizontal="center" vertical="center"/>
    </xf>
    <xf numFmtId="0" fontId="4" fillId="0" borderId="70" xfId="0" applyFont="1" applyFill="1" applyBorder="1" applyAlignment="1">
      <alignment horizontal="center"/>
    </xf>
    <xf numFmtId="0" fontId="6" fillId="0" borderId="58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/>
    </xf>
    <xf numFmtId="14" fontId="6" fillId="0" borderId="15" xfId="0" applyNumberFormat="1" applyFont="1" applyFill="1" applyBorder="1" applyAlignment="1">
      <alignment horizontal="center" vertical="center" wrapText="1"/>
    </xf>
    <xf numFmtId="0" fontId="4" fillId="0" borderId="59" xfId="0" applyFont="1" applyFill="1" applyBorder="1"/>
    <xf numFmtId="0" fontId="6" fillId="2" borderId="2" xfId="0" applyFont="1" applyFill="1" applyBorder="1" applyAlignment="1">
      <alignment horizontal="center"/>
    </xf>
    <xf numFmtId="0" fontId="6" fillId="0" borderId="65" xfId="0" applyFont="1" applyFill="1" applyBorder="1" applyAlignment="1">
      <alignment horizontal="center"/>
    </xf>
    <xf numFmtId="14" fontId="6" fillId="0" borderId="43" xfId="0" applyNumberFormat="1" applyFont="1" applyFill="1" applyBorder="1" applyAlignment="1">
      <alignment horizontal="center" wrapText="1"/>
    </xf>
    <xf numFmtId="0" fontId="6" fillId="0" borderId="67" xfId="0" applyFont="1" applyFill="1" applyBorder="1" applyAlignment="1">
      <alignment horizontal="center" vertical="center"/>
    </xf>
    <xf numFmtId="0" fontId="6" fillId="0" borderId="76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 vertical="center"/>
    </xf>
    <xf numFmtId="0" fontId="6" fillId="0" borderId="77" xfId="0" applyFont="1" applyFill="1" applyBorder="1" applyAlignment="1">
      <alignment horizontal="center" vertical="center"/>
    </xf>
    <xf numFmtId="0" fontId="6" fillId="0" borderId="78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76" xfId="0" applyFont="1" applyFill="1" applyBorder="1" applyAlignment="1">
      <alignment horizontal="center"/>
    </xf>
    <xf numFmtId="0" fontId="6" fillId="0" borderId="7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4" fillId="0" borderId="22" xfId="0" applyFont="1" applyFill="1" applyBorder="1"/>
    <xf numFmtId="0" fontId="6" fillId="4" borderId="4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0" borderId="80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14" fontId="6" fillId="0" borderId="80" xfId="0" applyNumberFormat="1" applyFont="1" applyFill="1" applyBorder="1" applyAlignment="1">
      <alignment horizontal="center" wrapText="1"/>
    </xf>
    <xf numFmtId="0" fontId="6" fillId="0" borderId="70" xfId="0" applyFont="1" applyFill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5" fontId="0" fillId="3" borderId="0" xfId="0" applyNumberFormat="1" applyFill="1"/>
    <xf numFmtId="165" fontId="0" fillId="12" borderId="0" xfId="0" applyNumberFormat="1" applyFill="1"/>
    <xf numFmtId="14" fontId="0" fillId="0" borderId="0" xfId="0" applyNumberFormat="1"/>
    <xf numFmtId="0" fontId="16" fillId="11" borderId="83" xfId="0" applyFont="1" applyFill="1" applyBorder="1" applyAlignment="1">
      <alignment horizontal="center" vertical="center" wrapText="1"/>
    </xf>
    <xf numFmtId="0" fontId="17" fillId="9" borderId="84" xfId="0" applyFont="1" applyFill="1" applyBorder="1" applyAlignment="1">
      <alignment horizontal="center" vertical="center"/>
    </xf>
    <xf numFmtId="0" fontId="17" fillId="9" borderId="81" xfId="0" applyFont="1" applyFill="1" applyBorder="1" applyAlignment="1">
      <alignment horizontal="center" vertical="center"/>
    </xf>
    <xf numFmtId="0" fontId="17" fillId="9" borderId="82" xfId="0" applyFont="1" applyFill="1" applyBorder="1" applyAlignment="1">
      <alignment horizontal="center" vertical="center"/>
    </xf>
    <xf numFmtId="0" fontId="17" fillId="3" borderId="91" xfId="0" applyFont="1" applyFill="1" applyBorder="1" applyAlignment="1">
      <alignment horizontal="center" vertical="center"/>
    </xf>
    <xf numFmtId="0" fontId="17" fillId="3" borderId="81" xfId="0" applyFont="1" applyFill="1" applyBorder="1" applyAlignment="1">
      <alignment horizontal="center" vertical="center"/>
    </xf>
    <xf numFmtId="0" fontId="17" fillId="3" borderId="92" xfId="0" applyFont="1" applyFill="1" applyBorder="1" applyAlignment="1">
      <alignment horizontal="center" vertical="center"/>
    </xf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17" fillId="9" borderId="91" xfId="0" applyFont="1" applyFill="1" applyBorder="1" applyAlignment="1">
      <alignment horizontal="center" vertical="center"/>
    </xf>
    <xf numFmtId="0" fontId="17" fillId="9" borderId="92" xfId="0" applyFont="1" applyFill="1" applyBorder="1" applyAlignment="1">
      <alignment horizontal="center" vertical="center"/>
    </xf>
    <xf numFmtId="0" fontId="17" fillId="3" borderId="82" xfId="0" applyFont="1" applyFill="1" applyBorder="1" applyAlignment="1">
      <alignment horizontal="center" vertical="center"/>
    </xf>
    <xf numFmtId="0" fontId="18" fillId="3" borderId="0" xfId="0" applyFont="1" applyFill="1"/>
    <xf numFmtId="0" fontId="18" fillId="3" borderId="0" xfId="0" applyFont="1" applyFill="1" applyBorder="1"/>
    <xf numFmtId="0" fontId="21" fillId="0" borderId="0" xfId="0" applyFont="1" applyBorder="1" applyAlignment="1">
      <alignment vertical="center"/>
    </xf>
    <xf numFmtId="0" fontId="18" fillId="0" borderId="0" xfId="0" applyFont="1" applyFill="1" applyAlignment="1"/>
    <xf numFmtId="0" fontId="17" fillId="3" borderId="84" xfId="0" applyFont="1" applyFill="1" applyBorder="1" applyAlignment="1">
      <alignment horizontal="center" vertical="center"/>
    </xf>
    <xf numFmtId="165" fontId="0" fillId="13" borderId="0" xfId="0" applyNumberFormat="1" applyFill="1"/>
    <xf numFmtId="165" fontId="0" fillId="5" borderId="0" xfId="0" applyNumberFormat="1" applyFill="1"/>
    <xf numFmtId="165" fontId="0" fillId="14" borderId="0" xfId="0" applyNumberFormat="1" applyFill="1"/>
    <xf numFmtId="0" fontId="4" fillId="0" borderId="74" xfId="0" applyFont="1" applyFill="1" applyBorder="1"/>
    <xf numFmtId="0" fontId="16" fillId="11" borderId="88" xfId="0" applyFont="1" applyFill="1" applyBorder="1" applyAlignment="1">
      <alignment horizontal="center" vertical="center" wrapText="1"/>
    </xf>
    <xf numFmtId="0" fontId="16" fillId="11" borderId="90" xfId="0" applyFont="1" applyFill="1" applyBorder="1" applyAlignment="1">
      <alignment horizontal="center" vertical="center" wrapText="1"/>
    </xf>
    <xf numFmtId="0" fontId="18" fillId="3" borderId="88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/>
    <xf numFmtId="0" fontId="7" fillId="0" borderId="82" xfId="2" applyFont="1" applyBorder="1" applyAlignment="1">
      <alignment vertical="center"/>
    </xf>
    <xf numFmtId="0" fontId="7" fillId="0" borderId="82" xfId="2" applyFont="1" applyFill="1" applyBorder="1" applyAlignment="1">
      <alignment vertical="center"/>
    </xf>
    <xf numFmtId="0" fontId="7" fillId="0" borderId="81" xfId="2" applyFont="1" applyBorder="1" applyAlignment="1">
      <alignment vertical="center"/>
    </xf>
    <xf numFmtId="0" fontId="7" fillId="0" borderId="8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81" xfId="0" applyBorder="1" applyAlignment="1">
      <alignment vertical="center"/>
    </xf>
    <xf numFmtId="0" fontId="0" fillId="0" borderId="82" xfId="0" applyBorder="1" applyAlignment="1">
      <alignment vertical="center"/>
    </xf>
    <xf numFmtId="0" fontId="0" fillId="0" borderId="84" xfId="0" applyBorder="1" applyAlignment="1">
      <alignment vertical="center"/>
    </xf>
    <xf numFmtId="0" fontId="0" fillId="0" borderId="81" xfId="0" applyFill="1" applyBorder="1" applyAlignment="1">
      <alignment vertical="center"/>
    </xf>
    <xf numFmtId="0" fontId="0" fillId="0" borderId="85" xfId="0" applyBorder="1" applyAlignment="1">
      <alignment vertical="center"/>
    </xf>
    <xf numFmtId="0" fontId="0" fillId="0" borderId="90" xfId="0" applyBorder="1" applyAlignment="1">
      <alignment vertical="center"/>
    </xf>
    <xf numFmtId="0" fontId="0" fillId="0" borderId="72" xfId="0" applyBorder="1" applyAlignment="1">
      <alignment vertical="center"/>
    </xf>
    <xf numFmtId="0" fontId="0" fillId="10" borderId="100" xfId="0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0" xfId="0" applyFont="1" applyFill="1" applyBorder="1"/>
    <xf numFmtId="0" fontId="18" fillId="0" borderId="0" xfId="0" applyFont="1" applyFill="1" applyBorder="1" applyAlignment="1"/>
    <xf numFmtId="0" fontId="20" fillId="0" borderId="0" xfId="0" quotePrefix="1" applyFont="1" applyBorder="1" applyAlignment="1">
      <alignment vertical="center"/>
    </xf>
    <xf numFmtId="0" fontId="4" fillId="0" borderId="73" xfId="0" applyFont="1" applyFill="1" applyBorder="1"/>
    <xf numFmtId="0" fontId="4" fillId="0" borderId="0" xfId="0" applyFont="1" applyFill="1" applyBorder="1"/>
    <xf numFmtId="0" fontId="17" fillId="3" borderId="91" xfId="0" applyFont="1" applyFill="1" applyBorder="1" applyAlignment="1">
      <alignment horizontal="center" vertical="center"/>
    </xf>
    <xf numFmtId="0" fontId="17" fillId="3" borderId="81" xfId="0" applyFont="1" applyFill="1" applyBorder="1" applyAlignment="1">
      <alignment horizontal="center" vertical="center"/>
    </xf>
    <xf numFmtId="0" fontId="17" fillId="3" borderId="92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7" fillId="15" borderId="96" xfId="0" applyFont="1" applyFill="1" applyBorder="1" applyAlignment="1">
      <alignment horizontal="center" vertical="center"/>
    </xf>
    <xf numFmtId="0" fontId="17" fillId="15" borderId="86" xfId="0" applyFont="1" applyFill="1" applyBorder="1" applyAlignment="1">
      <alignment horizontal="center" vertical="center"/>
    </xf>
    <xf numFmtId="0" fontId="24" fillId="15" borderId="95" xfId="0" applyFont="1" applyFill="1" applyBorder="1" applyAlignment="1">
      <alignment horizontal="center" vertical="center"/>
    </xf>
    <xf numFmtId="0" fontId="24" fillId="15" borderId="86" xfId="0" applyFont="1" applyFill="1" applyBorder="1" applyAlignment="1">
      <alignment horizontal="center" vertical="center"/>
    </xf>
    <xf numFmtId="0" fontId="24" fillId="15" borderId="88" xfId="0" applyFont="1" applyFill="1" applyBorder="1" applyAlignment="1">
      <alignment horizontal="center" vertical="center"/>
    </xf>
    <xf numFmtId="0" fontId="19" fillId="15" borderId="88" xfId="0" applyFont="1" applyFill="1" applyBorder="1" applyAlignment="1">
      <alignment horizontal="center" vertical="center"/>
    </xf>
    <xf numFmtId="0" fontId="4" fillId="0" borderId="86" xfId="0" applyFont="1" applyFill="1" applyBorder="1"/>
    <xf numFmtId="0" fontId="4" fillId="0" borderId="83" xfId="0" applyFont="1" applyFill="1" applyBorder="1"/>
    <xf numFmtId="0" fontId="18" fillId="0" borderId="0" xfId="0" applyFont="1" applyFill="1" applyBorder="1" applyAlignment="1">
      <alignment horizontal="left" vertical="center"/>
    </xf>
    <xf numFmtId="0" fontId="18" fillId="3" borderId="83" xfId="0" applyFont="1" applyFill="1" applyBorder="1" applyAlignment="1">
      <alignment horizontal="left" vertical="center"/>
    </xf>
    <xf numFmtId="0" fontId="19" fillId="15" borderId="86" xfId="0" applyFont="1" applyFill="1" applyBorder="1" applyAlignment="1">
      <alignment horizontal="center" vertical="center"/>
    </xf>
    <xf numFmtId="0" fontId="19" fillId="15" borderId="96" xfId="0" applyFont="1" applyFill="1" applyBorder="1" applyAlignment="1">
      <alignment horizontal="center" vertical="center"/>
    </xf>
    <xf numFmtId="0" fontId="19" fillId="15" borderId="73" xfId="0" applyFont="1" applyFill="1" applyBorder="1" applyAlignment="1">
      <alignment horizontal="center" vertical="center"/>
    </xf>
    <xf numFmtId="0" fontId="19" fillId="15" borderId="83" xfId="0" applyFont="1" applyFill="1" applyBorder="1" applyAlignment="1">
      <alignment horizontal="center" vertical="center"/>
    </xf>
    <xf numFmtId="0" fontId="24" fillId="15" borderId="83" xfId="0" applyFont="1" applyFill="1" applyBorder="1" applyAlignment="1">
      <alignment horizontal="center" vertical="center"/>
    </xf>
    <xf numFmtId="0" fontId="24" fillId="15" borderId="93" xfId="0" applyFont="1" applyFill="1" applyBorder="1" applyAlignment="1">
      <alignment horizontal="center" vertical="center"/>
    </xf>
    <xf numFmtId="0" fontId="22" fillId="15" borderId="86" xfId="0" applyFont="1" applyFill="1" applyBorder="1" applyAlignment="1">
      <alignment horizontal="center" vertical="center"/>
    </xf>
    <xf numFmtId="0" fontId="25" fillId="15" borderId="86" xfId="0" applyFont="1" applyFill="1" applyBorder="1" applyAlignment="1">
      <alignment horizontal="center" vertical="center"/>
    </xf>
    <xf numFmtId="0" fontId="24" fillId="15" borderId="96" xfId="0" applyFont="1" applyFill="1" applyBorder="1" applyAlignment="1">
      <alignment horizontal="center" vertical="center"/>
    </xf>
    <xf numFmtId="0" fontId="24" fillId="15" borderId="73" xfId="0" applyFont="1" applyFill="1" applyBorder="1" applyAlignment="1">
      <alignment horizontal="center" vertical="center"/>
    </xf>
    <xf numFmtId="0" fontId="25" fillId="15" borderId="96" xfId="0" applyFont="1" applyFill="1" applyBorder="1" applyAlignment="1">
      <alignment horizontal="center" vertical="center"/>
    </xf>
    <xf numFmtId="0" fontId="25" fillId="15" borderId="73" xfId="0" applyFont="1" applyFill="1" applyBorder="1" applyAlignment="1">
      <alignment horizontal="center" vertical="center"/>
    </xf>
    <xf numFmtId="0" fontId="19" fillId="15" borderId="93" xfId="0" applyFont="1" applyFill="1" applyBorder="1" applyAlignment="1">
      <alignment horizontal="center" vertical="center"/>
    </xf>
    <xf numFmtId="0" fontId="25" fillId="15" borderId="93" xfId="0" applyFont="1" applyFill="1" applyBorder="1" applyAlignment="1">
      <alignment horizontal="center" vertical="center"/>
    </xf>
    <xf numFmtId="0" fontId="25" fillId="15" borderId="83" xfId="0" applyFont="1" applyFill="1" applyBorder="1" applyAlignment="1">
      <alignment horizontal="center" vertical="center"/>
    </xf>
    <xf numFmtId="0" fontId="19" fillId="7" borderId="94" xfId="0" applyFont="1" applyFill="1" applyBorder="1" applyAlignment="1">
      <alignment horizontal="center" vertical="center"/>
    </xf>
    <xf numFmtId="0" fontId="19" fillId="7" borderId="83" xfId="0" applyFont="1" applyFill="1" applyBorder="1" applyAlignment="1">
      <alignment horizontal="center" vertical="center"/>
    </xf>
    <xf numFmtId="0" fontId="19" fillId="7" borderId="93" xfId="0" applyFont="1" applyFill="1" applyBorder="1" applyAlignment="1">
      <alignment horizontal="center" vertical="center"/>
    </xf>
    <xf numFmtId="0" fontId="19" fillId="7" borderId="71" xfId="0" applyFont="1" applyFill="1" applyBorder="1" applyAlignment="1">
      <alignment horizontal="center" vertical="center"/>
    </xf>
    <xf numFmtId="0" fontId="19" fillId="7" borderId="89" xfId="0" applyFont="1" applyFill="1" applyBorder="1" applyAlignment="1">
      <alignment horizontal="center" vertical="center"/>
    </xf>
    <xf numFmtId="0" fontId="19" fillId="15" borderId="0" xfId="0" applyFont="1" applyFill="1" applyBorder="1" applyAlignment="1">
      <alignment horizontal="center" vertical="center"/>
    </xf>
    <xf numFmtId="0" fontId="24" fillId="15" borderId="71" xfId="0" applyFont="1" applyFill="1" applyBorder="1" applyAlignment="1">
      <alignment horizontal="center" vertical="center"/>
    </xf>
    <xf numFmtId="0" fontId="18" fillId="15" borderId="0" xfId="0" applyFont="1" applyFill="1" applyBorder="1"/>
    <xf numFmtId="0" fontId="18" fillId="3" borderId="0" xfId="0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left" vertical="center"/>
    </xf>
    <xf numFmtId="0" fontId="19" fillId="15" borderId="83" xfId="0" applyFont="1" applyFill="1" applyBorder="1" applyAlignment="1">
      <alignment horizontal="center" vertical="center"/>
    </xf>
    <xf numFmtId="0" fontId="19" fillId="15" borderId="86" xfId="0" applyFont="1" applyFill="1" applyBorder="1" applyAlignment="1">
      <alignment horizontal="center" vertical="center"/>
    </xf>
    <xf numFmtId="0" fontId="19" fillId="15" borderId="93" xfId="0" applyFont="1" applyFill="1" applyBorder="1" applyAlignment="1">
      <alignment horizontal="center" vertical="center"/>
    </xf>
    <xf numFmtId="0" fontId="19" fillId="15" borderId="96" xfId="0" applyFont="1" applyFill="1" applyBorder="1" applyAlignment="1">
      <alignment horizontal="center" vertical="center"/>
    </xf>
    <xf numFmtId="0" fontId="19" fillId="15" borderId="0" xfId="0" applyFont="1" applyFill="1" applyBorder="1" applyAlignment="1">
      <alignment horizontal="center"/>
    </xf>
    <xf numFmtId="0" fontId="19" fillId="15" borderId="0" xfId="0" applyFont="1" applyFill="1" applyBorder="1"/>
    <xf numFmtId="0" fontId="18" fillId="15" borderId="0" xfId="0" applyFont="1" applyFill="1" applyBorder="1" applyAlignment="1">
      <alignment horizontal="center"/>
    </xf>
    <xf numFmtId="0" fontId="23" fillId="16" borderId="81" xfId="0" applyFont="1" applyFill="1" applyBorder="1"/>
    <xf numFmtId="0" fontId="18" fillId="17" borderId="81" xfId="0" applyFont="1" applyFill="1" applyBorder="1"/>
    <xf numFmtId="0" fontId="18" fillId="18" borderId="81" xfId="0" applyFont="1" applyFill="1" applyBorder="1"/>
    <xf numFmtId="0" fontId="18" fillId="19" borderId="81" xfId="0" applyFont="1" applyFill="1" applyBorder="1"/>
    <xf numFmtId="0" fontId="18" fillId="20" borderId="81" xfId="0" applyFont="1" applyFill="1" applyBorder="1"/>
    <xf numFmtId="0" fontId="4" fillId="0" borderId="85" xfId="0" applyFont="1" applyFill="1" applyBorder="1"/>
    <xf numFmtId="0" fontId="13" fillId="0" borderId="73" xfId="0" applyFont="1" applyFill="1" applyBorder="1"/>
    <xf numFmtId="0" fontId="18" fillId="3" borderId="85" xfId="0" applyFont="1" applyFill="1" applyBorder="1" applyAlignment="1">
      <alignment horizontal="left" vertical="center"/>
    </xf>
    <xf numFmtId="0" fontId="19" fillId="3" borderId="83" xfId="0" applyFont="1" applyFill="1" applyBorder="1" applyAlignment="1">
      <alignment horizontal="center" vertical="center"/>
    </xf>
    <xf numFmtId="0" fontId="18" fillId="7" borderId="81" xfId="0" applyFont="1" applyFill="1" applyBorder="1" applyAlignment="1">
      <alignment horizontal="center" vertical="center"/>
    </xf>
    <xf numFmtId="0" fontId="18" fillId="7" borderId="82" xfId="0" applyFont="1" applyFill="1" applyBorder="1" applyAlignment="1">
      <alignment horizontal="center" vertical="center" wrapText="1"/>
    </xf>
    <xf numFmtId="0" fontId="26" fillId="5" borderId="81" xfId="3" applyFill="1" applyBorder="1"/>
    <xf numFmtId="0" fontId="18" fillId="21" borderId="0" xfId="0" applyFont="1" applyFill="1" applyBorder="1"/>
    <xf numFmtId="0" fontId="18" fillId="22" borderId="0" xfId="0" applyFont="1" applyFill="1" applyBorder="1"/>
    <xf numFmtId="0" fontId="15" fillId="0" borderId="0" xfId="0" applyFont="1" applyFill="1" applyBorder="1" applyAlignment="1">
      <alignment wrapText="1"/>
    </xf>
    <xf numFmtId="0" fontId="18" fillId="8" borderId="57" xfId="0" applyFont="1" applyFill="1" applyBorder="1"/>
    <xf numFmtId="0" fontId="4" fillId="0" borderId="88" xfId="0" applyFont="1" applyFill="1" applyBorder="1"/>
    <xf numFmtId="0" fontId="4" fillId="0" borderId="57" xfId="0" applyFont="1" applyFill="1" applyBorder="1" applyAlignment="1">
      <alignment wrapText="1"/>
    </xf>
    <xf numFmtId="0" fontId="18" fillId="3" borderId="83" xfId="0" applyFont="1" applyFill="1" applyBorder="1"/>
    <xf numFmtId="0" fontId="18" fillId="3" borderId="81" xfId="0" applyFont="1" applyFill="1" applyBorder="1" applyAlignment="1">
      <alignment horizontal="left" vertical="center"/>
    </xf>
    <xf numFmtId="0" fontId="23" fillId="15" borderId="94" xfId="0" applyFont="1" applyFill="1" applyBorder="1"/>
    <xf numFmtId="0" fontId="18" fillId="0" borderId="94" xfId="0" applyFont="1" applyFill="1" applyBorder="1"/>
    <xf numFmtId="0" fontId="23" fillId="23" borderId="83" xfId="0" applyFont="1" applyFill="1" applyBorder="1"/>
    <xf numFmtId="0" fontId="18" fillId="15" borderId="83" xfId="0" applyFont="1" applyFill="1" applyBorder="1"/>
    <xf numFmtId="0" fontId="19" fillId="5" borderId="81" xfId="0" applyFont="1" applyFill="1" applyBorder="1" applyAlignment="1">
      <alignment horizontal="center" vertical="center"/>
    </xf>
    <xf numFmtId="0" fontId="1" fillId="5" borderId="81" xfId="3" applyFont="1" applyFill="1" applyBorder="1" applyAlignment="1">
      <alignment horizontal="center" vertical="center"/>
    </xf>
    <xf numFmtId="0" fontId="27" fillId="23" borderId="94" xfId="0" applyFont="1" applyFill="1" applyBorder="1" applyAlignment="1">
      <alignment horizontal="center" vertical="center"/>
    </xf>
    <xf numFmtId="0" fontId="27" fillId="23" borderId="83" xfId="0" applyFont="1" applyFill="1" applyBorder="1" applyAlignment="1">
      <alignment horizontal="center" vertical="center"/>
    </xf>
    <xf numFmtId="0" fontId="25" fillId="15" borderId="9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wrapText="1"/>
    </xf>
    <xf numFmtId="0" fontId="18" fillId="20" borderId="83" xfId="0" applyFont="1" applyFill="1" applyBorder="1"/>
    <xf numFmtId="0" fontId="4" fillId="0" borderId="0" xfId="0" applyFont="1" applyFill="1" applyBorder="1" applyAlignment="1">
      <alignment wrapText="1"/>
    </xf>
    <xf numFmtId="0" fontId="26" fillId="5" borderId="0" xfId="3" applyFill="1" applyBorder="1"/>
    <xf numFmtId="0" fontId="23" fillId="16" borderId="0" xfId="0" applyFont="1" applyFill="1" applyBorder="1"/>
    <xf numFmtId="0" fontId="18" fillId="17" borderId="0" xfId="0" applyFont="1" applyFill="1" applyBorder="1"/>
    <xf numFmtId="0" fontId="18" fillId="18" borderId="0" xfId="0" applyFont="1" applyFill="1" applyBorder="1"/>
    <xf numFmtId="0" fontId="18" fillId="19" borderId="0" xfId="0" applyFont="1" applyFill="1" applyBorder="1"/>
    <xf numFmtId="0" fontId="18" fillId="20" borderId="0" xfId="0" applyFont="1" applyFill="1" applyBorder="1"/>
    <xf numFmtId="0" fontId="19" fillId="7" borderId="91" xfId="0" applyFont="1" applyFill="1" applyBorder="1" applyAlignment="1">
      <alignment horizontal="center" vertical="center"/>
    </xf>
    <xf numFmtId="0" fontId="19" fillId="7" borderId="81" xfId="0" applyFont="1" applyFill="1" applyBorder="1" applyAlignment="1">
      <alignment horizontal="center" vertical="center"/>
    </xf>
    <xf numFmtId="0" fontId="19" fillId="5" borderId="81" xfId="0" applyFont="1" applyFill="1" applyBorder="1" applyAlignment="1">
      <alignment horizontal="center"/>
    </xf>
    <xf numFmtId="0" fontId="1" fillId="3" borderId="83" xfId="3" applyFont="1" applyFill="1" applyBorder="1" applyAlignment="1">
      <alignment horizontal="center" vertical="center"/>
    </xf>
    <xf numFmtId="0" fontId="25" fillId="15" borderId="89" xfId="0" applyFont="1" applyFill="1" applyBorder="1" applyAlignment="1">
      <alignment horizontal="center" vertical="center"/>
    </xf>
    <xf numFmtId="0" fontId="24" fillId="15" borderId="89" xfId="0" applyFont="1" applyFill="1" applyBorder="1" applyAlignment="1">
      <alignment horizontal="center" vertical="center"/>
    </xf>
    <xf numFmtId="0" fontId="25" fillId="15" borderId="88" xfId="0" applyFont="1" applyFill="1" applyBorder="1" applyAlignment="1">
      <alignment horizontal="center" vertical="center"/>
    </xf>
    <xf numFmtId="0" fontId="19" fillId="5" borderId="82" xfId="0" applyFont="1" applyFill="1" applyBorder="1" applyAlignment="1">
      <alignment horizontal="center" vertical="center"/>
    </xf>
    <xf numFmtId="0" fontId="24" fillId="15" borderId="94" xfId="0" applyFont="1" applyFill="1" applyBorder="1" applyAlignment="1">
      <alignment horizontal="center" vertical="center"/>
    </xf>
    <xf numFmtId="0" fontId="19" fillId="15" borderId="95" xfId="0" applyFont="1" applyFill="1" applyBorder="1" applyAlignment="1">
      <alignment horizontal="center" vertical="center"/>
    </xf>
    <xf numFmtId="0" fontId="25" fillId="15" borderId="95" xfId="0" applyFont="1" applyFill="1" applyBorder="1" applyAlignment="1">
      <alignment horizontal="center" vertical="center"/>
    </xf>
    <xf numFmtId="0" fontId="1" fillId="3" borderId="94" xfId="3" applyFont="1" applyFill="1" applyBorder="1" applyAlignment="1">
      <alignment horizontal="center" vertical="center"/>
    </xf>
    <xf numFmtId="0" fontId="19" fillId="3" borderId="94" xfId="0" applyFont="1" applyFill="1" applyBorder="1" applyAlignment="1">
      <alignment horizontal="center" vertical="center"/>
    </xf>
    <xf numFmtId="0" fontId="19" fillId="15" borderId="94" xfId="0" applyFont="1" applyFill="1" applyBorder="1" applyAlignment="1">
      <alignment horizontal="center" vertical="center"/>
    </xf>
    <xf numFmtId="0" fontId="17" fillId="15" borderId="85" xfId="0" applyFont="1" applyFill="1" applyBorder="1" applyAlignment="1">
      <alignment horizontal="center" vertical="center"/>
    </xf>
    <xf numFmtId="0" fontId="17" fillId="15" borderId="90" xfId="0" applyFont="1" applyFill="1" applyBorder="1" applyAlignment="1">
      <alignment horizontal="center" vertical="center"/>
    </xf>
    <xf numFmtId="0" fontId="17" fillId="15" borderId="97" xfId="0" applyFont="1" applyFill="1" applyBorder="1" applyAlignment="1">
      <alignment horizontal="center" vertical="center"/>
    </xf>
    <xf numFmtId="0" fontId="17" fillId="15" borderId="98" xfId="0" applyFont="1" applyFill="1" applyBorder="1" applyAlignment="1">
      <alignment horizontal="center" vertical="center"/>
    </xf>
    <xf numFmtId="0" fontId="17" fillId="15" borderId="72" xfId="0" applyFont="1" applyFill="1" applyBorder="1" applyAlignment="1">
      <alignment horizontal="center" vertical="center"/>
    </xf>
    <xf numFmtId="0" fontId="30" fillId="15" borderId="8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27" fillId="23" borderId="86" xfId="0" applyFont="1" applyFill="1" applyBorder="1" applyAlignment="1">
      <alignment horizontal="center" vertical="center"/>
    </xf>
    <xf numFmtId="0" fontId="19" fillId="7" borderId="84" xfId="0" applyFont="1" applyFill="1" applyBorder="1" applyAlignment="1">
      <alignment horizontal="center" vertical="center"/>
    </xf>
    <xf numFmtId="0" fontId="4" fillId="15" borderId="0" xfId="0" applyFont="1" applyFill="1" applyBorder="1"/>
    <xf numFmtId="0" fontId="27" fillId="23" borderId="0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17" fillId="15" borderId="88" xfId="0" applyFont="1" applyFill="1" applyBorder="1" applyAlignment="1">
      <alignment horizontal="center" vertical="center"/>
    </xf>
    <xf numFmtId="0" fontId="19" fillId="5" borderId="83" xfId="0" applyFont="1" applyFill="1" applyBorder="1" applyAlignment="1">
      <alignment horizontal="center" vertical="center"/>
    </xf>
    <xf numFmtId="0" fontId="19" fillId="3" borderId="83" xfId="0" applyFont="1" applyFill="1" applyBorder="1" applyAlignment="1">
      <alignment horizontal="center"/>
    </xf>
    <xf numFmtId="0" fontId="19" fillId="3" borderId="93" xfId="0" applyFont="1" applyFill="1" applyBorder="1" applyAlignment="1">
      <alignment horizontal="center" vertical="center"/>
    </xf>
    <xf numFmtId="0" fontId="19" fillId="5" borderId="83" xfId="0" applyFont="1" applyFill="1" applyBorder="1" applyAlignment="1">
      <alignment horizontal="center"/>
    </xf>
    <xf numFmtId="0" fontId="27" fillId="15" borderId="94" xfId="0" applyFont="1" applyFill="1" applyBorder="1" applyAlignment="1">
      <alignment horizontal="center"/>
    </xf>
    <xf numFmtId="0" fontId="27" fillId="15" borderId="95" xfId="0" applyFont="1" applyFill="1" applyBorder="1" applyAlignment="1">
      <alignment horizontal="center"/>
    </xf>
    <xf numFmtId="0" fontId="27" fillId="23" borderId="83" xfId="0" applyFont="1" applyFill="1" applyBorder="1" applyAlignment="1">
      <alignment horizontal="center"/>
    </xf>
    <xf numFmtId="0" fontId="27" fillId="23" borderId="86" xfId="0" applyFont="1" applyFill="1" applyBorder="1" applyAlignment="1">
      <alignment horizontal="center"/>
    </xf>
    <xf numFmtId="0" fontId="27" fillId="23" borderId="95" xfId="0" applyFont="1" applyFill="1" applyBorder="1" applyAlignment="1">
      <alignment horizontal="center" vertical="center"/>
    </xf>
    <xf numFmtId="0" fontId="28" fillId="15" borderId="94" xfId="0" applyFont="1" applyFill="1" applyBorder="1" applyAlignment="1">
      <alignment horizontal="center" vertical="center"/>
    </xf>
    <xf numFmtId="0" fontId="28" fillId="15" borderId="95" xfId="0" applyFont="1" applyFill="1" applyBorder="1" applyAlignment="1">
      <alignment horizontal="center" vertical="center"/>
    </xf>
    <xf numFmtId="0" fontId="28" fillId="18" borderId="81" xfId="0" applyFont="1" applyFill="1" applyBorder="1" applyAlignment="1">
      <alignment horizontal="center"/>
    </xf>
    <xf numFmtId="0" fontId="17" fillId="15" borderId="95" xfId="0" applyFont="1" applyFill="1" applyBorder="1" applyAlignment="1">
      <alignment horizontal="center" vertical="center"/>
    </xf>
    <xf numFmtId="0" fontId="19" fillId="3" borderId="83" xfId="0" applyFont="1" applyFill="1" applyBorder="1"/>
    <xf numFmtId="0" fontId="18" fillId="3" borderId="94" xfId="0" applyFont="1" applyFill="1" applyBorder="1"/>
    <xf numFmtId="0" fontId="19" fillId="3" borderId="93" xfId="0" applyFont="1" applyFill="1" applyBorder="1"/>
    <xf numFmtId="0" fontId="19" fillId="7" borderId="92" xfId="0" applyFont="1" applyFill="1" applyBorder="1" applyAlignment="1">
      <alignment horizontal="center" vertical="center"/>
    </xf>
    <xf numFmtId="0" fontId="28" fillId="16" borderId="81" xfId="0" applyFont="1" applyFill="1" applyBorder="1" applyAlignment="1">
      <alignment horizontal="center"/>
    </xf>
    <xf numFmtId="0" fontId="28" fillId="15" borderId="83" xfId="0" applyFont="1" applyFill="1" applyBorder="1" applyAlignment="1">
      <alignment horizontal="center"/>
    </xf>
    <xf numFmtId="0" fontId="28" fillId="23" borderId="83" xfId="0" applyFont="1" applyFill="1" applyBorder="1" applyAlignment="1">
      <alignment horizontal="center"/>
    </xf>
    <xf numFmtId="0" fontId="18" fillId="19" borderId="81" xfId="0" applyFont="1" applyFill="1" applyBorder="1" applyAlignment="1">
      <alignment horizontal="center"/>
    </xf>
    <xf numFmtId="0" fontId="28" fillId="17" borderId="81" xfId="0" applyFont="1" applyFill="1" applyBorder="1" applyAlignment="1">
      <alignment horizontal="center"/>
    </xf>
    <xf numFmtId="0" fontId="28" fillId="16" borderId="91" xfId="0" applyFont="1" applyFill="1" applyBorder="1" applyAlignment="1">
      <alignment horizontal="center"/>
    </xf>
    <xf numFmtId="0" fontId="5" fillId="0" borderId="50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6" fillId="0" borderId="24" xfId="1" applyNumberFormat="1" applyFont="1" applyFill="1" applyBorder="1" applyAlignment="1">
      <alignment horizontal="center" vertical="center"/>
    </xf>
    <xf numFmtId="2" fontId="6" fillId="0" borderId="37" xfId="1" applyNumberFormat="1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70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2" fontId="6" fillId="0" borderId="22" xfId="1" applyNumberFormat="1" applyFont="1" applyFill="1" applyBorder="1" applyAlignment="1">
      <alignment horizontal="center" vertical="center"/>
    </xf>
    <xf numFmtId="2" fontId="6" fillId="0" borderId="56" xfId="1" applyNumberFormat="1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5" fillId="0" borderId="6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2" fontId="6" fillId="0" borderId="2" xfId="1" applyNumberFormat="1" applyFont="1" applyFill="1" applyBorder="1" applyAlignment="1">
      <alignment horizontal="center" vertical="center"/>
    </xf>
    <xf numFmtId="2" fontId="6" fillId="0" borderId="8" xfId="1" applyNumberFormat="1" applyFont="1" applyFill="1" applyBorder="1" applyAlignment="1">
      <alignment horizontal="center" vertical="center"/>
    </xf>
    <xf numFmtId="2" fontId="6" fillId="0" borderId="5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2" fontId="5" fillId="0" borderId="2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 wrapText="1"/>
    </xf>
    <xf numFmtId="2" fontId="5" fillId="0" borderId="8" xfId="1" applyNumberFormat="1" applyFont="1" applyFill="1" applyBorder="1" applyAlignment="1">
      <alignment horizontal="center" vertical="center" wrapText="1"/>
    </xf>
    <xf numFmtId="1" fontId="6" fillId="0" borderId="24" xfId="1" applyNumberFormat="1" applyFont="1" applyFill="1" applyBorder="1" applyAlignment="1">
      <alignment horizontal="center" vertical="center"/>
    </xf>
    <xf numFmtId="1" fontId="6" fillId="0" borderId="37" xfId="1" applyNumberFormat="1" applyFont="1" applyFill="1" applyBorder="1" applyAlignment="1">
      <alignment horizontal="center" vertical="center"/>
    </xf>
    <xf numFmtId="0" fontId="18" fillId="3" borderId="86" xfId="0" applyFont="1" applyFill="1" applyBorder="1" applyAlignment="1">
      <alignment horizontal="center" vertical="center"/>
    </xf>
    <xf numFmtId="0" fontId="18" fillId="3" borderId="85" xfId="0" applyFont="1" applyFill="1" applyBorder="1" applyAlignment="1">
      <alignment horizontal="center" vertical="center"/>
    </xf>
    <xf numFmtId="0" fontId="18" fillId="3" borderId="83" xfId="0" applyFont="1" applyFill="1" applyBorder="1" applyAlignment="1">
      <alignment horizontal="left" vertical="center" wrapText="1"/>
    </xf>
    <xf numFmtId="0" fontId="18" fillId="3" borderId="86" xfId="0" applyFont="1" applyFill="1" applyBorder="1" applyAlignment="1">
      <alignment horizontal="left" vertical="center" wrapText="1"/>
    </xf>
    <xf numFmtId="0" fontId="18" fillId="3" borderId="85" xfId="0" applyFont="1" applyFill="1" applyBorder="1" applyAlignment="1">
      <alignment horizontal="left" vertical="center" wrapText="1"/>
    </xf>
    <xf numFmtId="0" fontId="15" fillId="15" borderId="0" xfId="0" applyFont="1" applyFill="1" applyBorder="1" applyAlignment="1">
      <alignment horizontal="center"/>
    </xf>
    <xf numFmtId="0" fontId="18" fillId="15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wrapText="1"/>
    </xf>
    <xf numFmtId="0" fontId="19" fillId="15" borderId="0" xfId="0" applyFont="1" applyFill="1" applyBorder="1" applyAlignment="1">
      <alignment horizontal="left" vertical="center"/>
    </xf>
    <xf numFmtId="0" fontId="18" fillId="3" borderId="83" xfId="0" applyFont="1" applyFill="1" applyBorder="1" applyAlignment="1">
      <alignment horizontal="center" vertical="center"/>
    </xf>
    <xf numFmtId="0" fontId="18" fillId="3" borderId="89" xfId="0" applyFont="1" applyFill="1" applyBorder="1" applyAlignment="1">
      <alignment horizontal="center" vertical="center"/>
    </xf>
    <xf numFmtId="0" fontId="18" fillId="3" borderId="88" xfId="0" applyFont="1" applyFill="1" applyBorder="1" applyAlignment="1">
      <alignment horizontal="center" vertical="center"/>
    </xf>
    <xf numFmtId="0" fontId="18" fillId="3" borderId="90" xfId="0" applyFont="1" applyFill="1" applyBorder="1" applyAlignment="1">
      <alignment horizontal="center" vertical="center"/>
    </xf>
    <xf numFmtId="0" fontId="15" fillId="3" borderId="64" xfId="0" quotePrefix="1" applyFont="1" applyFill="1" applyBorder="1" applyAlignment="1">
      <alignment horizontal="center" vertical="center"/>
    </xf>
    <xf numFmtId="0" fontId="15" fillId="3" borderId="87" xfId="0" quotePrefix="1" applyFont="1" applyFill="1" applyBorder="1" applyAlignment="1">
      <alignment horizontal="center" vertical="center"/>
    </xf>
    <xf numFmtId="0" fontId="15" fillId="3" borderId="101" xfId="0" quotePrefix="1" applyFont="1" applyFill="1" applyBorder="1" applyAlignment="1">
      <alignment horizontal="center" vertical="center"/>
    </xf>
    <xf numFmtId="0" fontId="20" fillId="0" borderId="0" xfId="0" quotePrefix="1" applyFont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8" fillId="3" borderId="81" xfId="0" applyFont="1" applyFill="1" applyBorder="1" applyAlignment="1">
      <alignment horizontal="center" vertical="center"/>
    </xf>
    <xf numFmtId="0" fontId="15" fillId="3" borderId="84" xfId="0" quotePrefix="1" applyFont="1" applyFill="1" applyBorder="1" applyAlignment="1">
      <alignment horizontal="center" vertical="center"/>
    </xf>
    <xf numFmtId="0" fontId="15" fillId="3" borderId="81" xfId="0" applyFont="1" applyFill="1" applyBorder="1" applyAlignment="1">
      <alignment horizontal="center" vertical="center"/>
    </xf>
    <xf numFmtId="0" fontId="15" fillId="3" borderId="92" xfId="0" applyFont="1" applyFill="1" applyBorder="1" applyAlignment="1">
      <alignment horizontal="center" vertical="center"/>
    </xf>
    <xf numFmtId="0" fontId="15" fillId="3" borderId="91" xfId="0" quotePrefix="1" applyFont="1" applyFill="1" applyBorder="1" applyAlignment="1">
      <alignment horizontal="center" vertical="center"/>
    </xf>
    <xf numFmtId="0" fontId="15" fillId="11" borderId="81" xfId="0" applyFont="1" applyFill="1" applyBorder="1" applyAlignment="1">
      <alignment horizontal="center" vertical="center"/>
    </xf>
    <xf numFmtId="0" fontId="16" fillId="11" borderId="81" xfId="0" applyFont="1" applyFill="1" applyBorder="1" applyAlignment="1">
      <alignment horizontal="center" vertical="center"/>
    </xf>
    <xf numFmtId="0" fontId="16" fillId="11" borderId="82" xfId="0" applyFont="1" applyFill="1" applyBorder="1" applyAlignment="1">
      <alignment horizontal="center" vertical="center" wrapText="1"/>
    </xf>
    <xf numFmtId="0" fontId="15" fillId="0" borderId="99" xfId="0" applyFont="1" applyFill="1" applyBorder="1" applyAlignment="1">
      <alignment horizontal="center" vertical="center"/>
    </xf>
    <xf numFmtId="0" fontId="16" fillId="11" borderId="89" xfId="0" applyFont="1" applyFill="1" applyBorder="1" applyAlignment="1">
      <alignment horizontal="center" vertical="center" wrapText="1"/>
    </xf>
    <xf numFmtId="0" fontId="16" fillId="11" borderId="74" xfId="0" applyFont="1" applyFill="1" applyBorder="1" applyAlignment="1">
      <alignment horizontal="center" vertical="center" wrapText="1"/>
    </xf>
    <xf numFmtId="0" fontId="16" fillId="11" borderId="53" xfId="0" applyFont="1" applyFill="1" applyBorder="1" applyAlignment="1">
      <alignment horizontal="center" vertical="center" wrapText="1"/>
    </xf>
    <xf numFmtId="0" fontId="16" fillId="11" borderId="0" xfId="0" applyFont="1" applyFill="1" applyBorder="1" applyAlignment="1">
      <alignment horizontal="center" vertical="center" wrapText="1"/>
    </xf>
    <xf numFmtId="0" fontId="16" fillId="11" borderId="57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/>
    </xf>
    <xf numFmtId="0" fontId="4" fillId="7" borderId="57" xfId="0" applyFont="1" applyFill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17" fontId="15" fillId="3" borderId="91" xfId="0" quotePrefix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center" wrapText="1"/>
    </xf>
    <xf numFmtId="0" fontId="15" fillId="0" borderId="88" xfId="0" applyFont="1" applyFill="1" applyBorder="1" applyAlignment="1">
      <alignment horizontal="center" wrapText="1"/>
    </xf>
    <xf numFmtId="0" fontId="15" fillId="0" borderId="57" xfId="0" applyFont="1" applyFill="1" applyBorder="1" applyAlignment="1">
      <alignment horizontal="center" wrapText="1"/>
    </xf>
    <xf numFmtId="0" fontId="29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 vertical="top" wrapText="1"/>
    </xf>
    <xf numFmtId="0" fontId="18" fillId="0" borderId="0" xfId="0" applyFont="1" applyFill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0" fillId="10" borderId="100" xfId="0" applyFill="1" applyBorder="1" applyAlignment="1">
      <alignment horizontal="center" vertical="center"/>
    </xf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CC00FF"/>
      <color rgb="FF336600"/>
      <color rgb="FF003399"/>
      <color rgb="FF006600"/>
      <color rgb="FF3333FF"/>
      <color rgb="FFCC00CC"/>
      <color rgb="FFFF3300"/>
      <color rgb="FFFF3399"/>
      <color rgb="FF0000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40819</xdr:rowOff>
    </xdr:from>
    <xdr:to>
      <xdr:col>3</xdr:col>
      <xdr:colOff>1464720</xdr:colOff>
      <xdr:row>4</xdr:row>
      <xdr:rowOff>13605</xdr:rowOff>
    </xdr:to>
    <xdr:pic>
      <xdr:nvPicPr>
        <xdr:cNvPr id="2" name="图片 2" descr="combine logo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7725" r="11463"/>
        <a:stretch>
          <a:fillRect/>
        </a:stretch>
      </xdr:blipFill>
      <xdr:spPr bwMode="auto">
        <a:xfrm>
          <a:off x="0" y="40819"/>
          <a:ext cx="3573038" cy="7728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34</xdr:col>
      <xdr:colOff>138791</xdr:colOff>
      <xdr:row>148</xdr:row>
      <xdr:rowOff>131983</xdr:rowOff>
    </xdr:from>
    <xdr:to>
      <xdr:col>38</xdr:col>
      <xdr:colOff>290268</xdr:colOff>
      <xdr:row>155</xdr:row>
      <xdr:rowOff>70751</xdr:rowOff>
    </xdr:to>
    <xdr:sp macro="" textlink="">
      <xdr:nvSpPr>
        <xdr:cNvPr id="3" name="TextBox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8312491" y="10304683"/>
          <a:ext cx="2132677" cy="64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100"/>
            </a:lnSpc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lnSpc>
              <a:spcPts val="1100"/>
            </a:lnSpc>
            <a:defRPr sz="1000"/>
          </a:pPr>
          <a:endParaRPr lang="id-ID" sz="14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44</xdr:col>
      <xdr:colOff>81246</xdr:colOff>
      <xdr:row>148</xdr:row>
      <xdr:rowOff>171450</xdr:rowOff>
    </xdr:from>
    <xdr:to>
      <xdr:col>50</xdr:col>
      <xdr:colOff>360193</xdr:colOff>
      <xdr:row>154</xdr:row>
      <xdr:rowOff>232676</xdr:rowOff>
    </xdr:to>
    <xdr:sp macro="" textlink="">
      <xdr:nvSpPr>
        <xdr:cNvPr id="4" name="Text Box 12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23226996" y="10344150"/>
          <a:ext cx="3250747" cy="556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100"/>
            </a:lnSpc>
            <a:defRPr sz="1000"/>
          </a:pPr>
          <a:endParaRPr lang="id-ID" sz="14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15</xdr:col>
      <xdr:colOff>114300</xdr:colOff>
      <xdr:row>148</xdr:row>
      <xdr:rowOff>114300</xdr:rowOff>
    </xdr:from>
    <xdr:to>
      <xdr:col>19</xdr:col>
      <xdr:colOff>265777</xdr:colOff>
      <xdr:row>156</xdr:row>
      <xdr:rowOff>100693</xdr:rowOff>
    </xdr:to>
    <xdr:sp macro="" textlink="">
      <xdr:nvSpPr>
        <xdr:cNvPr id="5" name="TextBox 3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715375" y="9839325"/>
          <a:ext cx="2132677" cy="8626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100"/>
            </a:lnSpc>
            <a:defRPr sz="1000"/>
          </a:pPr>
          <a:endParaRPr lang="id-ID" sz="14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2171700</xdr:colOff>
      <xdr:row>2</xdr:row>
      <xdr:rowOff>15467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32" t="17421" r="39115" b="26923"/>
        <a:stretch/>
      </xdr:blipFill>
      <xdr:spPr>
        <a:xfrm>
          <a:off x="0" y="0"/>
          <a:ext cx="2495550" cy="396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A234"/>
  <sheetViews>
    <sheetView view="pageBreakPreview" zoomScale="81" zoomScaleNormal="57" zoomScaleSheetLayoutView="81" workbookViewId="0">
      <pane xSplit="5" ySplit="10" topLeftCell="G11" activePane="bottomRight" state="frozen"/>
      <selection pane="topRight" activeCell="F1" sqref="F1"/>
      <selection pane="bottomLeft" activeCell="A7" sqref="A7"/>
      <selection pane="bottomRight" activeCell="P18" sqref="P18"/>
    </sheetView>
  </sheetViews>
  <sheetFormatPr defaultColWidth="9.140625" defaultRowHeight="15.75" x14ac:dyDescent="0.25"/>
  <cols>
    <col min="1" max="1" width="6" style="3" customWidth="1"/>
    <col min="2" max="2" width="13.140625" style="3" customWidth="1"/>
    <col min="3" max="3" width="12.5703125" style="3" customWidth="1"/>
    <col min="4" max="4" width="23.85546875" style="3" customWidth="1"/>
    <col min="5" max="5" width="14.28515625" style="4" hidden="1" customWidth="1"/>
    <col min="6" max="8" width="7.42578125" style="5" customWidth="1"/>
    <col min="9" max="9" width="8.140625" style="5" bestFit="1" customWidth="1"/>
    <col min="10" max="10" width="7.7109375" style="3" customWidth="1"/>
    <col min="11" max="11" width="7.42578125" style="3" customWidth="1"/>
    <col min="12" max="12" width="7.7109375" style="3" customWidth="1"/>
    <col min="13" max="16" width="7.42578125" style="3" customWidth="1"/>
    <col min="17" max="17" width="8.140625" style="3" customWidth="1"/>
    <col min="18" max="23" width="7.42578125" style="3" customWidth="1"/>
    <col min="24" max="24" width="8.140625" style="3" bestFit="1" customWidth="1"/>
    <col min="25" max="28" width="7.42578125" style="3" customWidth="1"/>
    <col min="29" max="29" width="11.140625" style="3" customWidth="1"/>
    <col min="30" max="33" width="7.42578125" style="5" customWidth="1"/>
    <col min="34" max="34" width="7.7109375" style="3" customWidth="1"/>
    <col min="35" max="48" width="7.42578125" style="3" customWidth="1"/>
    <col min="49" max="49" width="8.28515625" style="3" customWidth="1"/>
    <col min="50" max="50" width="9.5703125" style="3" customWidth="1"/>
    <col min="51" max="53" width="7.42578125" style="3" customWidth="1"/>
    <col min="54" max="16384" width="9.140625" style="3"/>
  </cols>
  <sheetData>
    <row r="6" spans="1:53" ht="20.25" x14ac:dyDescent="0.3">
      <c r="A6" s="1" t="s">
        <v>42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6.5" thickBot="1" x14ac:dyDescent="0.3"/>
    <row r="8" spans="1:53" ht="16.5" thickBot="1" x14ac:dyDescent="0.3">
      <c r="A8" s="424" t="s">
        <v>0</v>
      </c>
      <c r="B8" s="434" t="s">
        <v>1</v>
      </c>
      <c r="C8" s="437" t="s">
        <v>2</v>
      </c>
      <c r="D8" s="437" t="s">
        <v>3</v>
      </c>
      <c r="E8" s="440" t="s">
        <v>4</v>
      </c>
      <c r="F8" s="429" t="s">
        <v>44</v>
      </c>
      <c r="G8" s="429"/>
      <c r="H8" s="429"/>
      <c r="I8" s="429"/>
      <c r="J8" s="429"/>
      <c r="K8" s="429"/>
      <c r="L8" s="429"/>
      <c r="M8" s="429"/>
      <c r="N8" s="429"/>
      <c r="O8" s="429"/>
      <c r="P8" s="429"/>
      <c r="Q8" s="429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30"/>
      <c r="AD8" s="429" t="s">
        <v>5</v>
      </c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30"/>
    </row>
    <row r="9" spans="1:53" ht="16.5" thickBot="1" x14ac:dyDescent="0.3">
      <c r="A9" s="404"/>
      <c r="B9" s="435"/>
      <c r="C9" s="435"/>
      <c r="D9" s="435"/>
      <c r="E9" s="441"/>
      <c r="F9" s="431" t="s">
        <v>6</v>
      </c>
      <c r="G9" s="429"/>
      <c r="H9" s="429"/>
      <c r="I9" s="430"/>
      <c r="J9" s="431" t="s">
        <v>7</v>
      </c>
      <c r="K9" s="429"/>
      <c r="L9" s="429"/>
      <c r="M9" s="430"/>
      <c r="N9" s="431" t="s">
        <v>8</v>
      </c>
      <c r="O9" s="429"/>
      <c r="P9" s="429"/>
      <c r="Q9" s="430"/>
      <c r="R9" s="431" t="s">
        <v>9</v>
      </c>
      <c r="S9" s="429"/>
      <c r="T9" s="429"/>
      <c r="U9" s="430"/>
      <c r="V9" s="431" t="s">
        <v>10</v>
      </c>
      <c r="W9" s="429"/>
      <c r="X9" s="429"/>
      <c r="Y9" s="430"/>
      <c r="Z9" s="431" t="s">
        <v>11</v>
      </c>
      <c r="AA9" s="429"/>
      <c r="AB9" s="429"/>
      <c r="AC9" s="430"/>
      <c r="AD9" s="431" t="s">
        <v>12</v>
      </c>
      <c r="AE9" s="429"/>
      <c r="AF9" s="429"/>
      <c r="AG9" s="430"/>
      <c r="AH9" s="431" t="s">
        <v>13</v>
      </c>
      <c r="AI9" s="429"/>
      <c r="AJ9" s="429"/>
      <c r="AK9" s="430"/>
      <c r="AL9" s="431" t="s">
        <v>14</v>
      </c>
      <c r="AM9" s="429"/>
      <c r="AN9" s="429"/>
      <c r="AO9" s="430"/>
      <c r="AP9" s="431" t="s">
        <v>15</v>
      </c>
      <c r="AQ9" s="429"/>
      <c r="AR9" s="429"/>
      <c r="AS9" s="430"/>
      <c r="AT9" s="431" t="s">
        <v>16</v>
      </c>
      <c r="AU9" s="429"/>
      <c r="AV9" s="429"/>
      <c r="AW9" s="430"/>
      <c r="AX9" s="431" t="s">
        <v>17</v>
      </c>
      <c r="AY9" s="429"/>
      <c r="AZ9" s="429"/>
      <c r="BA9" s="430"/>
    </row>
    <row r="10" spans="1:53" ht="16.5" thickBot="1" x14ac:dyDescent="0.3">
      <c r="A10" s="417"/>
      <c r="B10" s="436"/>
      <c r="C10" s="438"/>
      <c r="D10" s="439"/>
      <c r="E10" s="442"/>
      <c r="F10" s="6" t="s">
        <v>18</v>
      </c>
      <c r="G10" s="7" t="s">
        <v>19</v>
      </c>
      <c r="H10" s="7" t="s">
        <v>20</v>
      </c>
      <c r="I10" s="8" t="s">
        <v>21</v>
      </c>
      <c r="J10" s="9" t="s">
        <v>18</v>
      </c>
      <c r="K10" s="7" t="s">
        <v>19</v>
      </c>
      <c r="L10" s="7" t="s">
        <v>20</v>
      </c>
      <c r="M10" s="8" t="s">
        <v>21</v>
      </c>
      <c r="N10" s="9" t="s">
        <v>18</v>
      </c>
      <c r="O10" s="7" t="s">
        <v>19</v>
      </c>
      <c r="P10" s="7" t="s">
        <v>20</v>
      </c>
      <c r="Q10" s="10" t="s">
        <v>21</v>
      </c>
      <c r="R10" s="6" t="s">
        <v>18</v>
      </c>
      <c r="S10" s="7" t="s">
        <v>19</v>
      </c>
      <c r="T10" s="7" t="s">
        <v>20</v>
      </c>
      <c r="U10" s="10" t="s">
        <v>21</v>
      </c>
      <c r="V10" s="6" t="s">
        <v>18</v>
      </c>
      <c r="W10" s="7" t="s">
        <v>19</v>
      </c>
      <c r="X10" s="7" t="s">
        <v>20</v>
      </c>
      <c r="Y10" s="10" t="s">
        <v>21</v>
      </c>
      <c r="Z10" s="6" t="s">
        <v>18</v>
      </c>
      <c r="AA10" s="7" t="s">
        <v>19</v>
      </c>
      <c r="AB10" s="10" t="s">
        <v>20</v>
      </c>
      <c r="AC10" s="11" t="s">
        <v>21</v>
      </c>
      <c r="AD10" s="6" t="s">
        <v>18</v>
      </c>
      <c r="AE10" s="7" t="s">
        <v>19</v>
      </c>
      <c r="AF10" s="7" t="s">
        <v>20</v>
      </c>
      <c r="AG10" s="8" t="s">
        <v>21</v>
      </c>
      <c r="AH10" s="9" t="s">
        <v>18</v>
      </c>
      <c r="AI10" s="7" t="s">
        <v>19</v>
      </c>
      <c r="AJ10" s="7" t="s">
        <v>20</v>
      </c>
      <c r="AK10" s="8" t="s">
        <v>21</v>
      </c>
      <c r="AL10" s="9" t="s">
        <v>18</v>
      </c>
      <c r="AM10" s="7" t="s">
        <v>19</v>
      </c>
      <c r="AN10" s="7" t="s">
        <v>20</v>
      </c>
      <c r="AO10" s="10" t="s">
        <v>21</v>
      </c>
      <c r="AP10" s="6" t="s">
        <v>18</v>
      </c>
      <c r="AQ10" s="7" t="s">
        <v>19</v>
      </c>
      <c r="AR10" s="7" t="s">
        <v>20</v>
      </c>
      <c r="AS10" s="10" t="s">
        <v>21</v>
      </c>
      <c r="AT10" s="6" t="s">
        <v>18</v>
      </c>
      <c r="AU10" s="7" t="s">
        <v>19</v>
      </c>
      <c r="AV10" s="7" t="s">
        <v>20</v>
      </c>
      <c r="AW10" s="10" t="s">
        <v>21</v>
      </c>
      <c r="AX10" s="6" t="s">
        <v>18</v>
      </c>
      <c r="AY10" s="7" t="s">
        <v>19</v>
      </c>
      <c r="AZ10" s="10" t="s">
        <v>20</v>
      </c>
      <c r="BA10" s="11" t="s">
        <v>21</v>
      </c>
    </row>
    <row r="11" spans="1:53" ht="16.5" customHeight="1" thickBot="1" x14ac:dyDescent="0.3">
      <c r="A11" s="424">
        <v>1</v>
      </c>
      <c r="B11" s="421" t="s">
        <v>31</v>
      </c>
      <c r="C11" s="105" t="s">
        <v>22</v>
      </c>
      <c r="D11" s="168" t="s">
        <v>23</v>
      </c>
      <c r="E11" s="152"/>
      <c r="F11" s="120">
        <v>18291</v>
      </c>
      <c r="G11" s="15"/>
      <c r="H11" s="114">
        <v>18541</v>
      </c>
      <c r="I11" s="17"/>
      <c r="J11" s="117">
        <v>18791</v>
      </c>
      <c r="K11" s="19"/>
      <c r="L11" s="123">
        <v>19041</v>
      </c>
      <c r="M11" s="112"/>
      <c r="N11" s="117"/>
      <c r="O11" s="21"/>
      <c r="P11" s="131"/>
      <c r="Q11" s="22"/>
      <c r="R11" s="18"/>
      <c r="S11" s="21"/>
      <c r="T11" s="21"/>
      <c r="U11" s="23"/>
      <c r="V11" s="20"/>
      <c r="W11" s="24"/>
      <c r="X11" s="21"/>
      <c r="Y11" s="23"/>
      <c r="Z11" s="25"/>
      <c r="AA11" s="26"/>
      <c r="AB11" s="21"/>
      <c r="AC11" s="23"/>
      <c r="AD11" s="27"/>
      <c r="AE11" s="20"/>
      <c r="AF11" s="21"/>
      <c r="AG11" s="195"/>
      <c r="AH11" s="27"/>
      <c r="AI11" s="21"/>
      <c r="AJ11" s="21"/>
      <c r="AK11" s="195"/>
      <c r="AL11" s="27"/>
      <c r="AM11" s="21"/>
      <c r="AN11" s="20"/>
      <c r="AO11" s="28"/>
      <c r="AP11" s="18"/>
      <c r="AQ11" s="21"/>
      <c r="AR11" s="21"/>
      <c r="AS11" s="19"/>
      <c r="AT11" s="27"/>
      <c r="AU11" s="21"/>
      <c r="AV11" s="21"/>
      <c r="AW11" s="20"/>
      <c r="AX11" s="24"/>
      <c r="AY11" s="21"/>
      <c r="AZ11" s="21"/>
      <c r="BA11" s="28"/>
    </row>
    <row r="12" spans="1:53" ht="15" customHeight="1" thickBot="1" x14ac:dyDescent="0.3">
      <c r="A12" s="416"/>
      <c r="B12" s="422"/>
      <c r="C12" s="104" t="s">
        <v>30</v>
      </c>
      <c r="D12" s="169"/>
      <c r="E12" s="153"/>
      <c r="F12" s="125"/>
      <c r="H12" s="115" t="s">
        <v>32</v>
      </c>
      <c r="I12" s="31"/>
      <c r="J12" s="127"/>
      <c r="K12" s="33"/>
      <c r="L12" s="122"/>
      <c r="M12" s="35"/>
      <c r="N12" s="127"/>
      <c r="O12" s="32"/>
      <c r="P12" s="132"/>
      <c r="Q12" s="112"/>
      <c r="R12" s="32"/>
      <c r="S12" s="32"/>
      <c r="T12" s="32"/>
      <c r="U12" s="36"/>
      <c r="V12" s="34"/>
      <c r="W12" s="37"/>
      <c r="X12" s="32"/>
      <c r="Y12" s="36"/>
      <c r="Z12" s="38"/>
      <c r="AA12" s="34"/>
      <c r="AB12" s="37"/>
      <c r="AC12" s="36"/>
      <c r="AD12" s="138"/>
      <c r="AE12" s="32"/>
      <c r="AF12" s="34"/>
      <c r="AG12" s="33"/>
      <c r="AH12" s="39"/>
      <c r="AI12" s="32"/>
      <c r="AJ12" s="32"/>
      <c r="AK12" s="208"/>
      <c r="AL12" s="138"/>
      <c r="AM12" s="32"/>
      <c r="AN12" s="32"/>
      <c r="AO12" s="36"/>
      <c r="AP12" s="204"/>
      <c r="AQ12" s="32"/>
      <c r="AR12" s="32"/>
      <c r="AS12" s="33"/>
      <c r="AT12" s="39"/>
      <c r="AU12" s="34"/>
      <c r="AV12" s="32"/>
      <c r="AW12" s="36"/>
      <c r="AX12" s="37"/>
      <c r="AY12" s="32"/>
      <c r="AZ12" s="34"/>
      <c r="BA12" s="36"/>
    </row>
    <row r="13" spans="1:53" ht="12.75" customHeight="1" thickBot="1" x14ac:dyDescent="0.3">
      <c r="A13" s="416"/>
      <c r="B13" s="422"/>
      <c r="C13" s="151" t="s">
        <v>22</v>
      </c>
      <c r="D13" s="159" t="s">
        <v>26</v>
      </c>
      <c r="E13" s="154"/>
      <c r="F13" s="13"/>
      <c r="G13" s="41"/>
      <c r="H13" s="42"/>
      <c r="I13" s="31"/>
      <c r="J13" s="37"/>
      <c r="K13" s="32"/>
      <c r="L13" s="43"/>
      <c r="M13" s="36"/>
      <c r="N13" s="13"/>
      <c r="O13" s="32"/>
      <c r="P13" s="32"/>
      <c r="Q13" s="44"/>
      <c r="R13" s="45"/>
      <c r="S13" s="32"/>
      <c r="T13" s="32"/>
      <c r="U13" s="36"/>
      <c r="V13" s="46"/>
      <c r="W13" s="32"/>
      <c r="X13" s="32"/>
      <c r="Y13" s="36"/>
      <c r="Z13" s="45"/>
      <c r="AA13" s="43"/>
      <c r="AB13" s="32"/>
      <c r="AC13" s="33"/>
      <c r="AD13" s="144"/>
      <c r="AE13" s="94"/>
      <c r="AF13" s="42"/>
      <c r="AG13" s="196"/>
      <c r="AH13" s="39"/>
      <c r="AI13" s="32"/>
      <c r="AJ13" s="43"/>
      <c r="AK13" s="33"/>
      <c r="AL13" s="134"/>
      <c r="AM13" s="37"/>
      <c r="AN13" s="32"/>
      <c r="AO13" s="44"/>
      <c r="AP13" s="69"/>
      <c r="AQ13" s="32"/>
      <c r="AR13" s="32"/>
      <c r="AS13" s="33"/>
      <c r="AT13" s="134"/>
      <c r="AU13" s="145"/>
      <c r="AV13" s="37"/>
      <c r="AW13" s="36"/>
      <c r="AX13" s="69"/>
      <c r="AY13" s="43"/>
      <c r="AZ13" s="32"/>
      <c r="BA13" s="36"/>
    </row>
    <row r="14" spans="1:53" ht="12.75" customHeight="1" thickBot="1" x14ac:dyDescent="0.3">
      <c r="A14" s="416"/>
      <c r="B14" s="422"/>
      <c r="C14" s="104" t="s">
        <v>30</v>
      </c>
      <c r="D14" s="166"/>
      <c r="E14" s="154"/>
      <c r="F14" s="47"/>
      <c r="G14" s="42"/>
      <c r="H14" s="48"/>
      <c r="I14" s="49"/>
      <c r="J14" s="37"/>
      <c r="K14" s="32"/>
      <c r="L14" s="33"/>
      <c r="M14" s="36"/>
      <c r="N14" s="47"/>
      <c r="O14" s="32"/>
      <c r="P14" s="33"/>
      <c r="Q14" s="36"/>
      <c r="R14" s="39"/>
      <c r="S14" s="32"/>
      <c r="T14" s="33"/>
      <c r="U14" s="36"/>
      <c r="V14" s="47"/>
      <c r="W14" s="32"/>
      <c r="X14" s="33"/>
      <c r="Y14" s="36"/>
      <c r="Z14" s="39"/>
      <c r="AA14" s="32"/>
      <c r="AB14" s="32"/>
      <c r="AC14" s="33"/>
      <c r="AD14" s="144"/>
      <c r="AE14" s="30"/>
      <c r="AF14" s="48"/>
      <c r="AG14" s="48"/>
      <c r="AH14" s="39"/>
      <c r="AI14" s="32"/>
      <c r="AJ14" s="33"/>
      <c r="AK14" s="33"/>
      <c r="AL14" s="134"/>
      <c r="AM14" s="37"/>
      <c r="AN14" s="33"/>
      <c r="AO14" s="36"/>
      <c r="AP14" s="37"/>
      <c r="AQ14" s="32"/>
      <c r="AR14" s="33"/>
      <c r="AS14" s="33"/>
      <c r="AT14" s="134"/>
      <c r="AU14" s="69"/>
      <c r="AV14" s="33"/>
      <c r="AW14" s="36"/>
      <c r="AX14" s="37"/>
      <c r="AY14" s="32"/>
      <c r="AZ14" s="32"/>
      <c r="BA14" s="36"/>
    </row>
    <row r="15" spans="1:53" ht="12.75" customHeight="1" x14ac:dyDescent="0.25">
      <c r="A15" s="416"/>
      <c r="B15" s="422"/>
      <c r="C15" s="104" t="s">
        <v>22</v>
      </c>
      <c r="D15" s="108" t="s">
        <v>43</v>
      </c>
      <c r="E15" s="154"/>
      <c r="F15" s="134"/>
      <c r="G15" s="42"/>
      <c r="H15" s="48"/>
      <c r="I15" s="135"/>
      <c r="J15" s="37"/>
      <c r="K15" s="32"/>
      <c r="L15" s="33"/>
      <c r="M15" s="36"/>
      <c r="N15" s="134"/>
      <c r="O15" s="32"/>
      <c r="P15" s="33"/>
      <c r="Q15" s="136"/>
      <c r="R15" s="39"/>
      <c r="S15" s="32"/>
      <c r="T15" s="33"/>
      <c r="U15" s="36"/>
      <c r="V15" s="134"/>
      <c r="W15" s="32"/>
      <c r="X15" s="33"/>
      <c r="Y15" s="136"/>
      <c r="Z15" s="39"/>
      <c r="AA15" s="32"/>
      <c r="AB15" s="32"/>
      <c r="AC15" s="36"/>
      <c r="AD15" s="134"/>
      <c r="AE15" s="42"/>
      <c r="AF15" s="48"/>
      <c r="AG15" s="144"/>
      <c r="AH15" s="39"/>
      <c r="AI15" s="32"/>
      <c r="AJ15" s="33"/>
      <c r="AK15" s="33"/>
      <c r="AL15" s="134"/>
      <c r="AM15" s="32"/>
      <c r="AN15" s="33"/>
      <c r="AO15" s="136"/>
      <c r="AP15" s="37"/>
      <c r="AQ15" s="32"/>
      <c r="AR15" s="33"/>
      <c r="AS15" s="33"/>
      <c r="AT15" s="134"/>
      <c r="AU15" s="32"/>
      <c r="AV15" s="33"/>
      <c r="AW15" s="136"/>
      <c r="AX15" s="37"/>
      <c r="AY15" s="32"/>
      <c r="AZ15" s="32"/>
      <c r="BA15" s="36"/>
    </row>
    <row r="16" spans="1:53" ht="12.75" customHeight="1" x14ac:dyDescent="0.25">
      <c r="A16" s="416"/>
      <c r="B16" s="422"/>
      <c r="C16" s="104" t="s">
        <v>30</v>
      </c>
      <c r="D16" s="166"/>
      <c r="E16" s="154"/>
      <c r="F16" s="134"/>
      <c r="G16" s="42"/>
      <c r="H16" s="48"/>
      <c r="I16" s="135"/>
      <c r="J16" s="37"/>
      <c r="K16" s="32"/>
      <c r="L16" s="33"/>
      <c r="M16" s="36"/>
      <c r="N16" s="134"/>
      <c r="O16" s="32"/>
      <c r="P16" s="33"/>
      <c r="Q16" s="136"/>
      <c r="R16" s="39"/>
      <c r="S16" s="32"/>
      <c r="T16" s="33"/>
      <c r="U16" s="36"/>
      <c r="V16" s="134"/>
      <c r="W16" s="32"/>
      <c r="X16" s="33"/>
      <c r="Y16" s="136"/>
      <c r="Z16" s="39"/>
      <c r="AA16" s="32"/>
      <c r="AB16" s="32"/>
      <c r="AC16" s="36"/>
      <c r="AD16" s="134"/>
      <c r="AE16" s="42"/>
      <c r="AF16" s="48"/>
      <c r="AG16" s="144"/>
      <c r="AH16" s="39"/>
      <c r="AI16" s="32"/>
      <c r="AJ16" s="33"/>
      <c r="AK16" s="33"/>
      <c r="AL16" s="134"/>
      <c r="AM16" s="32"/>
      <c r="AN16" s="33"/>
      <c r="AO16" s="136"/>
      <c r="AP16" s="37"/>
      <c r="AQ16" s="32"/>
      <c r="AR16" s="33"/>
      <c r="AS16" s="33"/>
      <c r="AT16" s="134"/>
      <c r="AU16" s="32"/>
      <c r="AV16" s="33"/>
      <c r="AW16" s="136"/>
      <c r="AX16" s="37"/>
      <c r="AY16" s="32"/>
      <c r="AZ16" s="32"/>
      <c r="BA16" s="36"/>
    </row>
    <row r="17" spans="1:53" ht="12.75" customHeight="1" thickBot="1" x14ac:dyDescent="0.3">
      <c r="A17" s="416"/>
      <c r="B17" s="422"/>
      <c r="C17" s="104" t="s">
        <v>22</v>
      </c>
      <c r="D17" s="168" t="s">
        <v>28</v>
      </c>
      <c r="E17" s="154"/>
      <c r="F17" s="134"/>
      <c r="G17" s="42"/>
      <c r="H17" s="48"/>
      <c r="I17" s="135"/>
      <c r="J17" s="37"/>
      <c r="K17" s="32"/>
      <c r="L17" s="33"/>
      <c r="M17" s="36"/>
      <c r="N17" s="134"/>
      <c r="O17" s="32"/>
      <c r="P17" s="33"/>
      <c r="Q17" s="136"/>
      <c r="R17" s="39"/>
      <c r="S17" s="32"/>
      <c r="T17" s="33"/>
      <c r="U17" s="36"/>
      <c r="V17" s="134"/>
      <c r="W17" s="32"/>
      <c r="X17" s="33"/>
      <c r="Y17" s="136"/>
      <c r="Z17" s="39"/>
      <c r="AA17" s="32"/>
      <c r="AB17" s="32"/>
      <c r="AC17" s="36"/>
      <c r="AD17" s="134"/>
      <c r="AE17" s="42"/>
      <c r="AF17" s="194"/>
      <c r="AG17" s="144"/>
      <c r="AH17" s="39"/>
      <c r="AI17" s="32"/>
      <c r="AJ17" s="33"/>
      <c r="AK17" s="33"/>
      <c r="AL17" s="134"/>
      <c r="AM17" s="32"/>
      <c r="AN17" s="33"/>
      <c r="AO17" s="136"/>
      <c r="AP17" s="37"/>
      <c r="AQ17" s="32"/>
      <c r="AR17" s="33"/>
      <c r="AS17" s="33"/>
      <c r="AT17" s="134"/>
      <c r="AU17" s="32"/>
      <c r="AV17" s="33"/>
      <c r="AW17" s="136"/>
      <c r="AX17" s="37"/>
      <c r="AY17" s="32"/>
      <c r="AZ17" s="32"/>
      <c r="BA17" s="36"/>
    </row>
    <row r="18" spans="1:53" ht="12.75" customHeight="1" thickBot="1" x14ac:dyDescent="0.3">
      <c r="A18" s="416"/>
      <c r="B18" s="422"/>
      <c r="C18" s="104" t="s">
        <v>30</v>
      </c>
      <c r="D18" s="171"/>
      <c r="E18" s="155"/>
      <c r="F18" s="50"/>
      <c r="G18" s="51"/>
      <c r="H18" s="42"/>
      <c r="I18" s="47"/>
      <c r="J18" s="37"/>
      <c r="K18" s="52"/>
      <c r="L18" s="32"/>
      <c r="M18" s="36"/>
      <c r="N18" s="45"/>
      <c r="O18" s="52"/>
      <c r="P18" s="32"/>
      <c r="Q18" s="47"/>
      <c r="R18" s="39"/>
      <c r="S18" s="52"/>
      <c r="T18" s="32"/>
      <c r="U18" s="36"/>
      <c r="V18" s="45"/>
      <c r="W18" s="52"/>
      <c r="X18" s="32"/>
      <c r="Y18" s="47"/>
      <c r="Z18" s="39"/>
      <c r="AA18" s="52"/>
      <c r="AB18" s="32"/>
      <c r="AC18" s="36"/>
      <c r="AD18" s="50"/>
      <c r="AE18" s="99"/>
      <c r="AF18" s="144"/>
      <c r="AG18" s="144"/>
      <c r="AH18" s="39"/>
      <c r="AI18" s="52"/>
      <c r="AJ18" s="32"/>
      <c r="AK18" s="33"/>
      <c r="AL18" s="45"/>
      <c r="AM18" s="52"/>
      <c r="AN18" s="200"/>
      <c r="AO18" s="135"/>
      <c r="AP18" s="37"/>
      <c r="AQ18" s="52"/>
      <c r="AR18" s="32"/>
      <c r="AS18" s="33"/>
      <c r="AT18" s="45"/>
      <c r="AU18" s="52"/>
      <c r="AV18" s="200"/>
      <c r="AW18" s="135"/>
      <c r="AX18" s="37"/>
      <c r="AY18" s="52"/>
      <c r="AZ18" s="32"/>
      <c r="BA18" s="36"/>
    </row>
    <row r="19" spans="1:53" ht="12.75" customHeight="1" thickBot="1" x14ac:dyDescent="0.3">
      <c r="A19" s="416"/>
      <c r="B19" s="422"/>
      <c r="C19" s="104" t="s">
        <v>22</v>
      </c>
      <c r="D19" s="159" t="s">
        <v>29</v>
      </c>
      <c r="E19" s="108"/>
      <c r="F19" s="53"/>
      <c r="G19" s="51"/>
      <c r="H19" s="13"/>
      <c r="I19" s="31"/>
      <c r="J19" s="37"/>
      <c r="K19" s="52"/>
      <c r="L19" s="32"/>
      <c r="M19" s="36"/>
      <c r="N19" s="39"/>
      <c r="O19" s="52"/>
      <c r="P19" s="13"/>
      <c r="Q19" s="44"/>
      <c r="R19" s="39"/>
      <c r="S19" s="52"/>
      <c r="T19" s="32"/>
      <c r="U19" s="36"/>
      <c r="V19" s="39"/>
      <c r="W19" s="52"/>
      <c r="X19" s="13"/>
      <c r="Y19" s="44"/>
      <c r="Z19" s="39"/>
      <c r="AA19" s="52"/>
      <c r="AB19" s="32"/>
      <c r="AC19" s="36"/>
      <c r="AD19" s="53"/>
      <c r="AE19" s="99"/>
      <c r="AF19" s="144"/>
      <c r="AG19" s="144"/>
      <c r="AH19" s="39"/>
      <c r="AI19" s="52"/>
      <c r="AJ19" s="32"/>
      <c r="AK19" s="33"/>
      <c r="AL19" s="39"/>
      <c r="AM19" s="58"/>
      <c r="AN19" s="144"/>
      <c r="AO19" s="207"/>
      <c r="AP19" s="37"/>
      <c r="AQ19" s="52"/>
      <c r="AR19" s="32"/>
      <c r="AS19" s="33"/>
      <c r="AT19" s="39"/>
      <c r="AU19" s="58"/>
      <c r="AV19" s="144"/>
      <c r="AW19" s="207"/>
      <c r="AX19" s="37"/>
      <c r="AY19" s="52"/>
      <c r="AZ19" s="32"/>
      <c r="BA19" s="36"/>
    </row>
    <row r="20" spans="1:53" ht="12.75" customHeight="1" thickBot="1" x14ac:dyDescent="0.3">
      <c r="A20" s="416"/>
      <c r="B20" s="422"/>
      <c r="C20" s="103" t="s">
        <v>30</v>
      </c>
      <c r="D20" s="167"/>
      <c r="E20" s="108"/>
      <c r="F20" s="53"/>
      <c r="G20" s="51"/>
      <c r="H20" s="110"/>
      <c r="I20" s="31"/>
      <c r="J20" s="37"/>
      <c r="K20" s="52"/>
      <c r="L20" s="32"/>
      <c r="M20" s="36"/>
      <c r="N20" s="39"/>
      <c r="O20" s="52"/>
      <c r="P20" s="110"/>
      <c r="Q20" s="44"/>
      <c r="R20" s="39"/>
      <c r="S20" s="52"/>
      <c r="T20" s="32"/>
      <c r="U20" s="36"/>
      <c r="V20" s="39"/>
      <c r="W20" s="52"/>
      <c r="X20" s="110"/>
      <c r="Y20" s="44"/>
      <c r="Z20" s="138"/>
      <c r="AA20" s="52"/>
      <c r="AB20" s="32"/>
      <c r="AC20" s="36"/>
      <c r="AD20" s="53"/>
      <c r="AE20" s="99"/>
      <c r="AF20" s="144"/>
      <c r="AG20" s="144"/>
      <c r="AH20" s="54"/>
      <c r="AI20" s="90"/>
      <c r="AJ20" s="60"/>
      <c r="AK20" s="206"/>
      <c r="AL20" s="54"/>
      <c r="AM20" s="209"/>
      <c r="AN20" s="147"/>
      <c r="AO20" s="210"/>
      <c r="AP20" s="37"/>
      <c r="AQ20" s="52"/>
      <c r="AR20" s="32"/>
      <c r="AS20" s="33"/>
      <c r="AT20" s="54"/>
      <c r="AU20" s="209"/>
      <c r="AV20" s="147"/>
      <c r="AW20" s="210"/>
      <c r="AX20" s="187"/>
      <c r="AY20" s="52"/>
      <c r="AZ20" s="32"/>
      <c r="BA20" s="36"/>
    </row>
    <row r="21" spans="1:53" ht="12.75" hidden="1" customHeight="1" x14ac:dyDescent="0.25">
      <c r="A21" s="416"/>
      <c r="B21" s="422"/>
      <c r="C21" s="415" t="s">
        <v>30</v>
      </c>
      <c r="D21" s="418" t="s">
        <v>23</v>
      </c>
      <c r="E21" s="433">
        <v>20124</v>
      </c>
      <c r="F21" s="24"/>
      <c r="G21" s="21"/>
      <c r="H21" s="21"/>
      <c r="I21" s="23"/>
      <c r="J21" s="24"/>
      <c r="K21" s="21"/>
      <c r="L21" s="21"/>
      <c r="M21" s="23"/>
      <c r="N21" s="27"/>
      <c r="O21" s="21"/>
      <c r="P21" s="21"/>
      <c r="Q21" s="23"/>
      <c r="R21" s="27"/>
      <c r="S21" s="21"/>
      <c r="T21" s="21"/>
      <c r="U21" s="23"/>
      <c r="V21" s="27"/>
      <c r="W21" s="21"/>
      <c r="X21" s="21"/>
      <c r="Y21" s="23"/>
      <c r="Z21" s="27"/>
      <c r="AA21" s="21"/>
      <c r="AB21" s="21"/>
      <c r="AC21" s="23"/>
      <c r="AD21" s="24"/>
      <c r="AE21" s="21"/>
      <c r="AF21" s="43"/>
      <c r="AG21" s="44"/>
      <c r="AH21" s="24"/>
      <c r="AI21" s="21"/>
      <c r="AJ21" s="21"/>
      <c r="AK21" s="23"/>
      <c r="AL21" s="45"/>
      <c r="AM21" s="43"/>
      <c r="AN21" s="43"/>
      <c r="AO21" s="44"/>
      <c r="AP21" s="27"/>
      <c r="AQ21" s="21"/>
      <c r="AR21" s="21"/>
      <c r="AS21" s="23"/>
      <c r="AT21" s="45"/>
      <c r="AU21" s="43"/>
      <c r="AV21" s="43"/>
      <c r="AW21" s="44"/>
      <c r="AX21" s="27"/>
      <c r="AY21" s="21"/>
      <c r="AZ21" s="21"/>
      <c r="BA21" s="23"/>
    </row>
    <row r="22" spans="1:53" ht="12.75" hidden="1" customHeight="1" x14ac:dyDescent="0.25">
      <c r="A22" s="416"/>
      <c r="B22" s="422"/>
      <c r="C22" s="415"/>
      <c r="D22" s="411"/>
      <c r="E22" s="432"/>
      <c r="F22" s="55"/>
      <c r="G22" s="32"/>
      <c r="H22" s="32"/>
      <c r="I22" s="56"/>
      <c r="J22" s="55"/>
      <c r="K22" s="32"/>
      <c r="L22" s="32"/>
      <c r="M22" s="56"/>
      <c r="N22" s="57"/>
      <c r="O22" s="32"/>
      <c r="P22" s="32"/>
      <c r="Q22" s="56"/>
      <c r="R22" s="57"/>
      <c r="S22" s="32"/>
      <c r="T22" s="32"/>
      <c r="U22" s="56"/>
      <c r="V22" s="57"/>
      <c r="W22" s="32"/>
      <c r="X22" s="32"/>
      <c r="Y22" s="56"/>
      <c r="Z22" s="39"/>
      <c r="AA22" s="32"/>
      <c r="AB22" s="32"/>
      <c r="AC22" s="56"/>
      <c r="AD22" s="55"/>
      <c r="AE22" s="32"/>
      <c r="AF22" s="32"/>
      <c r="AG22" s="56"/>
      <c r="AH22" s="55"/>
      <c r="AI22" s="32"/>
      <c r="AJ22" s="32"/>
      <c r="AK22" s="56"/>
      <c r="AL22" s="57"/>
      <c r="AM22" s="32"/>
      <c r="AN22" s="32"/>
      <c r="AO22" s="56"/>
      <c r="AP22" s="57"/>
      <c r="AQ22" s="32"/>
      <c r="AR22" s="32"/>
      <c r="AS22" s="56"/>
      <c r="AT22" s="57"/>
      <c r="AU22" s="32"/>
      <c r="AV22" s="32"/>
      <c r="AW22" s="56"/>
      <c r="AX22" s="39"/>
      <c r="AY22" s="32"/>
      <c r="AZ22" s="32"/>
      <c r="BA22" s="56"/>
    </row>
    <row r="23" spans="1:53" ht="12.75" hidden="1" customHeight="1" x14ac:dyDescent="0.25">
      <c r="A23" s="416"/>
      <c r="B23" s="422"/>
      <c r="C23" s="416"/>
      <c r="D23" s="410" t="s">
        <v>24</v>
      </c>
      <c r="E23" s="443">
        <v>22015.3</v>
      </c>
      <c r="F23" s="37"/>
      <c r="G23" s="32"/>
      <c r="H23" s="32"/>
      <c r="I23" s="36"/>
      <c r="J23" s="37"/>
      <c r="K23" s="32"/>
      <c r="L23" s="32"/>
      <c r="M23" s="36"/>
      <c r="N23" s="39"/>
      <c r="O23" s="32"/>
      <c r="P23" s="32"/>
      <c r="Q23" s="36"/>
      <c r="R23" s="39"/>
      <c r="S23" s="32"/>
      <c r="T23" s="32"/>
      <c r="U23" s="36"/>
      <c r="V23" s="39"/>
      <c r="W23" s="32"/>
      <c r="X23" s="32"/>
      <c r="Y23" s="36"/>
      <c r="Z23" s="39"/>
      <c r="AA23" s="32"/>
      <c r="AB23" s="32"/>
      <c r="AC23" s="36"/>
      <c r="AD23" s="37"/>
      <c r="AE23" s="32"/>
      <c r="AF23" s="32"/>
      <c r="AG23" s="36"/>
      <c r="AH23" s="37"/>
      <c r="AI23" s="32"/>
      <c r="AJ23" s="32"/>
      <c r="AK23" s="36"/>
      <c r="AL23" s="39"/>
      <c r="AM23" s="32"/>
      <c r="AN23" s="32"/>
      <c r="AO23" s="36"/>
      <c r="AP23" s="39"/>
      <c r="AQ23" s="32"/>
      <c r="AR23" s="32"/>
      <c r="AS23" s="36"/>
      <c r="AT23" s="39"/>
      <c r="AU23" s="32"/>
      <c r="AV23" s="32"/>
      <c r="AW23" s="36"/>
      <c r="AX23" s="39"/>
      <c r="AY23" s="32"/>
      <c r="AZ23" s="32"/>
      <c r="BA23" s="36"/>
    </row>
    <row r="24" spans="1:53" ht="12.75" hidden="1" customHeight="1" x14ac:dyDescent="0.25">
      <c r="A24" s="416"/>
      <c r="B24" s="422"/>
      <c r="C24" s="416"/>
      <c r="D24" s="411"/>
      <c r="E24" s="444"/>
      <c r="F24" s="55"/>
      <c r="G24" s="32"/>
      <c r="H24" s="32"/>
      <c r="I24" s="36"/>
      <c r="J24" s="55"/>
      <c r="K24" s="32"/>
      <c r="L24" s="32"/>
      <c r="M24" s="36"/>
      <c r="N24" s="57"/>
      <c r="O24" s="32"/>
      <c r="P24" s="32"/>
      <c r="Q24" s="36"/>
      <c r="R24" s="57"/>
      <c r="S24" s="32"/>
      <c r="T24" s="32"/>
      <c r="U24" s="36"/>
      <c r="V24" s="57"/>
      <c r="W24" s="32"/>
      <c r="X24" s="32"/>
      <c r="Y24" s="36"/>
      <c r="Z24" s="39"/>
      <c r="AA24" s="32"/>
      <c r="AB24" s="32"/>
      <c r="AC24" s="36"/>
      <c r="AD24" s="55"/>
      <c r="AE24" s="32"/>
      <c r="AF24" s="32"/>
      <c r="AG24" s="36"/>
      <c r="AH24" s="55"/>
      <c r="AI24" s="32"/>
      <c r="AJ24" s="32"/>
      <c r="AK24" s="36"/>
      <c r="AL24" s="57"/>
      <c r="AM24" s="32"/>
      <c r="AN24" s="32"/>
      <c r="AO24" s="36"/>
      <c r="AP24" s="57"/>
      <c r="AQ24" s="32"/>
      <c r="AR24" s="32"/>
      <c r="AS24" s="36"/>
      <c r="AT24" s="57"/>
      <c r="AU24" s="32"/>
      <c r="AV24" s="32"/>
      <c r="AW24" s="36"/>
      <c r="AX24" s="39"/>
      <c r="AY24" s="32"/>
      <c r="AZ24" s="32"/>
      <c r="BA24" s="36"/>
    </row>
    <row r="25" spans="1:53" ht="12.75" hidden="1" customHeight="1" x14ac:dyDescent="0.25">
      <c r="A25" s="416"/>
      <c r="B25" s="422"/>
      <c r="C25" s="416"/>
      <c r="D25" s="410" t="s">
        <v>25</v>
      </c>
      <c r="E25" s="408">
        <v>5618.12</v>
      </c>
      <c r="F25" s="37"/>
      <c r="G25" s="32"/>
      <c r="H25" s="32"/>
      <c r="I25" s="36"/>
      <c r="J25" s="37"/>
      <c r="K25" s="32"/>
      <c r="L25" s="32"/>
      <c r="M25" s="36"/>
      <c r="N25" s="39"/>
      <c r="O25" s="32"/>
      <c r="P25" s="32"/>
      <c r="Q25" s="36"/>
      <c r="R25" s="39"/>
      <c r="S25" s="32"/>
      <c r="T25" s="32"/>
      <c r="U25" s="36"/>
      <c r="V25" s="39"/>
      <c r="W25" s="32"/>
      <c r="X25" s="32"/>
      <c r="Y25" s="36"/>
      <c r="Z25" s="39"/>
      <c r="AA25" s="32"/>
      <c r="AB25" s="32"/>
      <c r="AC25" s="36"/>
      <c r="AD25" s="37"/>
      <c r="AE25" s="32"/>
      <c r="AF25" s="32"/>
      <c r="AG25" s="36"/>
      <c r="AH25" s="37"/>
      <c r="AI25" s="32"/>
      <c r="AJ25" s="32"/>
      <c r="AK25" s="36"/>
      <c r="AL25" s="39"/>
      <c r="AM25" s="32"/>
      <c r="AN25" s="32"/>
      <c r="AO25" s="36"/>
      <c r="AP25" s="39"/>
      <c r="AQ25" s="32"/>
      <c r="AR25" s="32"/>
      <c r="AS25" s="36"/>
      <c r="AT25" s="39"/>
      <c r="AU25" s="32"/>
      <c r="AV25" s="32"/>
      <c r="AW25" s="36"/>
      <c r="AX25" s="39"/>
      <c r="AY25" s="32"/>
      <c r="AZ25" s="32"/>
      <c r="BA25" s="36"/>
    </row>
    <row r="26" spans="1:53" ht="12.75" hidden="1" customHeight="1" x14ac:dyDescent="0.25">
      <c r="A26" s="416"/>
      <c r="B26" s="422"/>
      <c r="C26" s="416"/>
      <c r="D26" s="411"/>
      <c r="E26" s="409"/>
      <c r="F26" s="55"/>
      <c r="G26" s="32"/>
      <c r="H26" s="52"/>
      <c r="I26" s="36"/>
      <c r="J26" s="55"/>
      <c r="K26" s="32"/>
      <c r="L26" s="52"/>
      <c r="M26" s="36"/>
      <c r="N26" s="39"/>
      <c r="O26" s="32"/>
      <c r="P26" s="52"/>
      <c r="Q26" s="36"/>
      <c r="R26" s="57"/>
      <c r="S26" s="32"/>
      <c r="T26" s="52"/>
      <c r="U26" s="36"/>
      <c r="V26" s="57"/>
      <c r="W26" s="32"/>
      <c r="X26" s="52"/>
      <c r="Y26" s="36"/>
      <c r="Z26" s="39"/>
      <c r="AA26" s="32"/>
      <c r="AB26" s="52"/>
      <c r="AC26" s="36"/>
      <c r="AD26" s="55"/>
      <c r="AE26" s="32"/>
      <c r="AF26" s="52"/>
      <c r="AG26" s="36"/>
      <c r="AH26" s="55"/>
      <c r="AI26" s="32"/>
      <c r="AJ26" s="52"/>
      <c r="AK26" s="36"/>
      <c r="AL26" s="39"/>
      <c r="AM26" s="32"/>
      <c r="AN26" s="52"/>
      <c r="AO26" s="36"/>
      <c r="AP26" s="57"/>
      <c r="AQ26" s="32"/>
      <c r="AR26" s="52"/>
      <c r="AS26" s="36"/>
      <c r="AT26" s="57"/>
      <c r="AU26" s="32"/>
      <c r="AV26" s="52"/>
      <c r="AW26" s="36"/>
      <c r="AX26" s="39"/>
      <c r="AY26" s="32"/>
      <c r="AZ26" s="52"/>
      <c r="BA26" s="36"/>
    </row>
    <row r="27" spans="1:53" ht="12.75" hidden="1" customHeight="1" x14ac:dyDescent="0.25">
      <c r="A27" s="416"/>
      <c r="B27" s="422"/>
      <c r="C27" s="416"/>
      <c r="D27" s="410" t="s">
        <v>26</v>
      </c>
      <c r="E27" s="408">
        <v>8102.09</v>
      </c>
      <c r="F27" s="37"/>
      <c r="G27" s="32"/>
      <c r="H27" s="33"/>
      <c r="I27" s="36"/>
      <c r="J27" s="37"/>
      <c r="K27" s="32"/>
      <c r="L27" s="33"/>
      <c r="M27" s="36"/>
      <c r="N27" s="39"/>
      <c r="O27" s="32"/>
      <c r="P27" s="32"/>
      <c r="Q27" s="36"/>
      <c r="R27" s="39"/>
      <c r="S27" s="32"/>
      <c r="T27" s="33"/>
      <c r="U27" s="36"/>
      <c r="V27" s="39"/>
      <c r="W27" s="32"/>
      <c r="X27" s="33"/>
      <c r="Y27" s="36"/>
      <c r="Z27" s="39"/>
      <c r="AA27" s="32"/>
      <c r="AB27" s="32"/>
      <c r="AC27" s="36"/>
      <c r="AD27" s="37"/>
      <c r="AE27" s="32"/>
      <c r="AF27" s="33"/>
      <c r="AG27" s="36"/>
      <c r="AH27" s="37"/>
      <c r="AI27" s="32"/>
      <c r="AJ27" s="33"/>
      <c r="AK27" s="36"/>
      <c r="AL27" s="39"/>
      <c r="AM27" s="32"/>
      <c r="AN27" s="32"/>
      <c r="AO27" s="36"/>
      <c r="AP27" s="39"/>
      <c r="AQ27" s="32"/>
      <c r="AR27" s="33"/>
      <c r="AS27" s="36"/>
      <c r="AT27" s="39"/>
      <c r="AU27" s="32"/>
      <c r="AV27" s="33"/>
      <c r="AW27" s="36"/>
      <c r="AX27" s="39"/>
      <c r="AY27" s="32"/>
      <c r="AZ27" s="32"/>
      <c r="BA27" s="36"/>
    </row>
    <row r="28" spans="1:53" ht="12.75" hidden="1" customHeight="1" x14ac:dyDescent="0.25">
      <c r="A28" s="416"/>
      <c r="B28" s="422"/>
      <c r="C28" s="416"/>
      <c r="D28" s="411"/>
      <c r="E28" s="409"/>
      <c r="F28" s="55"/>
      <c r="G28" s="52"/>
      <c r="H28" s="58"/>
      <c r="I28" s="36"/>
      <c r="J28" s="55"/>
      <c r="K28" s="52"/>
      <c r="L28" s="58"/>
      <c r="M28" s="36"/>
      <c r="N28" s="39"/>
      <c r="O28" s="52"/>
      <c r="P28" s="52"/>
      <c r="Q28" s="36"/>
      <c r="R28" s="57"/>
      <c r="S28" s="52"/>
      <c r="T28" s="58"/>
      <c r="U28" s="36"/>
      <c r="V28" s="57"/>
      <c r="W28" s="52"/>
      <c r="X28" s="58"/>
      <c r="Y28" s="36"/>
      <c r="Z28" s="39"/>
      <c r="AA28" s="52"/>
      <c r="AB28" s="52"/>
      <c r="AC28" s="36"/>
      <c r="AD28" s="55"/>
      <c r="AE28" s="52"/>
      <c r="AF28" s="58"/>
      <c r="AG28" s="36"/>
      <c r="AH28" s="55"/>
      <c r="AI28" s="52"/>
      <c r="AJ28" s="58"/>
      <c r="AK28" s="36"/>
      <c r="AL28" s="39"/>
      <c r="AM28" s="52"/>
      <c r="AN28" s="52"/>
      <c r="AO28" s="36"/>
      <c r="AP28" s="57"/>
      <c r="AQ28" s="52"/>
      <c r="AR28" s="58"/>
      <c r="AS28" s="36"/>
      <c r="AT28" s="57"/>
      <c r="AU28" s="52"/>
      <c r="AV28" s="58"/>
      <c r="AW28" s="36"/>
      <c r="AX28" s="39"/>
      <c r="AY28" s="52"/>
      <c r="AZ28" s="52"/>
      <c r="BA28" s="36"/>
    </row>
    <row r="29" spans="1:53" ht="12.75" hidden="1" customHeight="1" x14ac:dyDescent="0.25">
      <c r="A29" s="416"/>
      <c r="B29" s="422"/>
      <c r="C29" s="416"/>
      <c r="D29" s="410" t="s">
        <v>27</v>
      </c>
      <c r="E29" s="413">
        <v>455.29</v>
      </c>
      <c r="F29" s="37"/>
      <c r="G29" s="52"/>
      <c r="H29" s="32"/>
      <c r="I29" s="36"/>
      <c r="J29" s="37"/>
      <c r="K29" s="52"/>
      <c r="L29" s="32"/>
      <c r="M29" s="36"/>
      <c r="N29" s="39"/>
      <c r="O29" s="52"/>
      <c r="P29" s="32"/>
      <c r="Q29" s="36"/>
      <c r="R29" s="39"/>
      <c r="S29" s="52"/>
      <c r="T29" s="32"/>
      <c r="U29" s="36"/>
      <c r="V29" s="39"/>
      <c r="W29" s="52"/>
      <c r="X29" s="32"/>
      <c r="Y29" s="36"/>
      <c r="Z29" s="39"/>
      <c r="AA29" s="52"/>
      <c r="AB29" s="32"/>
      <c r="AC29" s="36"/>
      <c r="AD29" s="37"/>
      <c r="AE29" s="52"/>
      <c r="AF29" s="32"/>
      <c r="AG29" s="36"/>
      <c r="AH29" s="37"/>
      <c r="AI29" s="52"/>
      <c r="AJ29" s="32"/>
      <c r="AK29" s="36"/>
      <c r="AL29" s="39"/>
      <c r="AM29" s="52"/>
      <c r="AN29" s="32"/>
      <c r="AO29" s="36"/>
      <c r="AP29" s="39"/>
      <c r="AQ29" s="52"/>
      <c r="AR29" s="32"/>
      <c r="AS29" s="36"/>
      <c r="AT29" s="39"/>
      <c r="AU29" s="52"/>
      <c r="AV29" s="32"/>
      <c r="AW29" s="36"/>
      <c r="AX29" s="39"/>
      <c r="AY29" s="52"/>
      <c r="AZ29" s="32"/>
      <c r="BA29" s="36"/>
    </row>
    <row r="30" spans="1:53" ht="12.75" hidden="1" customHeight="1" x14ac:dyDescent="0.25">
      <c r="A30" s="416"/>
      <c r="B30" s="422"/>
      <c r="C30" s="416"/>
      <c r="D30" s="411"/>
      <c r="E30" s="432"/>
      <c r="F30" s="55"/>
      <c r="G30" s="52"/>
      <c r="H30" s="32"/>
      <c r="I30" s="56"/>
      <c r="J30" s="55"/>
      <c r="K30" s="52"/>
      <c r="L30" s="32"/>
      <c r="M30" s="56"/>
      <c r="N30" s="39"/>
      <c r="O30" s="52"/>
      <c r="P30" s="32"/>
      <c r="Q30" s="56"/>
      <c r="R30" s="57"/>
      <c r="S30" s="52"/>
      <c r="T30" s="32"/>
      <c r="U30" s="56"/>
      <c r="V30" s="57"/>
      <c r="W30" s="52"/>
      <c r="X30" s="32"/>
      <c r="Y30" s="56"/>
      <c r="Z30" s="39"/>
      <c r="AA30" s="52"/>
      <c r="AB30" s="32"/>
      <c r="AC30" s="56"/>
      <c r="AD30" s="55"/>
      <c r="AE30" s="52"/>
      <c r="AF30" s="32"/>
      <c r="AG30" s="56"/>
      <c r="AH30" s="55"/>
      <c r="AI30" s="52"/>
      <c r="AJ30" s="32"/>
      <c r="AK30" s="56"/>
      <c r="AL30" s="39"/>
      <c r="AM30" s="52"/>
      <c r="AN30" s="32"/>
      <c r="AO30" s="56"/>
      <c r="AP30" s="57"/>
      <c r="AQ30" s="52"/>
      <c r="AR30" s="32"/>
      <c r="AS30" s="56"/>
      <c r="AT30" s="57"/>
      <c r="AU30" s="52"/>
      <c r="AV30" s="32"/>
      <c r="AW30" s="56"/>
      <c r="AX30" s="39"/>
      <c r="AY30" s="52"/>
      <c r="AZ30" s="32"/>
      <c r="BA30" s="56"/>
    </row>
    <row r="31" spans="1:53" ht="12.75" hidden="1" customHeight="1" x14ac:dyDescent="0.25">
      <c r="A31" s="416"/>
      <c r="B31" s="422"/>
      <c r="C31" s="416"/>
      <c r="D31" s="410" t="s">
        <v>28</v>
      </c>
      <c r="E31" s="413">
        <v>156.35</v>
      </c>
      <c r="F31" s="37"/>
      <c r="G31" s="52"/>
      <c r="H31" s="32"/>
      <c r="I31" s="36"/>
      <c r="J31" s="37"/>
      <c r="K31" s="52"/>
      <c r="L31" s="32"/>
      <c r="M31" s="36"/>
      <c r="N31" s="39"/>
      <c r="O31" s="52"/>
      <c r="P31" s="32"/>
      <c r="Q31" s="36"/>
      <c r="R31" s="39"/>
      <c r="S31" s="52"/>
      <c r="T31" s="32"/>
      <c r="U31" s="36"/>
      <c r="V31" s="39"/>
      <c r="W31" s="52"/>
      <c r="X31" s="32"/>
      <c r="Y31" s="36"/>
      <c r="Z31" s="39"/>
      <c r="AA31" s="52"/>
      <c r="AB31" s="32"/>
      <c r="AC31" s="36"/>
      <c r="AD31" s="37"/>
      <c r="AE31" s="52"/>
      <c r="AF31" s="32"/>
      <c r="AG31" s="36"/>
      <c r="AH31" s="37"/>
      <c r="AI31" s="52"/>
      <c r="AJ31" s="32"/>
      <c r="AK31" s="36"/>
      <c r="AL31" s="39"/>
      <c r="AM31" s="52"/>
      <c r="AN31" s="32"/>
      <c r="AO31" s="36"/>
      <c r="AP31" s="39"/>
      <c r="AQ31" s="52"/>
      <c r="AR31" s="32"/>
      <c r="AS31" s="36"/>
      <c r="AT31" s="39"/>
      <c r="AU31" s="52"/>
      <c r="AV31" s="32"/>
      <c r="AW31" s="36"/>
      <c r="AX31" s="39"/>
      <c r="AY31" s="52"/>
      <c r="AZ31" s="32"/>
      <c r="BA31" s="36"/>
    </row>
    <row r="32" spans="1:53" ht="12.75" hidden="1" customHeight="1" x14ac:dyDescent="0.25">
      <c r="A32" s="416"/>
      <c r="B32" s="422"/>
      <c r="C32" s="416"/>
      <c r="D32" s="411"/>
      <c r="E32" s="432"/>
      <c r="F32" s="55"/>
      <c r="G32" s="52"/>
      <c r="H32" s="32"/>
      <c r="I32" s="36"/>
      <c r="J32" s="55"/>
      <c r="K32" s="52"/>
      <c r="L32" s="32"/>
      <c r="M32" s="36"/>
      <c r="N32" s="57"/>
      <c r="O32" s="52"/>
      <c r="P32" s="32"/>
      <c r="Q32" s="36"/>
      <c r="R32" s="57"/>
      <c r="S32" s="52"/>
      <c r="T32" s="32"/>
      <c r="U32" s="36"/>
      <c r="V32" s="57"/>
      <c r="W32" s="52"/>
      <c r="X32" s="32"/>
      <c r="Y32" s="36"/>
      <c r="Z32" s="57"/>
      <c r="AA32" s="52"/>
      <c r="AB32" s="32"/>
      <c r="AC32" s="36"/>
      <c r="AD32" s="55"/>
      <c r="AE32" s="52"/>
      <c r="AF32" s="32"/>
      <c r="AG32" s="36"/>
      <c r="AH32" s="55"/>
      <c r="AI32" s="52"/>
      <c r="AJ32" s="32"/>
      <c r="AK32" s="36"/>
      <c r="AL32" s="57"/>
      <c r="AM32" s="52"/>
      <c r="AN32" s="32"/>
      <c r="AO32" s="36"/>
      <c r="AP32" s="57"/>
      <c r="AQ32" s="52"/>
      <c r="AR32" s="32"/>
      <c r="AS32" s="36"/>
      <c r="AT32" s="57"/>
      <c r="AU32" s="52"/>
      <c r="AV32" s="32"/>
      <c r="AW32" s="36"/>
      <c r="AX32" s="57"/>
      <c r="AY32" s="52"/>
      <c r="AZ32" s="32"/>
      <c r="BA32" s="36"/>
    </row>
    <row r="33" spans="1:53" ht="12.75" hidden="1" customHeight="1" x14ac:dyDescent="0.25">
      <c r="A33" s="416"/>
      <c r="B33" s="422"/>
      <c r="C33" s="416"/>
      <c r="D33" s="410" t="s">
        <v>29</v>
      </c>
      <c r="E33" s="413">
        <v>11150</v>
      </c>
      <c r="F33" s="37"/>
      <c r="G33" s="32"/>
      <c r="H33" s="32"/>
      <c r="I33" s="36"/>
      <c r="J33" s="37"/>
      <c r="K33" s="32"/>
      <c r="L33" s="32"/>
      <c r="M33" s="36"/>
      <c r="N33" s="39"/>
      <c r="O33" s="32"/>
      <c r="P33" s="32"/>
      <c r="Q33" s="36"/>
      <c r="R33" s="39"/>
      <c r="S33" s="32"/>
      <c r="T33" s="32"/>
      <c r="U33" s="36"/>
      <c r="V33" s="39"/>
      <c r="W33" s="32"/>
      <c r="X33" s="32"/>
      <c r="Y33" s="36"/>
      <c r="Z33" s="39"/>
      <c r="AA33" s="32"/>
      <c r="AB33" s="32"/>
      <c r="AC33" s="36"/>
      <c r="AD33" s="37"/>
      <c r="AE33" s="32"/>
      <c r="AF33" s="32"/>
      <c r="AG33" s="36"/>
      <c r="AH33" s="37"/>
      <c r="AI33" s="32"/>
      <c r="AJ33" s="32"/>
      <c r="AK33" s="36"/>
      <c r="AL33" s="39"/>
      <c r="AM33" s="32"/>
      <c r="AN33" s="32"/>
      <c r="AO33" s="36"/>
      <c r="AP33" s="39"/>
      <c r="AQ33" s="32"/>
      <c r="AR33" s="32"/>
      <c r="AS33" s="36"/>
      <c r="AT33" s="39"/>
      <c r="AU33" s="32"/>
      <c r="AV33" s="32"/>
      <c r="AW33" s="36"/>
      <c r="AX33" s="39"/>
      <c r="AY33" s="32"/>
      <c r="AZ33" s="32"/>
      <c r="BA33" s="36"/>
    </row>
    <row r="34" spans="1:53" ht="12.75" hidden="1" customHeight="1" thickBot="1" x14ac:dyDescent="0.3">
      <c r="A34" s="417"/>
      <c r="B34" s="423"/>
      <c r="C34" s="417"/>
      <c r="D34" s="412"/>
      <c r="E34" s="414"/>
      <c r="F34" s="59"/>
      <c r="G34" s="60"/>
      <c r="H34" s="60"/>
      <c r="I34" s="61"/>
      <c r="J34" s="59"/>
      <c r="K34" s="60"/>
      <c r="L34" s="60"/>
      <c r="M34" s="61"/>
      <c r="N34" s="54"/>
      <c r="O34" s="60"/>
      <c r="P34" s="60"/>
      <c r="Q34" s="61"/>
      <c r="R34" s="54"/>
      <c r="S34" s="60"/>
      <c r="T34" s="60"/>
      <c r="U34" s="61"/>
      <c r="V34" s="54"/>
      <c r="W34" s="60"/>
      <c r="X34" s="60"/>
      <c r="Y34" s="61"/>
      <c r="Z34" s="54"/>
      <c r="AA34" s="60"/>
      <c r="AB34" s="60"/>
      <c r="AC34" s="61"/>
      <c r="AD34" s="59"/>
      <c r="AE34" s="60"/>
      <c r="AF34" s="60"/>
      <c r="AG34" s="61"/>
      <c r="AH34" s="59"/>
      <c r="AI34" s="60"/>
      <c r="AJ34" s="60"/>
      <c r="AK34" s="61"/>
      <c r="AL34" s="54"/>
      <c r="AM34" s="60"/>
      <c r="AN34" s="60"/>
      <c r="AO34" s="61"/>
      <c r="AP34" s="54"/>
      <c r="AQ34" s="60"/>
      <c r="AR34" s="60"/>
      <c r="AS34" s="61"/>
      <c r="AT34" s="54"/>
      <c r="AU34" s="60"/>
      <c r="AV34" s="60"/>
      <c r="AW34" s="61"/>
      <c r="AX34" s="54"/>
      <c r="AY34" s="60"/>
      <c r="AZ34" s="60"/>
      <c r="BA34" s="61"/>
    </row>
    <row r="35" spans="1:53" ht="12.75" customHeight="1" thickBot="1" x14ac:dyDescent="0.3">
      <c r="A35" s="403">
        <v>2</v>
      </c>
      <c r="B35" s="421" t="s">
        <v>33</v>
      </c>
      <c r="C35" s="105" t="s">
        <v>22</v>
      </c>
      <c r="D35" s="150" t="s">
        <v>23</v>
      </c>
      <c r="E35" s="12"/>
      <c r="F35" s="121">
        <v>18935</v>
      </c>
      <c r="H35" s="116">
        <v>19185</v>
      </c>
      <c r="I35" s="23"/>
      <c r="J35" s="118">
        <v>19435</v>
      </c>
      <c r="K35" s="19"/>
      <c r="L35" s="20">
        <v>19685</v>
      </c>
      <c r="M35" s="63"/>
      <c r="N35" s="129"/>
      <c r="O35" s="26"/>
      <c r="P35" s="131"/>
      <c r="Q35" s="23"/>
      <c r="R35" s="24"/>
      <c r="S35" s="21"/>
      <c r="T35" s="64"/>
      <c r="U35" s="20">
        <f>L35+1000</f>
        <v>20685</v>
      </c>
      <c r="V35" s="24"/>
      <c r="W35" s="21"/>
      <c r="X35" s="21"/>
      <c r="Y35" s="22"/>
      <c r="Z35" s="27"/>
      <c r="AA35" s="21"/>
      <c r="AB35" s="19"/>
      <c r="AC35" s="23"/>
      <c r="AD35" s="20">
        <f>U35+1000</f>
        <v>21685</v>
      </c>
      <c r="AE35" s="21"/>
      <c r="AF35" s="21"/>
      <c r="AG35" s="23"/>
      <c r="AH35" s="27"/>
      <c r="AI35" s="21"/>
      <c r="AJ35" s="21"/>
      <c r="AK35" s="28"/>
      <c r="AL35" s="27"/>
      <c r="AM35" s="20">
        <f>AD35+1000</f>
        <v>22685</v>
      </c>
      <c r="AN35" s="21"/>
      <c r="AO35" s="28"/>
      <c r="AP35" s="27"/>
      <c r="AQ35" s="21"/>
      <c r="AR35" s="21"/>
      <c r="AS35" s="28"/>
      <c r="AT35" s="27"/>
      <c r="AU35" s="21"/>
      <c r="AV35" s="20">
        <f>AM35+1000</f>
        <v>23685</v>
      </c>
      <c r="AW35" s="28"/>
      <c r="AX35" s="27"/>
      <c r="AY35" s="21"/>
      <c r="AZ35" s="19"/>
      <c r="BA35" s="23"/>
    </row>
    <row r="36" spans="1:53" ht="12.75" customHeight="1" thickBot="1" x14ac:dyDescent="0.3">
      <c r="A36" s="404"/>
      <c r="B36" s="422"/>
      <c r="C36" s="104" t="s">
        <v>30</v>
      </c>
      <c r="D36" s="108"/>
      <c r="E36" s="40"/>
      <c r="F36" s="126"/>
      <c r="G36" s="32"/>
      <c r="H36" s="113" t="s">
        <v>45</v>
      </c>
      <c r="I36" s="56"/>
      <c r="J36" s="119"/>
      <c r="K36" s="37"/>
      <c r="L36" s="124"/>
      <c r="M36" s="56"/>
      <c r="N36" s="130"/>
      <c r="O36" s="128"/>
      <c r="P36" s="133"/>
      <c r="Q36" s="56"/>
      <c r="R36" s="55"/>
      <c r="S36" s="33"/>
      <c r="T36" s="66">
        <f>O36+500</f>
        <v>500</v>
      </c>
      <c r="U36" s="67"/>
      <c r="V36" s="55"/>
      <c r="W36" s="32"/>
      <c r="X36" s="33"/>
      <c r="Y36" s="65">
        <f>T36+500</f>
        <v>1000</v>
      </c>
      <c r="Z36" s="57"/>
      <c r="AA36" s="32"/>
      <c r="AB36" s="32"/>
      <c r="AC36" s="68"/>
      <c r="AD36" s="65">
        <f>Y36+500</f>
        <v>1500</v>
      </c>
      <c r="AE36" s="32"/>
      <c r="AF36" s="32"/>
      <c r="AG36" s="56"/>
      <c r="AH36" s="39"/>
      <c r="AI36" s="65">
        <f>AD36+500</f>
        <v>2000</v>
      </c>
      <c r="AJ36" s="32"/>
      <c r="AK36" s="36"/>
      <c r="AL36" s="39"/>
      <c r="AM36" s="32"/>
      <c r="AN36" s="65">
        <f>AI36+500</f>
        <v>2500</v>
      </c>
      <c r="AO36" s="36"/>
      <c r="AP36" s="39"/>
      <c r="AQ36" s="32"/>
      <c r="AR36" s="32"/>
      <c r="AS36" s="65">
        <f>AN36+500</f>
        <v>3000</v>
      </c>
      <c r="AT36" s="39"/>
      <c r="AU36" s="32"/>
      <c r="AV36" s="32"/>
      <c r="AW36" s="36"/>
      <c r="AX36" s="65">
        <f>AS36+500</f>
        <v>3500</v>
      </c>
      <c r="AY36" s="32"/>
      <c r="AZ36" s="32"/>
      <c r="BA36" s="68"/>
    </row>
    <row r="37" spans="1:53" ht="12.75" customHeight="1" thickBot="1" x14ac:dyDescent="0.3">
      <c r="A37" s="404"/>
      <c r="B37" s="422"/>
      <c r="C37" s="104" t="s">
        <v>22</v>
      </c>
      <c r="D37" s="108" t="s">
        <v>26</v>
      </c>
      <c r="E37" s="29"/>
      <c r="F37" s="53"/>
      <c r="G37" s="47"/>
      <c r="H37" s="42"/>
      <c r="I37" s="49"/>
      <c r="J37" s="69"/>
      <c r="K37" s="32"/>
      <c r="L37" s="32"/>
      <c r="M37" s="44"/>
      <c r="N37" s="39"/>
      <c r="O37" s="43"/>
      <c r="P37" s="47"/>
      <c r="Q37" s="44"/>
      <c r="R37" s="39"/>
      <c r="S37" s="32"/>
      <c r="T37" s="43"/>
      <c r="U37" s="44"/>
      <c r="V37" s="39"/>
      <c r="W37" s="32"/>
      <c r="X37" s="47">
        <v>9100</v>
      </c>
      <c r="Y37" s="44"/>
      <c r="Z37" s="39"/>
      <c r="AA37" s="32"/>
      <c r="AB37" s="32"/>
      <c r="AC37" s="44"/>
      <c r="AD37" s="53"/>
      <c r="AE37" s="47">
        <v>8500</v>
      </c>
      <c r="AF37" s="42"/>
      <c r="AG37" s="49"/>
      <c r="AH37" s="69"/>
      <c r="AI37" s="32"/>
      <c r="AJ37" s="32"/>
      <c r="AK37" s="44"/>
      <c r="AL37" s="39"/>
      <c r="AM37" s="43"/>
      <c r="AN37" s="47">
        <f>AE37+300</f>
        <v>8800</v>
      </c>
      <c r="AO37" s="44"/>
      <c r="AP37" s="39"/>
      <c r="AQ37" s="32"/>
      <c r="AR37" s="43"/>
      <c r="AS37" s="44"/>
      <c r="AT37" s="39"/>
      <c r="AU37" s="43"/>
      <c r="AV37" s="47">
        <f>AN37+300</f>
        <v>9100</v>
      </c>
      <c r="AW37" s="44"/>
      <c r="AX37" s="39"/>
      <c r="AY37" s="32"/>
      <c r="AZ37" s="32"/>
      <c r="BA37" s="44"/>
    </row>
    <row r="38" spans="1:53" ht="12.75" customHeight="1" thickBot="1" x14ac:dyDescent="0.3">
      <c r="A38" s="404"/>
      <c r="B38" s="422"/>
      <c r="C38" s="104" t="s">
        <v>30</v>
      </c>
      <c r="E38" s="40"/>
      <c r="F38" s="13"/>
      <c r="G38" s="41"/>
      <c r="H38" s="48"/>
      <c r="I38" s="49"/>
      <c r="J38" s="37"/>
      <c r="K38" s="32"/>
      <c r="L38" s="33"/>
      <c r="M38" s="36"/>
      <c r="N38" s="13">
        <v>11600</v>
      </c>
      <c r="O38" s="32"/>
      <c r="P38" s="70"/>
      <c r="Q38" s="36"/>
      <c r="R38" s="39"/>
      <c r="S38" s="32"/>
      <c r="T38" s="33"/>
      <c r="U38" s="36"/>
      <c r="V38" s="13">
        <v>12000</v>
      </c>
      <c r="W38" s="32"/>
      <c r="X38" s="70"/>
      <c r="Y38" s="36"/>
      <c r="Z38" s="39"/>
      <c r="AA38" s="32"/>
      <c r="AB38" s="33"/>
      <c r="AC38" s="36"/>
      <c r="AD38" s="13">
        <v>11200</v>
      </c>
      <c r="AE38" s="41"/>
      <c r="AF38" s="48"/>
      <c r="AG38" s="49"/>
      <c r="AH38" s="37"/>
      <c r="AI38" s="32"/>
      <c r="AJ38" s="33"/>
      <c r="AK38" s="36"/>
      <c r="AL38" s="13">
        <f>AD38+400</f>
        <v>11600</v>
      </c>
      <c r="AM38" s="32"/>
      <c r="AN38" s="70"/>
      <c r="AO38" s="36"/>
      <c r="AP38" s="39"/>
      <c r="AQ38" s="32"/>
      <c r="AR38" s="33"/>
      <c r="AS38" s="36"/>
      <c r="AT38" s="13">
        <f>AL38+400</f>
        <v>12000</v>
      </c>
      <c r="AU38" s="32"/>
      <c r="AV38" s="70"/>
      <c r="AW38" s="36"/>
      <c r="AX38" s="39"/>
      <c r="AY38" s="32"/>
      <c r="AZ38" s="33"/>
      <c r="BA38" s="36"/>
    </row>
    <row r="39" spans="1:53" ht="12.75" customHeight="1" thickBot="1" x14ac:dyDescent="0.3">
      <c r="A39" s="404"/>
      <c r="B39" s="422"/>
      <c r="C39" s="104" t="s">
        <v>22</v>
      </c>
      <c r="D39" s="108" t="s">
        <v>43</v>
      </c>
      <c r="E39" s="29"/>
      <c r="F39" s="13"/>
      <c r="G39" s="51"/>
      <c r="H39" s="42"/>
      <c r="I39" s="49"/>
      <c r="J39" s="37"/>
      <c r="K39" s="52"/>
      <c r="L39" s="32"/>
      <c r="M39" s="36"/>
      <c r="N39" s="13">
        <v>695</v>
      </c>
      <c r="O39" s="52"/>
      <c r="P39" s="32"/>
      <c r="Q39" s="36"/>
      <c r="R39" s="39"/>
      <c r="S39" s="52"/>
      <c r="T39" s="32"/>
      <c r="U39" s="36"/>
      <c r="V39" s="13">
        <v>715</v>
      </c>
      <c r="W39" s="52"/>
      <c r="X39" s="32"/>
      <c r="Y39" s="36"/>
      <c r="Z39" s="39"/>
      <c r="AA39" s="52"/>
      <c r="AB39" s="32"/>
      <c r="AC39" s="36"/>
      <c r="AD39" s="13">
        <v>675</v>
      </c>
      <c r="AE39" s="51"/>
      <c r="AF39" s="42"/>
      <c r="AG39" s="49"/>
      <c r="AH39" s="37"/>
      <c r="AI39" s="52"/>
      <c r="AJ39" s="32"/>
      <c r="AK39" s="36"/>
      <c r="AL39" s="13">
        <f>AD39+20</f>
        <v>695</v>
      </c>
      <c r="AM39" s="52"/>
      <c r="AN39" s="32"/>
      <c r="AO39" s="36"/>
      <c r="AP39" s="39"/>
      <c r="AQ39" s="52"/>
      <c r="AR39" s="32"/>
      <c r="AS39" s="36"/>
      <c r="AT39" s="13">
        <f>AL39+20</f>
        <v>715</v>
      </c>
      <c r="AU39" s="52"/>
      <c r="AV39" s="32"/>
      <c r="AW39" s="36"/>
      <c r="AX39" s="39"/>
      <c r="AY39" s="52"/>
      <c r="AZ39" s="32"/>
      <c r="BA39" s="36"/>
    </row>
    <row r="40" spans="1:53" ht="12.75" customHeight="1" thickBot="1" x14ac:dyDescent="0.3">
      <c r="A40" s="404"/>
      <c r="B40" s="422"/>
      <c r="C40" s="104" t="s">
        <v>30</v>
      </c>
      <c r="E40" s="29"/>
      <c r="F40" s="47"/>
      <c r="G40" s="51"/>
      <c r="H40" s="42"/>
      <c r="I40" s="49"/>
      <c r="J40" s="37"/>
      <c r="K40" s="52"/>
      <c r="L40" s="32"/>
      <c r="M40" s="36"/>
      <c r="N40" s="47">
        <v>250</v>
      </c>
      <c r="O40" s="52"/>
      <c r="P40" s="32"/>
      <c r="Q40" s="36"/>
      <c r="R40" s="39"/>
      <c r="S40" s="52"/>
      <c r="T40" s="32"/>
      <c r="U40" s="36"/>
      <c r="V40" s="47">
        <v>260</v>
      </c>
      <c r="W40" s="52"/>
      <c r="X40" s="32"/>
      <c r="Y40" s="36"/>
      <c r="Z40" s="39"/>
      <c r="AA40" s="52"/>
      <c r="AB40" s="32"/>
      <c r="AC40" s="36"/>
      <c r="AD40" s="47">
        <v>240</v>
      </c>
      <c r="AE40" s="51"/>
      <c r="AF40" s="42"/>
      <c r="AG40" s="49"/>
      <c r="AH40" s="37"/>
      <c r="AI40" s="52"/>
      <c r="AJ40" s="32"/>
      <c r="AK40" s="36"/>
      <c r="AL40" s="47">
        <f>AD40+10</f>
        <v>250</v>
      </c>
      <c r="AM40" s="52"/>
      <c r="AN40" s="32"/>
      <c r="AO40" s="36"/>
      <c r="AP40" s="39"/>
      <c r="AQ40" s="52"/>
      <c r="AR40" s="32"/>
      <c r="AS40" s="36"/>
      <c r="AT40" s="47">
        <f>AL40+10</f>
        <v>260</v>
      </c>
      <c r="AU40" s="52"/>
      <c r="AV40" s="32"/>
      <c r="AW40" s="36"/>
      <c r="AX40" s="39"/>
      <c r="AY40" s="52"/>
      <c r="AZ40" s="32"/>
      <c r="BA40" s="36"/>
    </row>
    <row r="41" spans="1:53" ht="12.75" customHeight="1" thickBot="1" x14ac:dyDescent="0.3">
      <c r="A41" s="404"/>
      <c r="B41" s="422"/>
      <c r="C41" s="104" t="s">
        <v>22</v>
      </c>
      <c r="D41" s="168" t="s">
        <v>28</v>
      </c>
      <c r="E41" s="108"/>
      <c r="F41" s="134"/>
      <c r="G41" s="139"/>
      <c r="H41" s="42"/>
      <c r="I41" s="71"/>
      <c r="J41" s="37"/>
      <c r="K41" s="52"/>
      <c r="L41" s="32"/>
      <c r="M41" s="36"/>
      <c r="N41" s="140"/>
      <c r="O41" s="141"/>
      <c r="P41" s="142"/>
      <c r="Q41" s="143"/>
      <c r="R41" s="138"/>
      <c r="S41" s="52"/>
      <c r="T41" s="32"/>
      <c r="U41" s="36"/>
      <c r="V41" s="134"/>
      <c r="W41" s="141"/>
      <c r="X41" s="32"/>
      <c r="Y41" s="36"/>
      <c r="Z41" s="138"/>
      <c r="AA41" s="52"/>
      <c r="AB41" s="32"/>
      <c r="AC41" s="36"/>
      <c r="AD41" s="134"/>
      <c r="AE41" s="139"/>
      <c r="AF41" s="42"/>
      <c r="AG41" s="71"/>
      <c r="AH41" s="37"/>
      <c r="AI41" s="52"/>
      <c r="AJ41" s="32"/>
      <c r="AK41" s="36"/>
      <c r="AL41" s="134"/>
      <c r="AM41" s="141"/>
      <c r="AN41" s="32"/>
      <c r="AO41" s="36"/>
      <c r="AP41" s="138"/>
      <c r="AQ41" s="52"/>
      <c r="AR41" s="32"/>
      <c r="AS41" s="36"/>
      <c r="AT41" s="134"/>
      <c r="AU41" s="141"/>
      <c r="AV41" s="32"/>
      <c r="AW41" s="36"/>
      <c r="AX41" s="138"/>
      <c r="AY41" s="52"/>
      <c r="AZ41" s="32"/>
      <c r="BA41" s="36"/>
    </row>
    <row r="42" spans="1:53" ht="12.75" customHeight="1" thickBot="1" x14ac:dyDescent="0.3">
      <c r="A42" s="404"/>
      <c r="B42" s="422"/>
      <c r="C42" s="104" t="s">
        <v>30</v>
      </c>
      <c r="D42" s="169"/>
      <c r="E42" s="108"/>
      <c r="F42" s="134"/>
      <c r="G42" s="139"/>
      <c r="H42" s="42"/>
      <c r="I42" s="71"/>
      <c r="J42" s="37"/>
      <c r="K42" s="52"/>
      <c r="L42" s="32"/>
      <c r="M42" s="36"/>
      <c r="N42" s="140"/>
      <c r="O42" s="141"/>
      <c r="P42" s="142"/>
      <c r="Q42" s="143"/>
      <c r="R42" s="138"/>
      <c r="S42" s="52"/>
      <c r="T42" s="32"/>
      <c r="U42" s="36"/>
      <c r="V42" s="134"/>
      <c r="W42" s="141"/>
      <c r="X42" s="32"/>
      <c r="Y42" s="36"/>
      <c r="Z42" s="138"/>
      <c r="AA42" s="52"/>
      <c r="AB42" s="32"/>
      <c r="AC42" s="36"/>
      <c r="AD42" s="134"/>
      <c r="AE42" s="139"/>
      <c r="AF42" s="42"/>
      <c r="AG42" s="71"/>
      <c r="AH42" s="37"/>
      <c r="AI42" s="52"/>
      <c r="AJ42" s="32"/>
      <c r="AK42" s="36"/>
      <c r="AL42" s="134"/>
      <c r="AM42" s="141"/>
      <c r="AN42" s="32"/>
      <c r="AO42" s="36"/>
      <c r="AP42" s="138"/>
      <c r="AQ42" s="52"/>
      <c r="AR42" s="32"/>
      <c r="AS42" s="36"/>
      <c r="AT42" s="134"/>
      <c r="AU42" s="141"/>
      <c r="AV42" s="32"/>
      <c r="AW42" s="36"/>
      <c r="AX42" s="138"/>
      <c r="AY42" s="52"/>
      <c r="AZ42" s="32"/>
      <c r="BA42" s="36"/>
    </row>
    <row r="43" spans="1:53" ht="12.75" customHeight="1" thickBot="1" x14ac:dyDescent="0.3">
      <c r="A43" s="404"/>
      <c r="B43" s="422"/>
      <c r="C43" s="104" t="s">
        <v>22</v>
      </c>
      <c r="D43" s="170" t="s">
        <v>29</v>
      </c>
      <c r="E43" s="108"/>
      <c r="F43" s="134"/>
      <c r="G43" s="139"/>
      <c r="H43" s="42"/>
      <c r="I43" s="71"/>
      <c r="J43" s="37"/>
      <c r="K43" s="52"/>
      <c r="L43" s="32"/>
      <c r="M43" s="36"/>
      <c r="N43" s="140"/>
      <c r="O43" s="141"/>
      <c r="P43" s="142"/>
      <c r="Q43" s="143"/>
      <c r="R43" s="138"/>
      <c r="S43" s="52"/>
      <c r="T43" s="32"/>
      <c r="U43" s="36"/>
      <c r="V43" s="134"/>
      <c r="W43" s="141"/>
      <c r="X43" s="32"/>
      <c r="Y43" s="36"/>
      <c r="Z43" s="138"/>
      <c r="AA43" s="52"/>
      <c r="AB43" s="32"/>
      <c r="AC43" s="36"/>
      <c r="AD43" s="134"/>
      <c r="AE43" s="139"/>
      <c r="AF43" s="42"/>
      <c r="AG43" s="71"/>
      <c r="AH43" s="37"/>
      <c r="AI43" s="52"/>
      <c r="AJ43" s="32"/>
      <c r="AK43" s="36"/>
      <c r="AL43" s="134"/>
      <c r="AM43" s="141"/>
      <c r="AN43" s="32"/>
      <c r="AO43" s="36"/>
      <c r="AP43" s="138"/>
      <c r="AQ43" s="52"/>
      <c r="AR43" s="32"/>
      <c r="AS43" s="36"/>
      <c r="AT43" s="134"/>
      <c r="AU43" s="141"/>
      <c r="AV43" s="32"/>
      <c r="AW43" s="36"/>
      <c r="AX43" s="138"/>
      <c r="AY43" s="52"/>
      <c r="AZ43" s="32"/>
      <c r="BA43" s="36"/>
    </row>
    <row r="44" spans="1:53" ht="12.75" customHeight="1" thickBot="1" x14ac:dyDescent="0.3">
      <c r="A44" s="404"/>
      <c r="B44" s="422"/>
      <c r="C44" s="103" t="s">
        <v>30</v>
      </c>
      <c r="D44" s="171"/>
      <c r="E44" s="108"/>
      <c r="F44" s="50"/>
      <c r="G44" s="13"/>
      <c r="H44" s="42"/>
      <c r="I44" s="71"/>
      <c r="J44" s="37"/>
      <c r="K44" s="32"/>
      <c r="L44" s="32"/>
      <c r="M44" s="36"/>
      <c r="N44" s="72"/>
      <c r="O44" s="47">
        <v>18100</v>
      </c>
      <c r="P44" s="60"/>
      <c r="Q44" s="73"/>
      <c r="R44" s="54"/>
      <c r="S44" s="32"/>
      <c r="T44" s="32"/>
      <c r="U44" s="36"/>
      <c r="V44" s="45"/>
      <c r="W44" s="13">
        <v>18600</v>
      </c>
      <c r="X44" s="32"/>
      <c r="Y44" s="36"/>
      <c r="Z44" s="54"/>
      <c r="AA44" s="32"/>
      <c r="AB44" s="32"/>
      <c r="AC44" s="36"/>
      <c r="AD44" s="50"/>
      <c r="AE44" s="13">
        <v>17600</v>
      </c>
      <c r="AF44" s="42"/>
      <c r="AG44" s="71"/>
      <c r="AH44" s="37"/>
      <c r="AI44" s="32"/>
      <c r="AJ44" s="32"/>
      <c r="AK44" s="36"/>
      <c r="AL44" s="45"/>
      <c r="AM44" s="13">
        <f>AE44+500</f>
        <v>18100</v>
      </c>
      <c r="AN44" s="32"/>
      <c r="AO44" s="36"/>
      <c r="AP44" s="54"/>
      <c r="AQ44" s="32"/>
      <c r="AR44" s="32"/>
      <c r="AS44" s="36"/>
      <c r="AT44" s="45"/>
      <c r="AU44" s="13">
        <f>AM44+500</f>
        <v>18600</v>
      </c>
      <c r="AV44" s="32"/>
      <c r="AW44" s="36"/>
      <c r="AX44" s="54"/>
      <c r="AY44" s="32"/>
      <c r="AZ44" s="32"/>
      <c r="BA44" s="36"/>
    </row>
    <row r="45" spans="1:53" ht="12.75" hidden="1" customHeight="1" x14ac:dyDescent="0.25">
      <c r="A45" s="404"/>
      <c r="B45" s="422"/>
      <c r="C45" s="403" t="s">
        <v>30</v>
      </c>
      <c r="D45" s="418" t="s">
        <v>23</v>
      </c>
      <c r="E45" s="426">
        <v>21511</v>
      </c>
      <c r="F45" s="14"/>
      <c r="G45" s="21"/>
      <c r="H45" s="21"/>
      <c r="I45" s="23"/>
      <c r="J45" s="24"/>
      <c r="K45" s="21"/>
      <c r="L45" s="21"/>
      <c r="M45" s="23"/>
      <c r="N45" s="27"/>
      <c r="O45" s="21"/>
      <c r="P45" s="21"/>
      <c r="Q45" s="23"/>
      <c r="R45" s="27"/>
      <c r="S45" s="21"/>
      <c r="T45" s="21"/>
      <c r="U45" s="23"/>
      <c r="V45" s="27"/>
      <c r="W45" s="21"/>
      <c r="X45" s="21"/>
      <c r="Y45" s="23"/>
      <c r="Z45" s="27"/>
      <c r="AA45" s="21"/>
      <c r="AB45" s="21"/>
      <c r="AC45" s="23"/>
      <c r="AD45" s="14"/>
      <c r="AE45" s="21"/>
      <c r="AF45" s="21"/>
      <c r="AG45" s="23"/>
      <c r="AH45" s="24"/>
      <c r="AI45" s="21"/>
      <c r="AJ45" s="21"/>
      <c r="AK45" s="23"/>
      <c r="AL45" s="27"/>
      <c r="AM45" s="21"/>
      <c r="AN45" s="21"/>
      <c r="AO45" s="23"/>
      <c r="AP45" s="27"/>
      <c r="AQ45" s="21"/>
      <c r="AR45" s="21"/>
      <c r="AS45" s="23"/>
      <c r="AT45" s="27"/>
      <c r="AU45" s="21"/>
      <c r="AV45" s="21"/>
      <c r="AW45" s="23"/>
      <c r="AX45" s="27"/>
      <c r="AY45" s="21"/>
      <c r="AZ45" s="21"/>
      <c r="BA45" s="23"/>
    </row>
    <row r="46" spans="1:53" ht="12.75" hidden="1" customHeight="1" x14ac:dyDescent="0.25">
      <c r="A46" s="404"/>
      <c r="B46" s="422"/>
      <c r="C46" s="404"/>
      <c r="D46" s="411"/>
      <c r="E46" s="409"/>
      <c r="F46" s="74"/>
      <c r="G46" s="32"/>
      <c r="H46" s="32"/>
      <c r="I46" s="56"/>
      <c r="J46" s="55"/>
      <c r="K46" s="32"/>
      <c r="L46" s="32"/>
      <c r="M46" s="56"/>
      <c r="N46" s="57"/>
      <c r="O46" s="32"/>
      <c r="P46" s="32"/>
      <c r="Q46" s="56"/>
      <c r="R46" s="57"/>
      <c r="S46" s="32"/>
      <c r="T46" s="32"/>
      <c r="U46" s="56"/>
      <c r="V46" s="57"/>
      <c r="W46" s="32"/>
      <c r="X46" s="32"/>
      <c r="Y46" s="56"/>
      <c r="Z46" s="57"/>
      <c r="AA46" s="32"/>
      <c r="AB46" s="32"/>
      <c r="AC46" s="56"/>
      <c r="AD46" s="74"/>
      <c r="AE46" s="32"/>
      <c r="AF46" s="32"/>
      <c r="AG46" s="56"/>
      <c r="AH46" s="55"/>
      <c r="AI46" s="32"/>
      <c r="AJ46" s="32"/>
      <c r="AK46" s="56"/>
      <c r="AL46" s="57"/>
      <c r="AM46" s="32"/>
      <c r="AN46" s="32"/>
      <c r="AO46" s="56"/>
      <c r="AP46" s="57"/>
      <c r="AQ46" s="32"/>
      <c r="AR46" s="32"/>
      <c r="AS46" s="56"/>
      <c r="AT46" s="57"/>
      <c r="AU46" s="32"/>
      <c r="AV46" s="32"/>
      <c r="AW46" s="56"/>
      <c r="AX46" s="57"/>
      <c r="AY46" s="32"/>
      <c r="AZ46" s="32"/>
      <c r="BA46" s="56"/>
    </row>
    <row r="47" spans="1:53" ht="12.75" hidden="1" customHeight="1" x14ac:dyDescent="0.25">
      <c r="A47" s="404"/>
      <c r="B47" s="422"/>
      <c r="C47" s="404"/>
      <c r="D47" s="410" t="s">
        <v>24</v>
      </c>
      <c r="E47" s="408">
        <v>23282</v>
      </c>
      <c r="F47" s="53"/>
      <c r="G47" s="32"/>
      <c r="H47" s="32"/>
      <c r="I47" s="36"/>
      <c r="J47" s="37"/>
      <c r="K47" s="32"/>
      <c r="L47" s="32"/>
      <c r="M47" s="36"/>
      <c r="N47" s="39"/>
      <c r="O47" s="32"/>
      <c r="P47" s="32"/>
      <c r="Q47" s="36"/>
      <c r="R47" s="39"/>
      <c r="S47" s="32"/>
      <c r="T47" s="32"/>
      <c r="U47" s="36"/>
      <c r="V47" s="39"/>
      <c r="W47" s="32"/>
      <c r="X47" s="32"/>
      <c r="Y47" s="36"/>
      <c r="Z47" s="39"/>
      <c r="AA47" s="32"/>
      <c r="AB47" s="32"/>
      <c r="AC47" s="36"/>
      <c r="AD47" s="53"/>
      <c r="AE47" s="32"/>
      <c r="AF47" s="32"/>
      <c r="AG47" s="36"/>
      <c r="AH47" s="37"/>
      <c r="AI47" s="32"/>
      <c r="AJ47" s="32"/>
      <c r="AK47" s="36"/>
      <c r="AL47" s="39"/>
      <c r="AM47" s="32"/>
      <c r="AN47" s="32"/>
      <c r="AO47" s="36"/>
      <c r="AP47" s="39"/>
      <c r="AQ47" s="32"/>
      <c r="AR47" s="32"/>
      <c r="AS47" s="36"/>
      <c r="AT47" s="39"/>
      <c r="AU47" s="32"/>
      <c r="AV47" s="32"/>
      <c r="AW47" s="36"/>
      <c r="AX47" s="39"/>
      <c r="AY47" s="32"/>
      <c r="AZ47" s="32"/>
      <c r="BA47" s="36"/>
    </row>
    <row r="48" spans="1:53" ht="12.75" hidden="1" customHeight="1" x14ac:dyDescent="0.25">
      <c r="A48" s="404"/>
      <c r="B48" s="422"/>
      <c r="C48" s="404"/>
      <c r="D48" s="411"/>
      <c r="E48" s="409"/>
      <c r="F48" s="74"/>
      <c r="G48" s="32"/>
      <c r="H48" s="32"/>
      <c r="I48" s="36"/>
      <c r="J48" s="55"/>
      <c r="K48" s="32"/>
      <c r="L48" s="32"/>
      <c r="M48" s="36"/>
      <c r="N48" s="57"/>
      <c r="O48" s="32"/>
      <c r="P48" s="32"/>
      <c r="Q48" s="36"/>
      <c r="R48" s="57"/>
      <c r="S48" s="32"/>
      <c r="T48" s="32"/>
      <c r="U48" s="36"/>
      <c r="V48" s="57"/>
      <c r="W48" s="32"/>
      <c r="X48" s="32"/>
      <c r="Y48" s="36"/>
      <c r="Z48" s="57"/>
      <c r="AA48" s="32"/>
      <c r="AB48" s="32"/>
      <c r="AC48" s="36"/>
      <c r="AD48" s="74"/>
      <c r="AE48" s="32"/>
      <c r="AF48" s="32"/>
      <c r="AG48" s="36"/>
      <c r="AH48" s="55"/>
      <c r="AI48" s="32"/>
      <c r="AJ48" s="32"/>
      <c r="AK48" s="36"/>
      <c r="AL48" s="57"/>
      <c r="AM48" s="32"/>
      <c r="AN48" s="32"/>
      <c r="AO48" s="36"/>
      <c r="AP48" s="57"/>
      <c r="AQ48" s="32"/>
      <c r="AR48" s="32"/>
      <c r="AS48" s="36"/>
      <c r="AT48" s="57"/>
      <c r="AU48" s="32"/>
      <c r="AV48" s="32"/>
      <c r="AW48" s="36"/>
      <c r="AX48" s="57"/>
      <c r="AY48" s="32"/>
      <c r="AZ48" s="32"/>
      <c r="BA48" s="36"/>
    </row>
    <row r="49" spans="1:53" ht="12.75" hidden="1" customHeight="1" x14ac:dyDescent="0.25">
      <c r="A49" s="404"/>
      <c r="B49" s="422"/>
      <c r="C49" s="404"/>
      <c r="D49" s="410" t="s">
        <v>25</v>
      </c>
      <c r="E49" s="408">
        <v>6647.13</v>
      </c>
      <c r="F49" s="53"/>
      <c r="G49" s="32"/>
      <c r="H49" s="32"/>
      <c r="I49" s="36"/>
      <c r="J49" s="37"/>
      <c r="K49" s="32"/>
      <c r="L49" s="32"/>
      <c r="M49" s="36"/>
      <c r="N49" s="39"/>
      <c r="O49" s="32"/>
      <c r="P49" s="32"/>
      <c r="Q49" s="36"/>
      <c r="R49" s="39"/>
      <c r="S49" s="32"/>
      <c r="T49" s="32"/>
      <c r="U49" s="36"/>
      <c r="V49" s="39"/>
      <c r="W49" s="32"/>
      <c r="X49" s="32"/>
      <c r="Y49" s="36"/>
      <c r="Z49" s="39"/>
      <c r="AA49" s="32"/>
      <c r="AB49" s="32"/>
      <c r="AC49" s="36"/>
      <c r="AD49" s="53"/>
      <c r="AE49" s="32"/>
      <c r="AF49" s="32"/>
      <c r="AG49" s="36"/>
      <c r="AH49" s="37"/>
      <c r="AI49" s="32"/>
      <c r="AJ49" s="32"/>
      <c r="AK49" s="36"/>
      <c r="AL49" s="39"/>
      <c r="AM49" s="32"/>
      <c r="AN49" s="32"/>
      <c r="AO49" s="36"/>
      <c r="AP49" s="39"/>
      <c r="AQ49" s="32"/>
      <c r="AR49" s="32"/>
      <c r="AS49" s="36"/>
      <c r="AT49" s="39"/>
      <c r="AU49" s="32"/>
      <c r="AV49" s="32"/>
      <c r="AW49" s="36"/>
      <c r="AX49" s="39"/>
      <c r="AY49" s="32"/>
      <c r="AZ49" s="32"/>
      <c r="BA49" s="36"/>
    </row>
    <row r="50" spans="1:53" ht="12.75" hidden="1" customHeight="1" x14ac:dyDescent="0.25">
      <c r="A50" s="404"/>
      <c r="B50" s="422"/>
      <c r="C50" s="404"/>
      <c r="D50" s="411"/>
      <c r="E50" s="409"/>
      <c r="F50" s="53"/>
      <c r="G50" s="32"/>
      <c r="H50" s="52"/>
      <c r="I50" s="36"/>
      <c r="J50" s="55"/>
      <c r="K50" s="32"/>
      <c r="L50" s="52"/>
      <c r="M50" s="36"/>
      <c r="N50" s="57"/>
      <c r="O50" s="32"/>
      <c r="P50" s="52"/>
      <c r="Q50" s="36"/>
      <c r="R50" s="57"/>
      <c r="S50" s="32"/>
      <c r="T50" s="52"/>
      <c r="U50" s="36"/>
      <c r="V50" s="57"/>
      <c r="W50" s="32"/>
      <c r="X50" s="52"/>
      <c r="Y50" s="36"/>
      <c r="Z50" s="57"/>
      <c r="AA50" s="32"/>
      <c r="AB50" s="52"/>
      <c r="AC50" s="36"/>
      <c r="AD50" s="53"/>
      <c r="AE50" s="32"/>
      <c r="AF50" s="52"/>
      <c r="AG50" s="36"/>
      <c r="AH50" s="55"/>
      <c r="AI50" s="32"/>
      <c r="AJ50" s="52"/>
      <c r="AK50" s="36"/>
      <c r="AL50" s="57"/>
      <c r="AM50" s="32"/>
      <c r="AN50" s="52"/>
      <c r="AO50" s="36"/>
      <c r="AP50" s="57"/>
      <c r="AQ50" s="32"/>
      <c r="AR50" s="52"/>
      <c r="AS50" s="36"/>
      <c r="AT50" s="57"/>
      <c r="AU50" s="32"/>
      <c r="AV50" s="52"/>
      <c r="AW50" s="36"/>
      <c r="AX50" s="57"/>
      <c r="AY50" s="32"/>
      <c r="AZ50" s="52"/>
      <c r="BA50" s="36"/>
    </row>
    <row r="51" spans="1:53" ht="12.75" hidden="1" customHeight="1" x14ac:dyDescent="0.25">
      <c r="A51" s="404"/>
      <c r="B51" s="422"/>
      <c r="C51" s="404"/>
      <c r="D51" s="418" t="s">
        <v>26</v>
      </c>
      <c r="E51" s="428">
        <v>8775.33</v>
      </c>
      <c r="F51" s="53"/>
      <c r="G51" s="32"/>
      <c r="H51" s="33"/>
      <c r="I51" s="36"/>
      <c r="J51" s="37"/>
      <c r="K51" s="32"/>
      <c r="L51" s="33"/>
      <c r="M51" s="36"/>
      <c r="N51" s="39"/>
      <c r="O51" s="32"/>
      <c r="P51" s="33"/>
      <c r="Q51" s="36"/>
      <c r="R51" s="39"/>
      <c r="S51" s="32"/>
      <c r="T51" s="33"/>
      <c r="U51" s="36"/>
      <c r="V51" s="39"/>
      <c r="W51" s="32"/>
      <c r="X51" s="33"/>
      <c r="Y51" s="36"/>
      <c r="Z51" s="39"/>
      <c r="AA51" s="32"/>
      <c r="AB51" s="33"/>
      <c r="AC51" s="36"/>
      <c r="AD51" s="53"/>
      <c r="AE51" s="32"/>
      <c r="AF51" s="33"/>
      <c r="AG51" s="36"/>
      <c r="AH51" s="37"/>
      <c r="AI51" s="32"/>
      <c r="AJ51" s="33"/>
      <c r="AK51" s="36"/>
      <c r="AL51" s="39"/>
      <c r="AM51" s="32"/>
      <c r="AN51" s="33"/>
      <c r="AO51" s="36"/>
      <c r="AP51" s="39"/>
      <c r="AQ51" s="32"/>
      <c r="AR51" s="33"/>
      <c r="AS51" s="36"/>
      <c r="AT51" s="39"/>
      <c r="AU51" s="32"/>
      <c r="AV51" s="33"/>
      <c r="AW51" s="36"/>
      <c r="AX51" s="39"/>
      <c r="AY51" s="32"/>
      <c r="AZ51" s="33"/>
      <c r="BA51" s="36"/>
    </row>
    <row r="52" spans="1:53" ht="12.75" hidden="1" customHeight="1" x14ac:dyDescent="0.25">
      <c r="A52" s="404"/>
      <c r="B52" s="422"/>
      <c r="C52" s="404"/>
      <c r="D52" s="411"/>
      <c r="E52" s="409"/>
      <c r="F52" s="53"/>
      <c r="G52" s="52"/>
      <c r="H52" s="58"/>
      <c r="I52" s="36"/>
      <c r="J52" s="55"/>
      <c r="K52" s="52"/>
      <c r="L52" s="58"/>
      <c r="M52" s="36"/>
      <c r="N52" s="57"/>
      <c r="O52" s="52"/>
      <c r="P52" s="58"/>
      <c r="Q52" s="36"/>
      <c r="R52" s="57"/>
      <c r="S52" s="52"/>
      <c r="T52" s="58"/>
      <c r="U52" s="36"/>
      <c r="V52" s="57"/>
      <c r="W52" s="52"/>
      <c r="X52" s="58"/>
      <c r="Y52" s="36"/>
      <c r="Z52" s="57"/>
      <c r="AA52" s="52"/>
      <c r="AB52" s="58"/>
      <c r="AC52" s="36"/>
      <c r="AD52" s="53"/>
      <c r="AE52" s="52"/>
      <c r="AF52" s="58"/>
      <c r="AG52" s="36"/>
      <c r="AH52" s="55"/>
      <c r="AI52" s="52"/>
      <c r="AJ52" s="58"/>
      <c r="AK52" s="36"/>
      <c r="AL52" s="57"/>
      <c r="AM52" s="52"/>
      <c r="AN52" s="58"/>
      <c r="AO52" s="36"/>
      <c r="AP52" s="57"/>
      <c r="AQ52" s="52"/>
      <c r="AR52" s="58"/>
      <c r="AS52" s="36"/>
      <c r="AT52" s="57"/>
      <c r="AU52" s="52"/>
      <c r="AV52" s="58"/>
      <c r="AW52" s="36"/>
      <c r="AX52" s="57"/>
      <c r="AY52" s="52"/>
      <c r="AZ52" s="58"/>
      <c r="BA52" s="36"/>
    </row>
    <row r="53" spans="1:53" ht="12.75" hidden="1" customHeight="1" x14ac:dyDescent="0.25">
      <c r="A53" s="404"/>
      <c r="B53" s="422"/>
      <c r="C53" s="404"/>
      <c r="D53" s="410" t="s">
        <v>27</v>
      </c>
      <c r="E53" s="408">
        <v>552.46</v>
      </c>
      <c r="F53" s="53"/>
      <c r="G53" s="52"/>
      <c r="H53" s="32"/>
      <c r="I53" s="36"/>
      <c r="J53" s="37"/>
      <c r="K53" s="52"/>
      <c r="L53" s="32"/>
      <c r="M53" s="36"/>
      <c r="N53" s="39"/>
      <c r="O53" s="52"/>
      <c r="P53" s="32"/>
      <c r="Q53" s="36"/>
      <c r="R53" s="39"/>
      <c r="S53" s="52"/>
      <c r="T53" s="32"/>
      <c r="U53" s="36"/>
      <c r="V53" s="39"/>
      <c r="W53" s="52"/>
      <c r="X53" s="32"/>
      <c r="Y53" s="36"/>
      <c r="Z53" s="39"/>
      <c r="AA53" s="52"/>
      <c r="AB53" s="32"/>
      <c r="AC53" s="36"/>
      <c r="AD53" s="53"/>
      <c r="AE53" s="52"/>
      <c r="AF53" s="32"/>
      <c r="AG53" s="36"/>
      <c r="AH53" s="37"/>
      <c r="AI53" s="52"/>
      <c r="AJ53" s="32"/>
      <c r="AK53" s="36"/>
      <c r="AL53" s="39"/>
      <c r="AM53" s="52"/>
      <c r="AN53" s="32"/>
      <c r="AO53" s="36"/>
      <c r="AP53" s="39"/>
      <c r="AQ53" s="52"/>
      <c r="AR53" s="32"/>
      <c r="AS53" s="36"/>
      <c r="AT53" s="39"/>
      <c r="AU53" s="52"/>
      <c r="AV53" s="32"/>
      <c r="AW53" s="36"/>
      <c r="AX53" s="39"/>
      <c r="AY53" s="52"/>
      <c r="AZ53" s="32"/>
      <c r="BA53" s="36"/>
    </row>
    <row r="54" spans="1:53" ht="12.75" hidden="1" customHeight="1" x14ac:dyDescent="0.25">
      <c r="A54" s="404"/>
      <c r="B54" s="422"/>
      <c r="C54" s="404"/>
      <c r="D54" s="411"/>
      <c r="E54" s="409"/>
      <c r="F54" s="74"/>
      <c r="G54" s="52"/>
      <c r="H54" s="32"/>
      <c r="I54" s="56"/>
      <c r="J54" s="55"/>
      <c r="K54" s="52"/>
      <c r="L54" s="32"/>
      <c r="M54" s="56"/>
      <c r="N54" s="57"/>
      <c r="O54" s="52"/>
      <c r="P54" s="32"/>
      <c r="Q54" s="56"/>
      <c r="R54" s="57"/>
      <c r="S54" s="52"/>
      <c r="T54" s="32"/>
      <c r="U54" s="56"/>
      <c r="V54" s="57"/>
      <c r="W54" s="52"/>
      <c r="X54" s="32"/>
      <c r="Y54" s="56"/>
      <c r="Z54" s="57"/>
      <c r="AA54" s="52"/>
      <c r="AB54" s="32"/>
      <c r="AC54" s="56"/>
      <c r="AD54" s="74"/>
      <c r="AE54" s="52"/>
      <c r="AF54" s="32"/>
      <c r="AG54" s="56"/>
      <c r="AH54" s="55"/>
      <c r="AI54" s="52"/>
      <c r="AJ54" s="32"/>
      <c r="AK54" s="56"/>
      <c r="AL54" s="57"/>
      <c r="AM54" s="52"/>
      <c r="AN54" s="32"/>
      <c r="AO54" s="56"/>
      <c r="AP54" s="57"/>
      <c r="AQ54" s="52"/>
      <c r="AR54" s="32"/>
      <c r="AS54" s="56"/>
      <c r="AT54" s="57"/>
      <c r="AU54" s="52"/>
      <c r="AV54" s="32"/>
      <c r="AW54" s="56"/>
      <c r="AX54" s="57"/>
      <c r="AY54" s="52"/>
      <c r="AZ54" s="32"/>
      <c r="BA54" s="56"/>
    </row>
    <row r="55" spans="1:53" ht="12.75" hidden="1" customHeight="1" x14ac:dyDescent="0.25">
      <c r="A55" s="404"/>
      <c r="B55" s="422"/>
      <c r="C55" s="404"/>
      <c r="D55" s="410" t="s">
        <v>28</v>
      </c>
      <c r="E55" s="408">
        <v>151</v>
      </c>
      <c r="F55" s="53"/>
      <c r="G55" s="52"/>
      <c r="H55" s="32"/>
      <c r="I55" s="36"/>
      <c r="J55" s="37"/>
      <c r="K55" s="52"/>
      <c r="L55" s="32"/>
      <c r="M55" s="36"/>
      <c r="N55" s="39"/>
      <c r="O55" s="52"/>
      <c r="P55" s="32"/>
      <c r="Q55" s="36"/>
      <c r="R55" s="39"/>
      <c r="S55" s="52"/>
      <c r="T55" s="32"/>
      <c r="U55" s="36"/>
      <c r="V55" s="39"/>
      <c r="W55" s="52"/>
      <c r="X55" s="32"/>
      <c r="Y55" s="36"/>
      <c r="Z55" s="39"/>
      <c r="AA55" s="52"/>
      <c r="AB55" s="32"/>
      <c r="AC55" s="36"/>
      <c r="AD55" s="53"/>
      <c r="AE55" s="52"/>
      <c r="AF55" s="32"/>
      <c r="AG55" s="36"/>
      <c r="AH55" s="37"/>
      <c r="AI55" s="52"/>
      <c r="AJ55" s="32"/>
      <c r="AK55" s="36"/>
      <c r="AL55" s="39"/>
      <c r="AM55" s="52"/>
      <c r="AN55" s="32"/>
      <c r="AO55" s="36"/>
      <c r="AP55" s="39"/>
      <c r="AQ55" s="52"/>
      <c r="AR55" s="32"/>
      <c r="AS55" s="36"/>
      <c r="AT55" s="39"/>
      <c r="AU55" s="52"/>
      <c r="AV55" s="32"/>
      <c r="AW55" s="36"/>
      <c r="AX55" s="39"/>
      <c r="AY55" s="52"/>
      <c r="AZ55" s="32"/>
      <c r="BA55" s="36"/>
    </row>
    <row r="56" spans="1:53" ht="12.75" hidden="1" customHeight="1" x14ac:dyDescent="0.25">
      <c r="A56" s="404"/>
      <c r="B56" s="422"/>
      <c r="C56" s="404"/>
      <c r="D56" s="411"/>
      <c r="E56" s="409"/>
      <c r="F56" s="74"/>
      <c r="G56" s="52"/>
      <c r="H56" s="32"/>
      <c r="I56" s="36"/>
      <c r="J56" s="55"/>
      <c r="K56" s="52"/>
      <c r="L56" s="32"/>
      <c r="M56" s="36"/>
      <c r="N56" s="57"/>
      <c r="O56" s="52"/>
      <c r="P56" s="32"/>
      <c r="Q56" s="36"/>
      <c r="R56" s="57"/>
      <c r="S56" s="52"/>
      <c r="T56" s="32"/>
      <c r="U56" s="36"/>
      <c r="V56" s="57"/>
      <c r="W56" s="52"/>
      <c r="X56" s="32"/>
      <c r="Y56" s="36"/>
      <c r="Z56" s="57"/>
      <c r="AA56" s="52"/>
      <c r="AB56" s="32"/>
      <c r="AC56" s="36"/>
      <c r="AD56" s="74"/>
      <c r="AE56" s="52"/>
      <c r="AF56" s="32"/>
      <c r="AG56" s="36"/>
      <c r="AH56" s="55"/>
      <c r="AI56" s="52"/>
      <c r="AJ56" s="32"/>
      <c r="AK56" s="36"/>
      <c r="AL56" s="57"/>
      <c r="AM56" s="52"/>
      <c r="AN56" s="32"/>
      <c r="AO56" s="36"/>
      <c r="AP56" s="57"/>
      <c r="AQ56" s="52"/>
      <c r="AR56" s="32"/>
      <c r="AS56" s="36"/>
      <c r="AT56" s="57"/>
      <c r="AU56" s="52"/>
      <c r="AV56" s="32"/>
      <c r="AW56" s="36"/>
      <c r="AX56" s="57"/>
      <c r="AY56" s="52"/>
      <c r="AZ56" s="32"/>
      <c r="BA56" s="36"/>
    </row>
    <row r="57" spans="1:53" ht="12.75" hidden="1" customHeight="1" x14ac:dyDescent="0.25">
      <c r="A57" s="404"/>
      <c r="B57" s="422"/>
      <c r="C57" s="404"/>
      <c r="D57" s="410" t="s">
        <v>29</v>
      </c>
      <c r="E57" s="413">
        <v>14486</v>
      </c>
      <c r="F57" s="53"/>
      <c r="G57" s="32"/>
      <c r="H57" s="32"/>
      <c r="I57" s="36"/>
      <c r="J57" s="37"/>
      <c r="K57" s="32"/>
      <c r="L57" s="32"/>
      <c r="M57" s="36"/>
      <c r="N57" s="39"/>
      <c r="O57" s="32"/>
      <c r="P57" s="32"/>
      <c r="Q57" s="36"/>
      <c r="R57" s="39"/>
      <c r="S57" s="32"/>
      <c r="T57" s="32"/>
      <c r="U57" s="36"/>
      <c r="V57" s="39"/>
      <c r="W57" s="32"/>
      <c r="X57" s="32"/>
      <c r="Y57" s="36"/>
      <c r="Z57" s="39"/>
      <c r="AA57" s="32"/>
      <c r="AB57" s="32"/>
      <c r="AC57" s="36"/>
      <c r="AD57" s="53"/>
      <c r="AE57" s="32"/>
      <c r="AF57" s="32"/>
      <c r="AG57" s="36"/>
      <c r="AH57" s="37"/>
      <c r="AI57" s="32"/>
      <c r="AJ57" s="32"/>
      <c r="AK57" s="36"/>
      <c r="AL57" s="39"/>
      <c r="AM57" s="32"/>
      <c r="AN57" s="32"/>
      <c r="AO57" s="36"/>
      <c r="AP57" s="39"/>
      <c r="AQ57" s="32"/>
      <c r="AR57" s="32"/>
      <c r="AS57" s="36"/>
      <c r="AT57" s="39"/>
      <c r="AU57" s="32"/>
      <c r="AV57" s="32"/>
      <c r="AW57" s="36"/>
      <c r="AX57" s="39"/>
      <c r="AY57" s="32"/>
      <c r="AZ57" s="32"/>
      <c r="BA57" s="36"/>
    </row>
    <row r="58" spans="1:53" ht="12.75" hidden="1" customHeight="1" thickBot="1" x14ac:dyDescent="0.3">
      <c r="A58" s="405"/>
      <c r="B58" s="423"/>
      <c r="C58" s="405"/>
      <c r="D58" s="418"/>
      <c r="E58" s="414"/>
      <c r="F58" s="75"/>
      <c r="G58" s="60"/>
      <c r="H58" s="60"/>
      <c r="I58" s="61"/>
      <c r="J58" s="59"/>
      <c r="K58" s="60"/>
      <c r="L58" s="60"/>
      <c r="M58" s="61"/>
      <c r="N58" s="54"/>
      <c r="O58" s="60"/>
      <c r="P58" s="60"/>
      <c r="Q58" s="61"/>
      <c r="R58" s="54"/>
      <c r="S58" s="60"/>
      <c r="T58" s="60"/>
      <c r="U58" s="61"/>
      <c r="V58" s="54"/>
      <c r="W58" s="60"/>
      <c r="X58" s="60"/>
      <c r="Y58" s="61"/>
      <c r="Z58" s="54"/>
      <c r="AA58" s="60"/>
      <c r="AB58" s="60"/>
      <c r="AC58" s="61"/>
      <c r="AD58" s="75"/>
      <c r="AE58" s="60"/>
      <c r="AF58" s="60"/>
      <c r="AG58" s="61"/>
      <c r="AH58" s="59"/>
      <c r="AI58" s="60"/>
      <c r="AJ58" s="60"/>
      <c r="AK58" s="61"/>
      <c r="AL58" s="54"/>
      <c r="AM58" s="60"/>
      <c r="AN58" s="60"/>
      <c r="AO58" s="61"/>
      <c r="AP58" s="54"/>
      <c r="AQ58" s="60"/>
      <c r="AR58" s="60"/>
      <c r="AS58" s="61"/>
      <c r="AT58" s="54"/>
      <c r="AU58" s="60"/>
      <c r="AV58" s="60"/>
      <c r="AW58" s="61"/>
      <c r="AX58" s="54"/>
      <c r="AY58" s="60"/>
      <c r="AZ58" s="60"/>
      <c r="BA58" s="61"/>
    </row>
    <row r="59" spans="1:53" ht="12.75" customHeight="1" thickBot="1" x14ac:dyDescent="0.3">
      <c r="A59" s="424">
        <v>3</v>
      </c>
      <c r="B59" s="421" t="s">
        <v>34</v>
      </c>
      <c r="C59" s="105" t="s">
        <v>22</v>
      </c>
      <c r="D59" s="168" t="s">
        <v>23</v>
      </c>
      <c r="E59" s="150"/>
      <c r="F59" s="76"/>
      <c r="G59" s="21"/>
      <c r="H59" s="21"/>
      <c r="I59" s="23"/>
      <c r="J59" s="20">
        <f>19965+500</f>
        <v>20465</v>
      </c>
      <c r="K59" s="24"/>
      <c r="L59" s="21"/>
      <c r="M59" s="22"/>
      <c r="N59" s="18"/>
      <c r="O59" s="20">
        <f>J59+500</f>
        <v>20965</v>
      </c>
      <c r="P59" s="24"/>
      <c r="Q59" s="23"/>
      <c r="R59" s="76"/>
      <c r="S59" s="19"/>
      <c r="T59" s="20">
        <f>O59+500</f>
        <v>21465</v>
      </c>
      <c r="U59" s="63"/>
      <c r="V59" s="76"/>
      <c r="W59" s="21"/>
      <c r="X59" s="19"/>
      <c r="Y59" s="20">
        <f>T59+500</f>
        <v>21965</v>
      </c>
      <c r="Z59" s="25"/>
      <c r="AA59" s="21"/>
      <c r="AB59" s="21"/>
      <c r="AC59" s="23"/>
      <c r="AD59" s="27"/>
      <c r="AE59" s="21"/>
      <c r="AF59" s="21"/>
      <c r="AG59" s="28"/>
      <c r="AH59" s="27"/>
      <c r="AI59" s="21"/>
      <c r="AJ59" s="21"/>
      <c r="AK59" s="28"/>
      <c r="AL59" s="27"/>
      <c r="AM59" s="21"/>
      <c r="AN59" s="21"/>
      <c r="AO59" s="28"/>
      <c r="AP59" s="27"/>
      <c r="AQ59" s="21"/>
      <c r="AR59" s="21"/>
      <c r="AS59" s="28"/>
      <c r="AT59" s="27"/>
      <c r="AU59" s="21"/>
      <c r="AV59" s="21"/>
      <c r="AW59" s="28"/>
      <c r="AX59" s="25"/>
      <c r="AY59" s="21"/>
      <c r="AZ59" s="21"/>
      <c r="BA59" s="23"/>
    </row>
    <row r="60" spans="1:53" ht="12.75" customHeight="1" thickBot="1" x14ac:dyDescent="0.3">
      <c r="A60" s="416"/>
      <c r="B60" s="422"/>
      <c r="C60" s="103" t="s">
        <v>30</v>
      </c>
      <c r="D60" s="169"/>
      <c r="E60" s="108"/>
      <c r="F60" s="39"/>
      <c r="G60" s="32"/>
      <c r="H60" s="32"/>
      <c r="I60" s="36"/>
      <c r="J60" s="43"/>
      <c r="K60" s="34">
        <f>4018</f>
        <v>4018</v>
      </c>
      <c r="L60" s="33"/>
      <c r="M60" s="36"/>
      <c r="N60" s="32"/>
      <c r="O60" s="43"/>
      <c r="P60" s="32"/>
      <c r="Q60" s="36"/>
      <c r="R60" s="39"/>
      <c r="S60" s="32"/>
      <c r="T60" s="43"/>
      <c r="U60" s="36"/>
      <c r="V60" s="39"/>
      <c r="W60" s="34">
        <f>K60+500</f>
        <v>4518</v>
      </c>
      <c r="X60" s="32"/>
      <c r="Y60" s="44"/>
      <c r="Z60" s="39"/>
      <c r="AA60" s="32"/>
      <c r="AB60" s="32"/>
      <c r="AC60" s="36"/>
      <c r="AD60" s="39"/>
      <c r="AE60" s="32"/>
      <c r="AF60" s="32"/>
      <c r="AG60" s="36"/>
      <c r="AH60" s="39"/>
      <c r="AI60" s="34">
        <f>W60+500</f>
        <v>5018</v>
      </c>
      <c r="AJ60" s="32"/>
      <c r="AK60" s="36"/>
      <c r="AL60" s="39"/>
      <c r="AM60" s="32"/>
      <c r="AN60" s="32"/>
      <c r="AO60" s="36"/>
      <c r="AP60" s="39"/>
      <c r="AQ60" s="32"/>
      <c r="AR60" s="32"/>
      <c r="AS60" s="36"/>
      <c r="AT60" s="39"/>
      <c r="AU60" s="34">
        <f>AI60+500</f>
        <v>5518</v>
      </c>
      <c r="AV60" s="32"/>
      <c r="AW60" s="36"/>
      <c r="AX60" s="39"/>
      <c r="AY60" s="32"/>
      <c r="AZ60" s="32"/>
      <c r="BA60" s="36"/>
    </row>
    <row r="61" spans="1:53" ht="12.75" customHeight="1" thickBot="1" x14ac:dyDescent="0.3">
      <c r="A61" s="416"/>
      <c r="B61" s="422"/>
      <c r="C61" s="104" t="s">
        <v>22</v>
      </c>
      <c r="D61" s="168" t="s">
        <v>25</v>
      </c>
      <c r="E61" s="108"/>
      <c r="F61" s="74"/>
      <c r="G61" s="47"/>
      <c r="H61" s="42"/>
      <c r="I61" s="49"/>
      <c r="J61" s="55"/>
      <c r="K61" s="32"/>
      <c r="L61" s="32"/>
      <c r="M61" s="36"/>
      <c r="N61" s="57"/>
      <c r="O61" s="47">
        <v>6400</v>
      </c>
      <c r="P61" s="32"/>
      <c r="Q61" s="36"/>
      <c r="R61" s="57"/>
      <c r="S61" s="32"/>
      <c r="T61" s="32"/>
      <c r="U61" s="36"/>
      <c r="V61" s="57"/>
      <c r="W61" s="47">
        <v>6700</v>
      </c>
      <c r="X61" s="32"/>
      <c r="Y61" s="36"/>
      <c r="Z61" s="57"/>
      <c r="AA61" s="32"/>
      <c r="AB61" s="32"/>
      <c r="AC61" s="36"/>
      <c r="AD61" s="74"/>
      <c r="AE61" s="47">
        <f>W61+300</f>
        <v>7000</v>
      </c>
      <c r="AF61" s="42"/>
      <c r="AG61" s="49"/>
      <c r="AH61" s="55"/>
      <c r="AI61" s="32"/>
      <c r="AJ61" s="32"/>
      <c r="AK61" s="44"/>
      <c r="AL61" s="74"/>
      <c r="AM61" s="47">
        <f>AE61+300</f>
        <v>7300</v>
      </c>
      <c r="AN61" s="42"/>
      <c r="AO61" s="49"/>
      <c r="AP61" s="57"/>
      <c r="AQ61" s="32"/>
      <c r="AR61" s="32"/>
      <c r="AS61" s="36"/>
      <c r="AT61" s="74"/>
      <c r="AU61" s="47">
        <f>AM61+300</f>
        <v>7600</v>
      </c>
      <c r="AV61" s="42"/>
      <c r="AW61" s="49"/>
      <c r="AX61" s="57"/>
      <c r="AY61" s="32"/>
      <c r="AZ61" s="32"/>
      <c r="BA61" s="36"/>
    </row>
    <row r="62" spans="1:53" ht="12.75" customHeight="1" thickBot="1" x14ac:dyDescent="0.3">
      <c r="A62" s="416"/>
      <c r="B62" s="422"/>
      <c r="C62" s="104" t="s">
        <v>30</v>
      </c>
      <c r="D62" s="171"/>
      <c r="E62" s="108"/>
      <c r="F62" s="74"/>
      <c r="G62" s="41"/>
      <c r="H62" s="47">
        <v>8550</v>
      </c>
      <c r="I62" s="49"/>
      <c r="J62" s="55"/>
      <c r="K62" s="32"/>
      <c r="L62" s="32"/>
      <c r="M62" s="36"/>
      <c r="N62" s="57"/>
      <c r="O62" s="43"/>
      <c r="P62" s="47">
        <v>8950</v>
      </c>
      <c r="Q62" s="36"/>
      <c r="R62" s="57"/>
      <c r="S62" s="32"/>
      <c r="T62" s="32"/>
      <c r="U62" s="36"/>
      <c r="V62" s="57"/>
      <c r="W62" s="43"/>
      <c r="X62" s="47">
        <v>9350</v>
      </c>
      <c r="Y62" s="36"/>
      <c r="Z62" s="57"/>
      <c r="AA62" s="32"/>
      <c r="AB62" s="32"/>
      <c r="AC62" s="36"/>
      <c r="AD62" s="74"/>
      <c r="AE62" s="41"/>
      <c r="AF62" s="47">
        <f>X62+500</f>
        <v>9850</v>
      </c>
      <c r="AG62" s="49"/>
      <c r="AH62" s="55"/>
      <c r="AI62" s="32"/>
      <c r="AJ62" s="32"/>
      <c r="AK62" s="36"/>
      <c r="AL62" s="74"/>
      <c r="AM62" s="41"/>
      <c r="AN62" s="47">
        <f>AF62+500</f>
        <v>10350</v>
      </c>
      <c r="AO62" s="49"/>
      <c r="AP62" s="57"/>
      <c r="AQ62" s="32"/>
      <c r="AR62" s="32"/>
      <c r="AS62" s="36"/>
      <c r="AT62" s="74"/>
      <c r="AU62" s="41"/>
      <c r="AV62" s="47">
        <f>AN62+500</f>
        <v>10850</v>
      </c>
      <c r="AW62" s="49"/>
      <c r="AX62" s="57"/>
      <c r="AY62" s="32"/>
      <c r="AZ62" s="32"/>
      <c r="BA62" s="36"/>
    </row>
    <row r="63" spans="1:53" ht="12.75" customHeight="1" thickBot="1" x14ac:dyDescent="0.3">
      <c r="A63" s="416"/>
      <c r="B63" s="422"/>
      <c r="C63" s="104" t="s">
        <v>22</v>
      </c>
      <c r="D63" s="108" t="s">
        <v>26</v>
      </c>
      <c r="E63" s="108"/>
      <c r="F63" s="47"/>
      <c r="G63" s="42"/>
      <c r="H63" s="41"/>
      <c r="I63" s="49"/>
      <c r="J63" s="55"/>
      <c r="K63" s="32"/>
      <c r="L63" s="32"/>
      <c r="M63" s="36"/>
      <c r="N63" s="47">
        <v>569</v>
      </c>
      <c r="O63" s="32"/>
      <c r="P63" s="43"/>
      <c r="Q63" s="36"/>
      <c r="R63" s="57"/>
      <c r="S63" s="32"/>
      <c r="T63" s="32"/>
      <c r="U63" s="36"/>
      <c r="V63" s="47">
        <v>589</v>
      </c>
      <c r="W63" s="32"/>
      <c r="X63" s="43"/>
      <c r="Y63" s="36"/>
      <c r="Z63" s="57"/>
      <c r="AA63" s="32"/>
      <c r="AB63" s="32"/>
      <c r="AC63" s="36"/>
      <c r="AD63" s="47">
        <f>V63+20</f>
        <v>609</v>
      </c>
      <c r="AE63" s="42"/>
      <c r="AF63" s="41"/>
      <c r="AG63" s="49"/>
      <c r="AH63" s="55"/>
      <c r="AI63" s="32"/>
      <c r="AJ63" s="32"/>
      <c r="AK63" s="36"/>
      <c r="AL63" s="47">
        <f>AD63+20</f>
        <v>629</v>
      </c>
      <c r="AM63" s="42"/>
      <c r="AN63" s="41"/>
      <c r="AO63" s="49"/>
      <c r="AP63" s="57"/>
      <c r="AQ63" s="32"/>
      <c r="AR63" s="32"/>
      <c r="AS63" s="36"/>
      <c r="AT63" s="47">
        <f>AL63+20</f>
        <v>649</v>
      </c>
      <c r="AU63" s="42"/>
      <c r="AV63" s="41"/>
      <c r="AW63" s="49"/>
      <c r="AX63" s="57"/>
      <c r="AY63" s="32"/>
      <c r="AZ63" s="32"/>
      <c r="BA63" s="36"/>
    </row>
    <row r="64" spans="1:53" ht="12.75" customHeight="1" x14ac:dyDescent="0.25">
      <c r="A64" s="416"/>
      <c r="B64" s="422"/>
      <c r="C64" s="104" t="s">
        <v>30</v>
      </c>
      <c r="D64" s="166"/>
      <c r="E64" s="108"/>
      <c r="F64" s="134"/>
      <c r="G64" s="144"/>
      <c r="H64" s="41"/>
      <c r="I64" s="49"/>
      <c r="J64" s="55"/>
      <c r="K64" s="32"/>
      <c r="L64" s="32"/>
      <c r="M64" s="36"/>
      <c r="N64" s="134"/>
      <c r="O64" s="145"/>
      <c r="P64" s="43"/>
      <c r="Q64" s="36"/>
      <c r="R64" s="57"/>
      <c r="S64" s="32"/>
      <c r="T64" s="32"/>
      <c r="U64" s="36"/>
      <c r="V64" s="134"/>
      <c r="W64" s="145"/>
      <c r="X64" s="43"/>
      <c r="Y64" s="36"/>
      <c r="Z64" s="57"/>
      <c r="AA64" s="32"/>
      <c r="AB64" s="32"/>
      <c r="AC64" s="36"/>
      <c r="AD64" s="134"/>
      <c r="AE64" s="144"/>
      <c r="AF64" s="41"/>
      <c r="AG64" s="49"/>
      <c r="AH64" s="55"/>
      <c r="AI64" s="32"/>
      <c r="AJ64" s="32"/>
      <c r="AK64" s="36"/>
      <c r="AL64" s="134"/>
      <c r="AM64" s="144"/>
      <c r="AN64" s="41"/>
      <c r="AO64" s="49"/>
      <c r="AP64" s="57"/>
      <c r="AQ64" s="32"/>
      <c r="AR64" s="32"/>
      <c r="AS64" s="36"/>
      <c r="AT64" s="134"/>
      <c r="AU64" s="144"/>
      <c r="AV64" s="41"/>
      <c r="AW64" s="49"/>
      <c r="AX64" s="57"/>
      <c r="AY64" s="32"/>
      <c r="AZ64" s="32"/>
      <c r="BA64" s="36"/>
    </row>
    <row r="65" spans="1:53" ht="12.75" customHeight="1" x14ac:dyDescent="0.25">
      <c r="A65" s="416"/>
      <c r="B65" s="422"/>
      <c r="C65" s="104" t="s">
        <v>22</v>
      </c>
      <c r="D65" s="168" t="s">
        <v>27</v>
      </c>
      <c r="E65" s="108"/>
      <c r="F65" s="134"/>
      <c r="G65" s="144"/>
      <c r="H65" s="41"/>
      <c r="I65" s="49"/>
      <c r="J65" s="55"/>
      <c r="K65" s="32"/>
      <c r="L65" s="32"/>
      <c r="M65" s="36"/>
      <c r="N65" s="134"/>
      <c r="O65" s="145"/>
      <c r="P65" s="43"/>
      <c r="Q65" s="36"/>
      <c r="R65" s="57"/>
      <c r="S65" s="32"/>
      <c r="T65" s="32"/>
      <c r="U65" s="36"/>
      <c r="V65" s="134"/>
      <c r="W65" s="145"/>
      <c r="X65" s="43"/>
      <c r="Y65" s="36"/>
      <c r="Z65" s="57"/>
      <c r="AA65" s="32"/>
      <c r="AB65" s="32"/>
      <c r="AC65" s="36"/>
      <c r="AD65" s="134"/>
      <c r="AE65" s="144"/>
      <c r="AF65" s="41"/>
      <c r="AG65" s="49"/>
      <c r="AH65" s="55"/>
      <c r="AI65" s="32"/>
      <c r="AJ65" s="32"/>
      <c r="AK65" s="36"/>
      <c r="AL65" s="134"/>
      <c r="AM65" s="144"/>
      <c r="AN65" s="41"/>
      <c r="AO65" s="49"/>
      <c r="AP65" s="57"/>
      <c r="AQ65" s="32"/>
      <c r="AR65" s="32"/>
      <c r="AS65" s="36"/>
      <c r="AT65" s="134"/>
      <c r="AU65" s="144"/>
      <c r="AV65" s="41"/>
      <c r="AW65" s="49"/>
      <c r="AX65" s="57"/>
      <c r="AY65" s="32"/>
      <c r="AZ65" s="32"/>
      <c r="BA65" s="36"/>
    </row>
    <row r="66" spans="1:53" ht="12.75" customHeight="1" thickBot="1" x14ac:dyDescent="0.3">
      <c r="A66" s="416"/>
      <c r="B66" s="422"/>
      <c r="C66" s="104" t="s">
        <v>30</v>
      </c>
      <c r="D66" s="169"/>
      <c r="E66" s="108"/>
      <c r="F66" s="134"/>
      <c r="G66" s="144"/>
      <c r="H66" s="41"/>
      <c r="I66" s="49"/>
      <c r="J66" s="55"/>
      <c r="K66" s="32"/>
      <c r="L66" s="32"/>
      <c r="M66" s="36"/>
      <c r="N66" s="134"/>
      <c r="O66" s="145"/>
      <c r="P66" s="43"/>
      <c r="Q66" s="36"/>
      <c r="R66" s="57"/>
      <c r="S66" s="32"/>
      <c r="T66" s="32"/>
      <c r="U66" s="36"/>
      <c r="V66" s="134"/>
      <c r="W66" s="145"/>
      <c r="X66" s="43"/>
      <c r="Y66" s="36"/>
      <c r="Z66" s="57"/>
      <c r="AA66" s="32"/>
      <c r="AB66" s="32"/>
      <c r="AC66" s="36"/>
      <c r="AD66" s="134"/>
      <c r="AE66" s="144"/>
      <c r="AF66" s="41"/>
      <c r="AG66" s="49"/>
      <c r="AH66" s="55"/>
      <c r="AI66" s="32"/>
      <c r="AJ66" s="32"/>
      <c r="AK66" s="36"/>
      <c r="AL66" s="134"/>
      <c r="AM66" s="144"/>
      <c r="AN66" s="41"/>
      <c r="AO66" s="49"/>
      <c r="AP66" s="57"/>
      <c r="AQ66" s="32"/>
      <c r="AR66" s="32"/>
      <c r="AS66" s="36"/>
      <c r="AT66" s="134"/>
      <c r="AU66" s="144"/>
      <c r="AV66" s="41"/>
      <c r="AW66" s="49"/>
      <c r="AX66" s="57"/>
      <c r="AY66" s="32"/>
      <c r="AZ66" s="32"/>
      <c r="BA66" s="36"/>
    </row>
    <row r="67" spans="1:53" ht="12.75" customHeight="1" thickBot="1" x14ac:dyDescent="0.3">
      <c r="A67" s="416"/>
      <c r="B67" s="422"/>
      <c r="C67" s="104" t="s">
        <v>22</v>
      </c>
      <c r="D67" s="168" t="s">
        <v>28</v>
      </c>
      <c r="E67" s="108"/>
      <c r="F67" s="77"/>
      <c r="G67" s="47">
        <v>200</v>
      </c>
      <c r="H67" s="42"/>
      <c r="I67" s="49"/>
      <c r="J67" s="55"/>
      <c r="K67" s="32"/>
      <c r="L67" s="32"/>
      <c r="M67" s="36"/>
      <c r="N67" s="78"/>
      <c r="O67" s="47">
        <v>210</v>
      </c>
      <c r="P67" s="32"/>
      <c r="Q67" s="36"/>
      <c r="R67" s="57"/>
      <c r="S67" s="32"/>
      <c r="T67" s="32"/>
      <c r="U67" s="36"/>
      <c r="V67" s="78"/>
      <c r="W67" s="47">
        <v>220</v>
      </c>
      <c r="X67" s="32"/>
      <c r="Y67" s="36"/>
      <c r="Z67" s="57"/>
      <c r="AA67" s="32"/>
      <c r="AB67" s="32"/>
      <c r="AC67" s="36"/>
      <c r="AD67" s="77"/>
      <c r="AE67" s="47">
        <f>W67+10</f>
        <v>230</v>
      </c>
      <c r="AF67" s="42"/>
      <c r="AG67" s="49"/>
      <c r="AH67" s="55"/>
      <c r="AI67" s="32"/>
      <c r="AJ67" s="32"/>
      <c r="AK67" s="36"/>
      <c r="AL67" s="77"/>
      <c r="AM67" s="47">
        <f>AE67+10</f>
        <v>240</v>
      </c>
      <c r="AN67" s="42"/>
      <c r="AO67" s="49"/>
      <c r="AP67" s="57"/>
      <c r="AQ67" s="32"/>
      <c r="AR67" s="32"/>
      <c r="AS67" s="36"/>
      <c r="AT67" s="77"/>
      <c r="AU67" s="47">
        <f>AM67+10</f>
        <v>250</v>
      </c>
      <c r="AV67" s="42"/>
      <c r="AW67" s="49"/>
      <c r="AX67" s="57"/>
      <c r="AY67" s="32"/>
      <c r="AZ67" s="32"/>
      <c r="BA67" s="36"/>
    </row>
    <row r="68" spans="1:53" ht="12.75" customHeight="1" thickBot="1" x14ac:dyDescent="0.3">
      <c r="A68" s="416"/>
      <c r="B68" s="422"/>
      <c r="C68" s="104" t="s">
        <v>30</v>
      </c>
      <c r="D68" s="169"/>
      <c r="E68" s="108"/>
      <c r="F68" s="146"/>
      <c r="G68" s="147"/>
      <c r="H68" s="144"/>
      <c r="I68" s="71"/>
      <c r="J68" s="55"/>
      <c r="K68" s="32"/>
      <c r="L68" s="32"/>
      <c r="M68" s="36"/>
      <c r="N68" s="78"/>
      <c r="O68" s="144"/>
      <c r="P68" s="145"/>
      <c r="Q68" s="36"/>
      <c r="R68" s="148"/>
      <c r="S68" s="142"/>
      <c r="T68" s="142"/>
      <c r="U68" s="143"/>
      <c r="V68" s="149"/>
      <c r="W68" s="147"/>
      <c r="X68" s="145"/>
      <c r="Y68" s="143"/>
      <c r="Z68" s="57"/>
      <c r="AA68" s="32"/>
      <c r="AB68" s="32"/>
      <c r="AC68" s="36"/>
      <c r="AD68" s="77"/>
      <c r="AE68" s="144"/>
      <c r="AF68" s="144"/>
      <c r="AG68" s="49"/>
      <c r="AH68" s="55"/>
      <c r="AI68" s="32"/>
      <c r="AJ68" s="32"/>
      <c r="AK68" s="36"/>
      <c r="AL68" s="77"/>
      <c r="AM68" s="144"/>
      <c r="AN68" s="144"/>
      <c r="AO68" s="49"/>
      <c r="AP68" s="57"/>
      <c r="AQ68" s="32"/>
      <c r="AR68" s="32"/>
      <c r="AS68" s="36"/>
      <c r="AT68" s="77"/>
      <c r="AU68" s="144"/>
      <c r="AV68" s="144"/>
      <c r="AW68" s="49"/>
      <c r="AX68" s="57"/>
      <c r="AY68" s="32"/>
      <c r="AZ68" s="32"/>
      <c r="BA68" s="36"/>
    </row>
    <row r="69" spans="1:53" ht="12.75" customHeight="1" thickBot="1" x14ac:dyDescent="0.3">
      <c r="A69" s="416"/>
      <c r="B69" s="422"/>
      <c r="C69" s="104" t="s">
        <v>22</v>
      </c>
      <c r="D69" s="159" t="s">
        <v>29</v>
      </c>
      <c r="E69" s="108"/>
      <c r="F69" s="146"/>
      <c r="G69" s="147"/>
      <c r="H69" s="144"/>
      <c r="I69" s="71"/>
      <c r="J69" s="55"/>
      <c r="K69" s="32"/>
      <c r="L69" s="32"/>
      <c r="M69" s="36"/>
      <c r="N69" s="78"/>
      <c r="O69" s="144"/>
      <c r="P69" s="145"/>
      <c r="Q69" s="36"/>
      <c r="R69" s="148"/>
      <c r="S69" s="142"/>
      <c r="T69" s="142"/>
      <c r="U69" s="143"/>
      <c r="V69" s="149"/>
      <c r="W69" s="147"/>
      <c r="X69" s="145"/>
      <c r="Y69" s="143"/>
      <c r="Z69" s="57"/>
      <c r="AA69" s="32"/>
      <c r="AB69" s="32"/>
      <c r="AC69" s="36"/>
      <c r="AD69" s="77"/>
      <c r="AE69" s="144"/>
      <c r="AF69" s="144"/>
      <c r="AG69" s="49"/>
      <c r="AH69" s="55"/>
      <c r="AI69" s="32"/>
      <c r="AJ69" s="32"/>
      <c r="AK69" s="36"/>
      <c r="AL69" s="77"/>
      <c r="AM69" s="144"/>
      <c r="AN69" s="144"/>
      <c r="AO69" s="49"/>
      <c r="AP69" s="57"/>
      <c r="AQ69" s="32"/>
      <c r="AR69" s="32"/>
      <c r="AS69" s="36"/>
      <c r="AT69" s="77"/>
      <c r="AU69" s="144"/>
      <c r="AV69" s="144"/>
      <c r="AW69" s="49"/>
      <c r="AX69" s="57"/>
      <c r="AY69" s="32"/>
      <c r="AZ69" s="32"/>
      <c r="BA69" s="36"/>
    </row>
    <row r="70" spans="1:53" ht="12.75" customHeight="1" thickBot="1" x14ac:dyDescent="0.3">
      <c r="A70" s="416"/>
      <c r="B70" s="422"/>
      <c r="C70" s="103" t="s">
        <v>30</v>
      </c>
      <c r="D70" s="172"/>
      <c r="E70" s="109"/>
      <c r="F70" s="75"/>
      <c r="G70" s="79"/>
      <c r="H70" s="47">
        <v>13600</v>
      </c>
      <c r="I70" s="80"/>
      <c r="J70" s="37"/>
      <c r="K70" s="32"/>
      <c r="L70" s="32"/>
      <c r="M70" s="36"/>
      <c r="N70" s="39"/>
      <c r="O70" s="43"/>
      <c r="P70" s="13">
        <v>14100</v>
      </c>
      <c r="Q70" s="36"/>
      <c r="R70" s="54"/>
      <c r="S70" s="60"/>
      <c r="T70" s="60"/>
      <c r="U70" s="73"/>
      <c r="V70" s="54"/>
      <c r="W70" s="81"/>
      <c r="X70" s="47">
        <v>14600</v>
      </c>
      <c r="Y70" s="73"/>
      <c r="Z70" s="39"/>
      <c r="AA70" s="32"/>
      <c r="AB70" s="32"/>
      <c r="AC70" s="36"/>
      <c r="AD70" s="53"/>
      <c r="AE70" s="41"/>
      <c r="AF70" s="13">
        <f>X70+500</f>
        <v>15100</v>
      </c>
      <c r="AG70" s="49"/>
      <c r="AH70" s="37"/>
      <c r="AI70" s="32"/>
      <c r="AJ70" s="32"/>
      <c r="AK70" s="36"/>
      <c r="AL70" s="53"/>
      <c r="AM70" s="41"/>
      <c r="AN70" s="13">
        <f>AF70+500</f>
        <v>15600</v>
      </c>
      <c r="AO70" s="49"/>
      <c r="AP70" s="39"/>
      <c r="AQ70" s="32"/>
      <c r="AR70" s="32"/>
      <c r="AS70" s="36"/>
      <c r="AT70" s="53"/>
      <c r="AU70" s="41"/>
      <c r="AV70" s="13">
        <f>AN70+500</f>
        <v>16100</v>
      </c>
      <c r="AW70" s="49"/>
      <c r="AX70" s="39"/>
      <c r="AY70" s="32"/>
      <c r="AZ70" s="32"/>
      <c r="BA70" s="36"/>
    </row>
    <row r="71" spans="1:53" ht="12.75" hidden="1" customHeight="1" x14ac:dyDescent="0.25">
      <c r="A71" s="416"/>
      <c r="B71" s="422"/>
      <c r="C71" s="415" t="s">
        <v>30</v>
      </c>
      <c r="D71" s="418" t="s">
        <v>23</v>
      </c>
      <c r="E71" s="428">
        <v>15356</v>
      </c>
      <c r="F71" s="14"/>
      <c r="G71" s="16"/>
      <c r="H71" s="16"/>
      <c r="I71" s="82"/>
      <c r="J71" s="24"/>
      <c r="K71" s="21"/>
      <c r="L71" s="21"/>
      <c r="M71" s="63"/>
      <c r="N71" s="27"/>
      <c r="O71" s="21"/>
      <c r="P71" s="21"/>
      <c r="Q71" s="63"/>
      <c r="R71" s="27"/>
      <c r="S71" s="21"/>
      <c r="T71" s="21"/>
      <c r="U71" s="63"/>
      <c r="V71" s="27"/>
      <c r="W71" s="21"/>
      <c r="X71" s="21"/>
      <c r="Y71" s="63"/>
      <c r="Z71" s="27"/>
      <c r="AA71" s="21"/>
      <c r="AB71" s="21"/>
      <c r="AC71" s="63"/>
      <c r="AD71" s="14"/>
      <c r="AE71" s="16"/>
      <c r="AF71" s="16"/>
      <c r="AG71" s="82"/>
      <c r="AH71" s="24"/>
      <c r="AI71" s="21"/>
      <c r="AJ71" s="21"/>
      <c r="AK71" s="63"/>
      <c r="AL71" s="27"/>
      <c r="AM71" s="21"/>
      <c r="AN71" s="21"/>
      <c r="AO71" s="63"/>
      <c r="AP71" s="27"/>
      <c r="AQ71" s="21"/>
      <c r="AR71" s="21"/>
      <c r="AS71" s="63"/>
      <c r="AT71" s="27"/>
      <c r="AU71" s="21"/>
      <c r="AV71" s="21"/>
      <c r="AW71" s="63"/>
      <c r="AX71" s="27"/>
      <c r="AY71" s="21"/>
      <c r="AZ71" s="21"/>
      <c r="BA71" s="63"/>
    </row>
    <row r="72" spans="1:53" ht="12.75" hidden="1" customHeight="1" x14ac:dyDescent="0.25">
      <c r="A72" s="416"/>
      <c r="B72" s="422"/>
      <c r="C72" s="415"/>
      <c r="D72" s="411"/>
      <c r="E72" s="409"/>
      <c r="F72" s="53"/>
      <c r="G72" s="42"/>
      <c r="H72" s="42"/>
      <c r="I72" s="83"/>
      <c r="J72" s="37"/>
      <c r="K72" s="32"/>
      <c r="L72" s="32"/>
      <c r="M72" s="84"/>
      <c r="N72" s="39"/>
      <c r="O72" s="32"/>
      <c r="P72" s="32"/>
      <c r="Q72" s="84"/>
      <c r="R72" s="39"/>
      <c r="S72" s="32"/>
      <c r="T72" s="32"/>
      <c r="U72" s="84"/>
      <c r="V72" s="39"/>
      <c r="W72" s="32"/>
      <c r="X72" s="32"/>
      <c r="Y72" s="84"/>
      <c r="Z72" s="39"/>
      <c r="AA72" s="32"/>
      <c r="AB72" s="32"/>
      <c r="AC72" s="84"/>
      <c r="AD72" s="53"/>
      <c r="AE72" s="42"/>
      <c r="AF72" s="42"/>
      <c r="AG72" s="83"/>
      <c r="AH72" s="37"/>
      <c r="AI72" s="32"/>
      <c r="AJ72" s="32"/>
      <c r="AK72" s="84"/>
      <c r="AL72" s="39"/>
      <c r="AM72" s="32"/>
      <c r="AN72" s="32"/>
      <c r="AO72" s="84"/>
      <c r="AP72" s="39"/>
      <c r="AQ72" s="32"/>
      <c r="AR72" s="32"/>
      <c r="AS72" s="84"/>
      <c r="AT72" s="39"/>
      <c r="AU72" s="32"/>
      <c r="AV72" s="32"/>
      <c r="AW72" s="84"/>
      <c r="AX72" s="39"/>
      <c r="AY72" s="32"/>
      <c r="AZ72" s="32"/>
      <c r="BA72" s="84"/>
    </row>
    <row r="73" spans="1:53" ht="12.75" hidden="1" customHeight="1" x14ac:dyDescent="0.25">
      <c r="A73" s="416"/>
      <c r="B73" s="422"/>
      <c r="C73" s="416"/>
      <c r="D73" s="410" t="s">
        <v>24</v>
      </c>
      <c r="E73" s="408">
        <v>510</v>
      </c>
      <c r="F73" s="53"/>
      <c r="G73" s="42"/>
      <c r="H73" s="42"/>
      <c r="I73" s="49"/>
      <c r="J73" s="37"/>
      <c r="K73" s="32"/>
      <c r="L73" s="32"/>
      <c r="M73" s="36"/>
      <c r="N73" s="39"/>
      <c r="O73" s="32"/>
      <c r="P73" s="32"/>
      <c r="Q73" s="36"/>
      <c r="R73" s="39"/>
      <c r="S73" s="32"/>
      <c r="T73" s="32"/>
      <c r="U73" s="36"/>
      <c r="V73" s="39"/>
      <c r="W73" s="32"/>
      <c r="X73" s="32"/>
      <c r="Y73" s="36"/>
      <c r="Z73" s="39"/>
      <c r="AA73" s="32"/>
      <c r="AB73" s="32"/>
      <c r="AC73" s="36"/>
      <c r="AD73" s="53"/>
      <c r="AE73" s="42"/>
      <c r="AF73" s="42"/>
      <c r="AG73" s="49"/>
      <c r="AH73" s="37"/>
      <c r="AI73" s="32"/>
      <c r="AJ73" s="32"/>
      <c r="AK73" s="36"/>
      <c r="AL73" s="39"/>
      <c r="AM73" s="32"/>
      <c r="AN73" s="32"/>
      <c r="AO73" s="36"/>
      <c r="AP73" s="39"/>
      <c r="AQ73" s="32"/>
      <c r="AR73" s="32"/>
      <c r="AS73" s="36"/>
      <c r="AT73" s="39"/>
      <c r="AU73" s="32"/>
      <c r="AV73" s="32"/>
      <c r="AW73" s="36"/>
      <c r="AX73" s="39"/>
      <c r="AY73" s="32"/>
      <c r="AZ73" s="32"/>
      <c r="BA73" s="36"/>
    </row>
    <row r="74" spans="1:53" ht="12.75" hidden="1" customHeight="1" x14ac:dyDescent="0.25">
      <c r="A74" s="416"/>
      <c r="B74" s="422"/>
      <c r="C74" s="416"/>
      <c r="D74" s="411"/>
      <c r="E74" s="409"/>
      <c r="F74" s="53"/>
      <c r="G74" s="42"/>
      <c r="H74" s="51"/>
      <c r="I74" s="49"/>
      <c r="J74" s="37"/>
      <c r="K74" s="32"/>
      <c r="L74" s="52"/>
      <c r="M74" s="36"/>
      <c r="N74" s="39"/>
      <c r="O74" s="32"/>
      <c r="P74" s="52"/>
      <c r="Q74" s="36"/>
      <c r="R74" s="39"/>
      <c r="S74" s="32"/>
      <c r="T74" s="52"/>
      <c r="U74" s="36"/>
      <c r="V74" s="39"/>
      <c r="W74" s="32"/>
      <c r="X74" s="52"/>
      <c r="Y74" s="36"/>
      <c r="Z74" s="39"/>
      <c r="AA74" s="32"/>
      <c r="AB74" s="52"/>
      <c r="AC74" s="36"/>
      <c r="AD74" s="53"/>
      <c r="AE74" s="42"/>
      <c r="AF74" s="51"/>
      <c r="AG74" s="49"/>
      <c r="AH74" s="37"/>
      <c r="AI74" s="32"/>
      <c r="AJ74" s="52"/>
      <c r="AK74" s="36"/>
      <c r="AL74" s="39"/>
      <c r="AM74" s="32"/>
      <c r="AN74" s="52"/>
      <c r="AO74" s="36"/>
      <c r="AP74" s="39"/>
      <c r="AQ74" s="32"/>
      <c r="AR74" s="52"/>
      <c r="AS74" s="36"/>
      <c r="AT74" s="39"/>
      <c r="AU74" s="32"/>
      <c r="AV74" s="52"/>
      <c r="AW74" s="36"/>
      <c r="AX74" s="39"/>
      <c r="AY74" s="32"/>
      <c r="AZ74" s="52"/>
      <c r="BA74" s="36"/>
    </row>
    <row r="75" spans="1:53" ht="12.75" hidden="1" customHeight="1" x14ac:dyDescent="0.25">
      <c r="A75" s="416"/>
      <c r="B75" s="422"/>
      <c r="C75" s="416"/>
      <c r="D75" s="410" t="s">
        <v>25</v>
      </c>
      <c r="E75" s="408">
        <v>4312.46</v>
      </c>
      <c r="F75" s="74"/>
      <c r="G75" s="42"/>
      <c r="H75" s="42"/>
      <c r="I75" s="49"/>
      <c r="J75" s="55"/>
      <c r="K75" s="32"/>
      <c r="L75" s="32"/>
      <c r="M75" s="36"/>
      <c r="N75" s="57"/>
      <c r="O75" s="32"/>
      <c r="P75" s="32"/>
      <c r="Q75" s="36"/>
      <c r="R75" s="57"/>
      <c r="S75" s="32"/>
      <c r="T75" s="32"/>
      <c r="U75" s="36"/>
      <c r="V75" s="57"/>
      <c r="W75" s="32"/>
      <c r="X75" s="32"/>
      <c r="Y75" s="36"/>
      <c r="Z75" s="57"/>
      <c r="AA75" s="32"/>
      <c r="AB75" s="32"/>
      <c r="AC75" s="36"/>
      <c r="AD75" s="74"/>
      <c r="AE75" s="42"/>
      <c r="AF75" s="42"/>
      <c r="AG75" s="49"/>
      <c r="AH75" s="55"/>
      <c r="AI75" s="32"/>
      <c r="AJ75" s="32"/>
      <c r="AK75" s="36"/>
      <c r="AL75" s="57"/>
      <c r="AM75" s="32"/>
      <c r="AN75" s="32"/>
      <c r="AO75" s="36"/>
      <c r="AP75" s="57"/>
      <c r="AQ75" s="32"/>
      <c r="AR75" s="32"/>
      <c r="AS75" s="36"/>
      <c r="AT75" s="57"/>
      <c r="AU75" s="32"/>
      <c r="AV75" s="32"/>
      <c r="AW75" s="36"/>
      <c r="AX75" s="57"/>
      <c r="AY75" s="32"/>
      <c r="AZ75" s="32"/>
      <c r="BA75" s="36"/>
    </row>
    <row r="76" spans="1:53" ht="12.75" hidden="1" customHeight="1" x14ac:dyDescent="0.25">
      <c r="A76" s="416"/>
      <c r="B76" s="422"/>
      <c r="C76" s="416"/>
      <c r="D76" s="411"/>
      <c r="E76" s="409"/>
      <c r="F76" s="53"/>
      <c r="G76" s="42"/>
      <c r="H76" s="42"/>
      <c r="I76" s="49"/>
      <c r="J76" s="37"/>
      <c r="K76" s="32"/>
      <c r="L76" s="32"/>
      <c r="M76" s="36"/>
      <c r="N76" s="39"/>
      <c r="O76" s="32"/>
      <c r="P76" s="32"/>
      <c r="Q76" s="36"/>
      <c r="R76" s="39"/>
      <c r="S76" s="32"/>
      <c r="T76" s="32"/>
      <c r="U76" s="36"/>
      <c r="V76" s="39"/>
      <c r="W76" s="32"/>
      <c r="X76" s="32"/>
      <c r="Y76" s="36"/>
      <c r="Z76" s="39"/>
      <c r="AA76" s="32"/>
      <c r="AB76" s="32"/>
      <c r="AC76" s="36"/>
      <c r="AD76" s="53"/>
      <c r="AE76" s="42"/>
      <c r="AF76" s="42"/>
      <c r="AG76" s="49"/>
      <c r="AH76" s="37"/>
      <c r="AI76" s="32"/>
      <c r="AJ76" s="32"/>
      <c r="AK76" s="36"/>
      <c r="AL76" s="39"/>
      <c r="AM76" s="32"/>
      <c r="AN76" s="32"/>
      <c r="AO76" s="36"/>
      <c r="AP76" s="39"/>
      <c r="AQ76" s="32"/>
      <c r="AR76" s="32"/>
      <c r="AS76" s="36"/>
      <c r="AT76" s="39"/>
      <c r="AU76" s="32"/>
      <c r="AV76" s="32"/>
      <c r="AW76" s="36"/>
      <c r="AX76" s="39"/>
      <c r="AY76" s="32"/>
      <c r="AZ76" s="32"/>
      <c r="BA76" s="36"/>
    </row>
    <row r="77" spans="1:53" ht="12.75" hidden="1" customHeight="1" x14ac:dyDescent="0.25">
      <c r="A77" s="416"/>
      <c r="B77" s="422"/>
      <c r="C77" s="416"/>
      <c r="D77" s="410" t="s">
        <v>26</v>
      </c>
      <c r="E77" s="408">
        <v>6020.49</v>
      </c>
      <c r="F77" s="74"/>
      <c r="G77" s="42"/>
      <c r="H77" s="42"/>
      <c r="I77" s="49"/>
      <c r="J77" s="55"/>
      <c r="K77" s="32"/>
      <c r="L77" s="32"/>
      <c r="M77" s="36"/>
      <c r="N77" s="57"/>
      <c r="O77" s="32"/>
      <c r="P77" s="32"/>
      <c r="Q77" s="36"/>
      <c r="R77" s="57"/>
      <c r="S77" s="32"/>
      <c r="T77" s="32"/>
      <c r="U77" s="36"/>
      <c r="V77" s="57"/>
      <c r="W77" s="32"/>
      <c r="X77" s="32"/>
      <c r="Y77" s="36"/>
      <c r="Z77" s="57"/>
      <c r="AA77" s="32"/>
      <c r="AB77" s="32"/>
      <c r="AC77" s="36"/>
      <c r="AD77" s="74"/>
      <c r="AE77" s="42"/>
      <c r="AF77" s="42"/>
      <c r="AG77" s="49"/>
      <c r="AH77" s="55"/>
      <c r="AI77" s="32"/>
      <c r="AJ77" s="32"/>
      <c r="AK77" s="36"/>
      <c r="AL77" s="57"/>
      <c r="AM77" s="32"/>
      <c r="AN77" s="32"/>
      <c r="AO77" s="36"/>
      <c r="AP77" s="57"/>
      <c r="AQ77" s="32"/>
      <c r="AR77" s="32"/>
      <c r="AS77" s="36"/>
      <c r="AT77" s="57"/>
      <c r="AU77" s="32"/>
      <c r="AV77" s="32"/>
      <c r="AW77" s="36"/>
      <c r="AX77" s="57"/>
      <c r="AY77" s="32"/>
      <c r="AZ77" s="32"/>
      <c r="BA77" s="36"/>
    </row>
    <row r="78" spans="1:53" ht="12.75" hidden="1" customHeight="1" x14ac:dyDescent="0.25">
      <c r="A78" s="416"/>
      <c r="B78" s="422"/>
      <c r="C78" s="416"/>
      <c r="D78" s="411"/>
      <c r="E78" s="409"/>
      <c r="F78" s="53"/>
      <c r="G78" s="42"/>
      <c r="H78" s="42"/>
      <c r="I78" s="49"/>
      <c r="J78" s="37"/>
      <c r="K78" s="32"/>
      <c r="L78" s="32"/>
      <c r="M78" s="36"/>
      <c r="N78" s="39"/>
      <c r="O78" s="32"/>
      <c r="P78" s="32"/>
      <c r="Q78" s="36"/>
      <c r="R78" s="39"/>
      <c r="S78" s="32"/>
      <c r="T78" s="32"/>
      <c r="U78" s="36"/>
      <c r="V78" s="39"/>
      <c r="W78" s="32"/>
      <c r="X78" s="32"/>
      <c r="Y78" s="36"/>
      <c r="Z78" s="39"/>
      <c r="AA78" s="32"/>
      <c r="AB78" s="32"/>
      <c r="AC78" s="36"/>
      <c r="AD78" s="53"/>
      <c r="AE78" s="42"/>
      <c r="AF78" s="42"/>
      <c r="AG78" s="49"/>
      <c r="AH78" s="37"/>
      <c r="AI78" s="32"/>
      <c r="AJ78" s="32"/>
      <c r="AK78" s="36"/>
      <c r="AL78" s="39"/>
      <c r="AM78" s="32"/>
      <c r="AN78" s="32"/>
      <c r="AO78" s="36"/>
      <c r="AP78" s="39"/>
      <c r="AQ78" s="32"/>
      <c r="AR78" s="32"/>
      <c r="AS78" s="36"/>
      <c r="AT78" s="39"/>
      <c r="AU78" s="32"/>
      <c r="AV78" s="32"/>
      <c r="AW78" s="36"/>
      <c r="AX78" s="39"/>
      <c r="AY78" s="32"/>
      <c r="AZ78" s="32"/>
      <c r="BA78" s="36"/>
    </row>
    <row r="79" spans="1:53" ht="12.75" hidden="1" customHeight="1" x14ac:dyDescent="0.25">
      <c r="A79" s="416"/>
      <c r="B79" s="422"/>
      <c r="C79" s="416"/>
      <c r="D79" s="410" t="s">
        <v>27</v>
      </c>
      <c r="E79" s="408">
        <v>427.42</v>
      </c>
      <c r="F79" s="74"/>
      <c r="G79" s="42"/>
      <c r="H79" s="42"/>
      <c r="I79" s="49"/>
      <c r="J79" s="55"/>
      <c r="K79" s="32"/>
      <c r="L79" s="32"/>
      <c r="M79" s="36"/>
      <c r="N79" s="57"/>
      <c r="O79" s="32"/>
      <c r="P79" s="32"/>
      <c r="Q79" s="36"/>
      <c r="R79" s="57"/>
      <c r="S79" s="32"/>
      <c r="T79" s="32"/>
      <c r="U79" s="36"/>
      <c r="V79" s="57"/>
      <c r="W79" s="32"/>
      <c r="X79" s="32"/>
      <c r="Y79" s="36"/>
      <c r="Z79" s="57"/>
      <c r="AA79" s="32"/>
      <c r="AB79" s="32"/>
      <c r="AC79" s="36"/>
      <c r="AD79" s="74"/>
      <c r="AE79" s="42"/>
      <c r="AF79" s="42"/>
      <c r="AG79" s="49"/>
      <c r="AH79" s="55"/>
      <c r="AI79" s="32"/>
      <c r="AJ79" s="32"/>
      <c r="AK79" s="36"/>
      <c r="AL79" s="57"/>
      <c r="AM79" s="32"/>
      <c r="AN79" s="32"/>
      <c r="AO79" s="36"/>
      <c r="AP79" s="57"/>
      <c r="AQ79" s="32"/>
      <c r="AR79" s="32"/>
      <c r="AS79" s="36"/>
      <c r="AT79" s="57"/>
      <c r="AU79" s="32"/>
      <c r="AV79" s="32"/>
      <c r="AW79" s="36"/>
      <c r="AX79" s="57"/>
      <c r="AY79" s="32"/>
      <c r="AZ79" s="32"/>
      <c r="BA79" s="36"/>
    </row>
    <row r="80" spans="1:53" ht="12.75" hidden="1" customHeight="1" x14ac:dyDescent="0.25">
      <c r="A80" s="416"/>
      <c r="B80" s="422"/>
      <c r="C80" s="416"/>
      <c r="D80" s="411"/>
      <c r="E80" s="409"/>
      <c r="F80" s="53"/>
      <c r="G80" s="51"/>
      <c r="H80" s="42"/>
      <c r="I80" s="49"/>
      <c r="J80" s="37"/>
      <c r="K80" s="52"/>
      <c r="L80" s="32"/>
      <c r="M80" s="36"/>
      <c r="N80" s="39"/>
      <c r="O80" s="52"/>
      <c r="P80" s="32"/>
      <c r="Q80" s="36"/>
      <c r="R80" s="39"/>
      <c r="S80" s="52"/>
      <c r="T80" s="32"/>
      <c r="U80" s="36"/>
      <c r="V80" s="39"/>
      <c r="W80" s="52"/>
      <c r="X80" s="32"/>
      <c r="Y80" s="36"/>
      <c r="Z80" s="39"/>
      <c r="AA80" s="52"/>
      <c r="AB80" s="32"/>
      <c r="AC80" s="36"/>
      <c r="AD80" s="53"/>
      <c r="AE80" s="51"/>
      <c r="AF80" s="42"/>
      <c r="AG80" s="49"/>
      <c r="AH80" s="37"/>
      <c r="AI80" s="52"/>
      <c r="AJ80" s="32"/>
      <c r="AK80" s="36"/>
      <c r="AL80" s="39"/>
      <c r="AM80" s="52"/>
      <c r="AN80" s="32"/>
      <c r="AO80" s="36"/>
      <c r="AP80" s="39"/>
      <c r="AQ80" s="52"/>
      <c r="AR80" s="32"/>
      <c r="AS80" s="36"/>
      <c r="AT80" s="39"/>
      <c r="AU80" s="52"/>
      <c r="AV80" s="32"/>
      <c r="AW80" s="36"/>
      <c r="AX80" s="39"/>
      <c r="AY80" s="52"/>
      <c r="AZ80" s="32"/>
      <c r="BA80" s="36"/>
    </row>
    <row r="81" spans="1:53" ht="12.75" hidden="1" customHeight="1" x14ac:dyDescent="0.25">
      <c r="A81" s="416"/>
      <c r="B81" s="422"/>
      <c r="C81" s="416"/>
      <c r="D81" s="410" t="s">
        <v>28</v>
      </c>
      <c r="E81" s="408">
        <v>135.26</v>
      </c>
      <c r="F81" s="74"/>
      <c r="G81" s="42"/>
      <c r="H81" s="42"/>
      <c r="I81" s="49"/>
      <c r="J81" s="55"/>
      <c r="K81" s="32"/>
      <c r="L81" s="32"/>
      <c r="M81" s="36"/>
      <c r="N81" s="57"/>
      <c r="O81" s="32"/>
      <c r="P81" s="32"/>
      <c r="Q81" s="36"/>
      <c r="R81" s="57"/>
      <c r="S81" s="32"/>
      <c r="T81" s="32"/>
      <c r="U81" s="36"/>
      <c r="V81" s="57"/>
      <c r="W81" s="32"/>
      <c r="X81" s="32"/>
      <c r="Y81" s="36"/>
      <c r="Z81" s="57"/>
      <c r="AA81" s="32"/>
      <c r="AB81" s="32"/>
      <c r="AC81" s="36"/>
      <c r="AD81" s="74"/>
      <c r="AE81" s="42"/>
      <c r="AF81" s="42"/>
      <c r="AG81" s="49"/>
      <c r="AH81" s="55"/>
      <c r="AI81" s="32"/>
      <c r="AJ81" s="32"/>
      <c r="AK81" s="36"/>
      <c r="AL81" s="57"/>
      <c r="AM81" s="32"/>
      <c r="AN81" s="32"/>
      <c r="AO81" s="36"/>
      <c r="AP81" s="57"/>
      <c r="AQ81" s="32"/>
      <c r="AR81" s="32"/>
      <c r="AS81" s="36"/>
      <c r="AT81" s="57"/>
      <c r="AU81" s="32"/>
      <c r="AV81" s="32"/>
      <c r="AW81" s="36"/>
      <c r="AX81" s="57"/>
      <c r="AY81" s="32"/>
      <c r="AZ81" s="32"/>
      <c r="BA81" s="36"/>
    </row>
    <row r="82" spans="1:53" ht="12.75" hidden="1" customHeight="1" x14ac:dyDescent="0.25">
      <c r="A82" s="416"/>
      <c r="B82" s="422"/>
      <c r="C82" s="416"/>
      <c r="D82" s="411"/>
      <c r="E82" s="409"/>
      <c r="F82" s="53"/>
      <c r="G82" s="42"/>
      <c r="H82" s="42"/>
      <c r="I82" s="85"/>
      <c r="J82" s="37"/>
      <c r="K82" s="32"/>
      <c r="L82" s="32"/>
      <c r="M82" s="56"/>
      <c r="N82" s="39"/>
      <c r="O82" s="32"/>
      <c r="P82" s="32"/>
      <c r="Q82" s="56"/>
      <c r="R82" s="39"/>
      <c r="S82" s="32"/>
      <c r="T82" s="32"/>
      <c r="U82" s="56"/>
      <c r="V82" s="39"/>
      <c r="W82" s="32"/>
      <c r="X82" s="32"/>
      <c r="Y82" s="56"/>
      <c r="Z82" s="39"/>
      <c r="AA82" s="32"/>
      <c r="AB82" s="32"/>
      <c r="AC82" s="56"/>
      <c r="AD82" s="53"/>
      <c r="AE82" s="42"/>
      <c r="AF82" s="42"/>
      <c r="AG82" s="85"/>
      <c r="AH82" s="37"/>
      <c r="AI82" s="32"/>
      <c r="AJ82" s="32"/>
      <c r="AK82" s="56"/>
      <c r="AL82" s="39"/>
      <c r="AM82" s="32"/>
      <c r="AN82" s="32"/>
      <c r="AO82" s="56"/>
      <c r="AP82" s="39"/>
      <c r="AQ82" s="32"/>
      <c r="AR82" s="32"/>
      <c r="AS82" s="56"/>
      <c r="AT82" s="39"/>
      <c r="AU82" s="32"/>
      <c r="AV82" s="32"/>
      <c r="AW82" s="56"/>
      <c r="AX82" s="39"/>
      <c r="AY82" s="32"/>
      <c r="AZ82" s="32"/>
      <c r="BA82" s="56"/>
    </row>
    <row r="83" spans="1:53" ht="12.75" hidden="1" customHeight="1" x14ac:dyDescent="0.25">
      <c r="A83" s="416"/>
      <c r="B83" s="422"/>
      <c r="C83" s="416"/>
      <c r="D83" s="410" t="s">
        <v>29</v>
      </c>
      <c r="E83" s="408">
        <v>10078</v>
      </c>
      <c r="F83" s="53"/>
      <c r="G83" s="42"/>
      <c r="H83" s="42"/>
      <c r="I83" s="49"/>
      <c r="J83" s="37"/>
      <c r="K83" s="32"/>
      <c r="L83" s="32"/>
      <c r="M83" s="36"/>
      <c r="N83" s="39"/>
      <c r="O83" s="32"/>
      <c r="P83" s="32"/>
      <c r="Q83" s="36"/>
      <c r="R83" s="39"/>
      <c r="S83" s="32"/>
      <c r="T83" s="32"/>
      <c r="U83" s="36"/>
      <c r="V83" s="39"/>
      <c r="W83" s="32"/>
      <c r="X83" s="32"/>
      <c r="Y83" s="36"/>
      <c r="Z83" s="39"/>
      <c r="AA83" s="32"/>
      <c r="AB83" s="32"/>
      <c r="AC83" s="36"/>
      <c r="AD83" s="53"/>
      <c r="AE83" s="42"/>
      <c r="AF83" s="42"/>
      <c r="AG83" s="49"/>
      <c r="AH83" s="37"/>
      <c r="AI83" s="32"/>
      <c r="AJ83" s="32"/>
      <c r="AK83" s="36"/>
      <c r="AL83" s="39"/>
      <c r="AM83" s="32"/>
      <c r="AN83" s="32"/>
      <c r="AO83" s="36"/>
      <c r="AP83" s="39"/>
      <c r="AQ83" s="32"/>
      <c r="AR83" s="32"/>
      <c r="AS83" s="36"/>
      <c r="AT83" s="39"/>
      <c r="AU83" s="32"/>
      <c r="AV83" s="32"/>
      <c r="AW83" s="36"/>
      <c r="AX83" s="39"/>
      <c r="AY83" s="32"/>
      <c r="AZ83" s="32"/>
      <c r="BA83" s="36"/>
    </row>
    <row r="84" spans="1:53" ht="12.75" hidden="1" customHeight="1" thickBot="1" x14ac:dyDescent="0.3">
      <c r="A84" s="417"/>
      <c r="B84" s="423"/>
      <c r="C84" s="417"/>
      <c r="D84" s="418"/>
      <c r="E84" s="427"/>
      <c r="F84" s="86"/>
      <c r="G84" s="87"/>
      <c r="H84" s="88"/>
      <c r="I84" s="80"/>
      <c r="J84" s="89"/>
      <c r="K84" s="60"/>
      <c r="L84" s="90"/>
      <c r="M84" s="73"/>
      <c r="N84" s="91"/>
      <c r="O84" s="60"/>
      <c r="P84" s="90"/>
      <c r="Q84" s="73"/>
      <c r="R84" s="91"/>
      <c r="S84" s="60"/>
      <c r="T84" s="90"/>
      <c r="U84" s="73"/>
      <c r="V84" s="91"/>
      <c r="W84" s="60"/>
      <c r="X84" s="90"/>
      <c r="Y84" s="73"/>
      <c r="Z84" s="91"/>
      <c r="AA84" s="60"/>
      <c r="AB84" s="90"/>
      <c r="AC84" s="73"/>
      <c r="AD84" s="86"/>
      <c r="AE84" s="87"/>
      <c r="AF84" s="88"/>
      <c r="AG84" s="80"/>
      <c r="AH84" s="89"/>
      <c r="AI84" s="60"/>
      <c r="AJ84" s="90"/>
      <c r="AK84" s="73"/>
      <c r="AL84" s="91"/>
      <c r="AM84" s="60"/>
      <c r="AN84" s="90"/>
      <c r="AO84" s="73"/>
      <c r="AP84" s="91"/>
      <c r="AQ84" s="60"/>
      <c r="AR84" s="90"/>
      <c r="AS84" s="73"/>
      <c r="AT84" s="91"/>
      <c r="AU84" s="60"/>
      <c r="AV84" s="90"/>
      <c r="AW84" s="73"/>
      <c r="AX84" s="91"/>
      <c r="AY84" s="60"/>
      <c r="AZ84" s="90"/>
      <c r="BA84" s="73"/>
    </row>
    <row r="85" spans="1:53" ht="12.75" customHeight="1" thickBot="1" x14ac:dyDescent="0.3">
      <c r="A85" s="403">
        <v>4</v>
      </c>
      <c r="B85" s="421" t="s">
        <v>35</v>
      </c>
      <c r="C85" s="105" t="s">
        <v>22</v>
      </c>
      <c r="D85" s="168" t="s">
        <v>23</v>
      </c>
      <c r="E85" s="150"/>
      <c r="F85" s="18"/>
      <c r="G85" s="21"/>
      <c r="H85" s="21"/>
      <c r="I85" s="23"/>
      <c r="J85" s="20">
        <f>24517+500</f>
        <v>25017</v>
      </c>
      <c r="K85" s="24"/>
      <c r="L85" s="21"/>
      <c r="M85" s="23"/>
      <c r="N85" s="24"/>
      <c r="O85" s="20">
        <f>J85+500</f>
        <v>25517</v>
      </c>
      <c r="P85" s="24"/>
      <c r="Q85" s="23"/>
      <c r="R85" s="18"/>
      <c r="S85" s="19"/>
      <c r="T85" s="20">
        <f>O85+500</f>
        <v>26017</v>
      </c>
      <c r="U85" s="63"/>
      <c r="V85" s="18"/>
      <c r="W85" s="21"/>
      <c r="X85" s="19"/>
      <c r="Y85" s="20">
        <f>T85+500</f>
        <v>26517</v>
      </c>
      <c r="Z85" s="27"/>
      <c r="AA85" s="21"/>
      <c r="AB85" s="21"/>
      <c r="AC85" s="23"/>
      <c r="AD85" s="20">
        <f>Y85+500</f>
        <v>27017</v>
      </c>
      <c r="AE85" s="21"/>
      <c r="AF85" s="21"/>
      <c r="AG85" s="28"/>
      <c r="AH85" s="27"/>
      <c r="AI85" s="20">
        <f>AD85+500</f>
        <v>27517</v>
      </c>
      <c r="AJ85" s="21"/>
      <c r="AK85" s="28"/>
      <c r="AL85" s="201"/>
      <c r="AM85" s="26"/>
      <c r="AN85" s="190">
        <f>AI85+500</f>
        <v>28017</v>
      </c>
      <c r="AO85" s="202"/>
      <c r="AP85" s="27"/>
      <c r="AQ85" s="21"/>
      <c r="AR85" s="21"/>
      <c r="AS85" s="205">
        <f>AN85+500</f>
        <v>28517</v>
      </c>
      <c r="AT85" s="27"/>
      <c r="AU85" s="21"/>
      <c r="AV85" s="21"/>
      <c r="AW85" s="28"/>
      <c r="AX85" s="20">
        <f>AS85+500</f>
        <v>29017</v>
      </c>
      <c r="AY85" s="21"/>
      <c r="AZ85" s="21"/>
      <c r="BA85" s="23"/>
    </row>
    <row r="86" spans="1:53" ht="12.75" customHeight="1" thickBot="1" x14ac:dyDescent="0.3">
      <c r="A86" s="404"/>
      <c r="B86" s="422"/>
      <c r="C86" s="104" t="s">
        <v>30</v>
      </c>
      <c r="D86" s="169"/>
      <c r="E86" s="108"/>
      <c r="F86" s="39"/>
      <c r="G86" s="32"/>
      <c r="H86" s="32"/>
      <c r="I86" s="84"/>
      <c r="J86" s="34">
        <f>800+3669</f>
        <v>4469</v>
      </c>
      <c r="K86" s="32"/>
      <c r="L86" s="32"/>
      <c r="M86" s="84"/>
      <c r="N86" s="43"/>
      <c r="O86" s="43"/>
      <c r="P86" s="32"/>
      <c r="Q86" s="84"/>
      <c r="R86" s="39"/>
      <c r="S86" s="32"/>
      <c r="T86" s="43"/>
      <c r="U86" s="84"/>
      <c r="V86" s="34">
        <f>J86+500</f>
        <v>4969</v>
      </c>
      <c r="W86" s="32"/>
      <c r="X86" s="32"/>
      <c r="Y86" s="67"/>
      <c r="Z86" s="39"/>
      <c r="AA86" s="37"/>
      <c r="AB86" s="32"/>
      <c r="AC86" s="84"/>
      <c r="AD86" s="39"/>
      <c r="AE86" s="32"/>
      <c r="AF86" s="32"/>
      <c r="AG86" s="36"/>
      <c r="AH86" s="34">
        <f>V86+500</f>
        <v>5469</v>
      </c>
      <c r="AI86" s="32"/>
      <c r="AJ86" s="32"/>
      <c r="AK86" s="33"/>
      <c r="AL86" s="27"/>
      <c r="AM86" s="21"/>
      <c r="AN86" s="21"/>
      <c r="AO86" s="23"/>
      <c r="AP86" s="39"/>
      <c r="AQ86" s="32"/>
      <c r="AR86" s="32"/>
      <c r="AS86" s="33"/>
      <c r="AT86" s="34">
        <f>AH86+500</f>
        <v>5969</v>
      </c>
      <c r="AU86" s="32"/>
      <c r="AV86" s="32"/>
      <c r="AW86" s="36"/>
      <c r="AX86" s="39"/>
      <c r="AY86" s="32"/>
      <c r="AZ86" s="32"/>
      <c r="BA86" s="84"/>
    </row>
    <row r="87" spans="1:53" ht="12.75" customHeight="1" thickBot="1" x14ac:dyDescent="0.3">
      <c r="A87" s="404"/>
      <c r="B87" s="422"/>
      <c r="C87" s="104" t="s">
        <v>22</v>
      </c>
      <c r="D87" s="168" t="s">
        <v>25</v>
      </c>
      <c r="E87" s="108"/>
      <c r="F87" s="74"/>
      <c r="G87" s="47"/>
      <c r="H87" s="42"/>
      <c r="I87" s="49"/>
      <c r="J87" s="92"/>
      <c r="K87" s="32"/>
      <c r="L87" s="32"/>
      <c r="M87" s="36"/>
      <c r="N87" s="78"/>
      <c r="O87" s="13">
        <v>6500</v>
      </c>
      <c r="P87" s="32"/>
      <c r="Q87" s="36"/>
      <c r="R87" s="57"/>
      <c r="S87" s="32"/>
      <c r="T87" s="32"/>
      <c r="U87" s="36"/>
      <c r="V87" s="57"/>
      <c r="W87" s="47">
        <v>6800</v>
      </c>
      <c r="X87" s="32"/>
      <c r="Y87" s="36"/>
      <c r="Z87" s="39"/>
      <c r="AA87" s="32"/>
      <c r="AB87" s="32"/>
      <c r="AC87" s="36"/>
      <c r="AD87" s="74"/>
      <c r="AE87" s="47">
        <f>W87+300</f>
        <v>7100</v>
      </c>
      <c r="AF87" s="42"/>
      <c r="AG87" s="49"/>
      <c r="AH87" s="55"/>
      <c r="AI87" s="32"/>
      <c r="AJ87" s="32"/>
      <c r="AK87" s="33"/>
      <c r="AL87" s="74"/>
      <c r="AM87" s="47">
        <f>AE87+300</f>
        <v>7400</v>
      </c>
      <c r="AN87" s="42"/>
      <c r="AO87" s="49"/>
      <c r="AP87" s="57"/>
      <c r="AQ87" s="32"/>
      <c r="AR87" s="32"/>
      <c r="AS87" s="33"/>
      <c r="AT87" s="74"/>
      <c r="AU87" s="47">
        <f>AM87+300</f>
        <v>7700</v>
      </c>
      <c r="AV87" s="42"/>
      <c r="AW87" s="49"/>
      <c r="AX87" s="39"/>
      <c r="AY87" s="32"/>
      <c r="AZ87" s="32"/>
      <c r="BA87" s="36"/>
    </row>
    <row r="88" spans="1:53" ht="12.75" customHeight="1" thickBot="1" x14ac:dyDescent="0.3">
      <c r="A88" s="404"/>
      <c r="B88" s="422"/>
      <c r="C88" s="104" t="s">
        <v>30</v>
      </c>
      <c r="D88" s="171"/>
      <c r="E88" s="108"/>
      <c r="F88" s="74"/>
      <c r="G88" s="41"/>
      <c r="H88" s="47"/>
      <c r="I88" s="49"/>
      <c r="J88" s="55"/>
      <c r="K88" s="32"/>
      <c r="L88" s="32"/>
      <c r="M88" s="36"/>
      <c r="N88" s="57"/>
      <c r="O88" s="47">
        <v>10550</v>
      </c>
      <c r="P88" s="32"/>
      <c r="Q88" s="36"/>
      <c r="R88" s="57"/>
      <c r="S88" s="32"/>
      <c r="T88" s="32"/>
      <c r="U88" s="36"/>
      <c r="V88" s="57"/>
      <c r="W88" s="43"/>
      <c r="X88" s="47">
        <v>10950</v>
      </c>
      <c r="Y88" s="36"/>
      <c r="Z88" s="39"/>
      <c r="AA88" s="32"/>
      <c r="AB88" s="32"/>
      <c r="AC88" s="36"/>
      <c r="AD88" s="74"/>
      <c r="AE88" s="41"/>
      <c r="AF88" s="47">
        <f>X88+400</f>
        <v>11350</v>
      </c>
      <c r="AG88" s="49"/>
      <c r="AH88" s="55"/>
      <c r="AI88" s="32"/>
      <c r="AJ88" s="32"/>
      <c r="AK88" s="33"/>
      <c r="AL88" s="74"/>
      <c r="AM88" s="41"/>
      <c r="AN88" s="47">
        <f>AF88+400</f>
        <v>11750</v>
      </c>
      <c r="AO88" s="49"/>
      <c r="AP88" s="57"/>
      <c r="AQ88" s="32"/>
      <c r="AR88" s="32"/>
      <c r="AS88" s="33"/>
      <c r="AT88" s="110">
        <f>AL89+20</f>
        <v>712</v>
      </c>
      <c r="AU88" s="41"/>
      <c r="AV88" s="47">
        <f>AN88+400</f>
        <v>12150</v>
      </c>
      <c r="AW88" s="49"/>
      <c r="AX88" s="39"/>
      <c r="AY88" s="32"/>
      <c r="AZ88" s="32"/>
      <c r="BA88" s="36"/>
    </row>
    <row r="89" spans="1:53" ht="12.75" customHeight="1" thickBot="1" x14ac:dyDescent="0.3">
      <c r="A89" s="404"/>
      <c r="B89" s="422"/>
      <c r="C89" s="104" t="s">
        <v>22</v>
      </c>
      <c r="D89" s="108" t="s">
        <v>26</v>
      </c>
      <c r="E89" s="29"/>
      <c r="F89" s="13"/>
      <c r="G89" s="42"/>
      <c r="H89" s="41"/>
      <c r="I89" s="49"/>
      <c r="J89" s="55"/>
      <c r="K89" s="32"/>
      <c r="L89" s="32"/>
      <c r="M89" s="36"/>
      <c r="N89" s="13">
        <v>632</v>
      </c>
      <c r="O89" s="43"/>
      <c r="P89" s="32"/>
      <c r="Q89" s="36"/>
      <c r="R89" s="57"/>
      <c r="S89" s="32"/>
      <c r="T89" s="32"/>
      <c r="U89" s="36"/>
      <c r="V89" s="13">
        <v>652</v>
      </c>
      <c r="W89" s="32"/>
      <c r="X89" s="43"/>
      <c r="Y89" s="36"/>
      <c r="Z89" s="39"/>
      <c r="AA89" s="32"/>
      <c r="AB89" s="32"/>
      <c r="AC89" s="36"/>
      <c r="AD89" s="13">
        <f>V89+20</f>
        <v>672</v>
      </c>
      <c r="AE89" s="42"/>
      <c r="AF89" s="41"/>
      <c r="AG89" s="49"/>
      <c r="AH89" s="55"/>
      <c r="AI89" s="32"/>
      <c r="AJ89" s="32"/>
      <c r="AK89" s="33"/>
      <c r="AL89" s="110">
        <f>AD89+20</f>
        <v>692</v>
      </c>
      <c r="AM89" s="42"/>
      <c r="AN89" s="41"/>
      <c r="AO89" s="49"/>
      <c r="AP89" s="57"/>
      <c r="AQ89" s="32"/>
      <c r="AR89" s="32"/>
      <c r="AS89" s="33"/>
      <c r="AT89" s="47">
        <f>AL90+10</f>
        <v>268</v>
      </c>
      <c r="AU89" s="42"/>
      <c r="AV89" s="41"/>
      <c r="AW89" s="49"/>
      <c r="AX89" s="39"/>
      <c r="AY89" s="32"/>
      <c r="AZ89" s="32"/>
      <c r="BA89" s="36"/>
    </row>
    <row r="90" spans="1:53" ht="12.75" customHeight="1" thickBot="1" x14ac:dyDescent="0.3">
      <c r="A90" s="404"/>
      <c r="B90" s="422"/>
      <c r="C90" s="104" t="s">
        <v>30</v>
      </c>
      <c r="E90" s="102"/>
      <c r="F90" s="110"/>
      <c r="G90" s="42"/>
      <c r="H90" s="41"/>
      <c r="I90" s="49"/>
      <c r="J90" s="55"/>
      <c r="K90" s="32"/>
      <c r="L90" s="32"/>
      <c r="M90" s="36"/>
      <c r="N90" s="110"/>
      <c r="O90" s="43"/>
      <c r="P90" s="32"/>
      <c r="Q90" s="36"/>
      <c r="R90" s="57"/>
      <c r="S90" s="32"/>
      <c r="T90" s="32"/>
      <c r="U90" s="36"/>
      <c r="V90" s="110"/>
      <c r="W90" s="32"/>
      <c r="X90" s="43"/>
      <c r="Y90" s="36"/>
      <c r="Z90" s="39"/>
      <c r="AA90" s="32"/>
      <c r="AB90" s="32"/>
      <c r="AC90" s="36"/>
      <c r="AD90" s="47">
        <f>V92+10</f>
        <v>248</v>
      </c>
      <c r="AE90" s="42"/>
      <c r="AF90" s="41"/>
      <c r="AG90" s="49"/>
      <c r="AH90" s="55"/>
      <c r="AI90" s="32"/>
      <c r="AJ90" s="32"/>
      <c r="AK90" s="33"/>
      <c r="AL90" s="47">
        <f>AD90+10</f>
        <v>258</v>
      </c>
      <c r="AM90" s="42"/>
      <c r="AN90" s="41"/>
      <c r="AO90" s="49"/>
      <c r="AP90" s="57"/>
      <c r="AQ90" s="32"/>
      <c r="AR90" s="32"/>
      <c r="AS90" s="33"/>
      <c r="AT90" s="203"/>
      <c r="AU90" s="161"/>
      <c r="AV90" s="41"/>
      <c r="AW90" s="49"/>
      <c r="AX90" s="39"/>
      <c r="AY90" s="32"/>
      <c r="AZ90" s="32"/>
      <c r="BA90" s="36"/>
    </row>
    <row r="91" spans="1:53" ht="12.75" customHeight="1" thickBot="1" x14ac:dyDescent="0.3">
      <c r="A91" s="404"/>
      <c r="B91" s="422"/>
      <c r="C91" s="104" t="s">
        <v>22</v>
      </c>
      <c r="D91" s="168" t="s">
        <v>27</v>
      </c>
      <c r="E91" s="108"/>
      <c r="F91" s="110"/>
      <c r="G91" s="42"/>
      <c r="H91" s="41"/>
      <c r="I91" s="49"/>
      <c r="J91" s="55"/>
      <c r="K91" s="32"/>
      <c r="L91" s="32"/>
      <c r="M91" s="36"/>
      <c r="N91" s="110"/>
      <c r="O91" s="43"/>
      <c r="P91" s="32"/>
      <c r="Q91" s="36"/>
      <c r="R91" s="57"/>
      <c r="S91" s="32"/>
      <c r="T91" s="32"/>
      <c r="U91" s="36"/>
      <c r="V91" s="110"/>
      <c r="W91" s="32"/>
      <c r="X91" s="43"/>
      <c r="Y91" s="36"/>
      <c r="Z91" s="39"/>
      <c r="AA91" s="32"/>
      <c r="AB91" s="32"/>
      <c r="AC91" s="33"/>
      <c r="AD91" s="144"/>
      <c r="AE91" s="30"/>
      <c r="AF91" s="41"/>
      <c r="AG91" s="49"/>
      <c r="AH91" s="55"/>
      <c r="AI91" s="32"/>
      <c r="AJ91" s="32"/>
      <c r="AK91" s="33"/>
      <c r="AL91" s="134"/>
      <c r="AM91" s="30"/>
      <c r="AN91" s="41"/>
      <c r="AO91" s="49"/>
      <c r="AP91" s="57"/>
      <c r="AQ91" s="32"/>
      <c r="AR91" s="32"/>
      <c r="AS91" s="33"/>
      <c r="AT91" s="134"/>
      <c r="AU91" s="144"/>
      <c r="AV91" s="94"/>
      <c r="AW91" s="49"/>
      <c r="AX91" s="39"/>
      <c r="AY91" s="32"/>
      <c r="AZ91" s="32"/>
      <c r="BA91" s="36"/>
    </row>
    <row r="92" spans="1:53" ht="12.75" customHeight="1" thickBot="1" x14ac:dyDescent="0.3">
      <c r="A92" s="404"/>
      <c r="B92" s="422"/>
      <c r="C92" s="104" t="s">
        <v>30</v>
      </c>
      <c r="D92" s="171"/>
      <c r="E92" s="108"/>
      <c r="F92" s="47"/>
      <c r="G92" s="42"/>
      <c r="H92" s="42"/>
      <c r="I92" s="49"/>
      <c r="J92" s="55"/>
      <c r="K92" s="32"/>
      <c r="L92" s="32"/>
      <c r="M92" s="36"/>
      <c r="N92" s="47">
        <v>228</v>
      </c>
      <c r="O92" s="32"/>
      <c r="P92" s="32"/>
      <c r="Q92" s="36"/>
      <c r="R92" s="57"/>
      <c r="S92" s="32"/>
      <c r="T92" s="32"/>
      <c r="U92" s="36"/>
      <c r="V92" s="47">
        <v>238</v>
      </c>
      <c r="W92" s="32"/>
      <c r="X92" s="32"/>
      <c r="Y92" s="36"/>
      <c r="Z92" s="39"/>
      <c r="AA92" s="32"/>
      <c r="AB92" s="32"/>
      <c r="AC92" s="36"/>
      <c r="AD92" s="3"/>
      <c r="AE92" s="42"/>
      <c r="AF92" s="42"/>
      <c r="AG92" s="49"/>
      <c r="AH92" s="55"/>
      <c r="AI92" s="32"/>
      <c r="AJ92" s="32"/>
      <c r="AK92" s="33"/>
      <c r="AL92" s="203"/>
      <c r="AM92" s="42"/>
      <c r="AN92" s="42"/>
      <c r="AO92" s="49"/>
      <c r="AP92" s="57"/>
      <c r="AQ92" s="32"/>
      <c r="AR92" s="32"/>
      <c r="AS92" s="33"/>
      <c r="AT92" s="203"/>
      <c r="AU92" s="41"/>
      <c r="AV92" s="42"/>
      <c r="AW92" s="49"/>
      <c r="AX92" s="39"/>
      <c r="AY92" s="32"/>
      <c r="AZ92" s="32"/>
      <c r="BA92" s="36"/>
    </row>
    <row r="93" spans="1:53" ht="12.75" customHeight="1" thickBot="1" x14ac:dyDescent="0.3">
      <c r="A93" s="404"/>
      <c r="B93" s="422"/>
      <c r="C93" s="104" t="s">
        <v>22</v>
      </c>
      <c r="D93" s="168" t="s">
        <v>28</v>
      </c>
      <c r="E93" s="108"/>
      <c r="F93" s="140"/>
      <c r="G93" s="144"/>
      <c r="H93" s="161"/>
      <c r="I93" s="71"/>
      <c r="J93" s="55"/>
      <c r="K93" s="32"/>
      <c r="L93" s="32"/>
      <c r="M93" s="36"/>
      <c r="N93" s="134"/>
      <c r="O93" s="145"/>
      <c r="P93" s="32"/>
      <c r="Q93" s="36"/>
      <c r="R93" s="57"/>
      <c r="S93" s="32"/>
      <c r="T93" s="32"/>
      <c r="U93" s="36"/>
      <c r="V93" s="134"/>
      <c r="W93" s="145"/>
      <c r="X93" s="32"/>
      <c r="Y93" s="36"/>
      <c r="Z93" s="39"/>
      <c r="AA93" s="32"/>
      <c r="AB93" s="32"/>
      <c r="AC93" s="36"/>
      <c r="AD93" s="134"/>
      <c r="AE93" s="144"/>
      <c r="AF93" s="161"/>
      <c r="AG93" s="71"/>
      <c r="AH93" s="55"/>
      <c r="AI93" s="32"/>
      <c r="AJ93" s="32"/>
      <c r="AK93" s="33"/>
      <c r="AL93" s="134"/>
      <c r="AM93" s="144"/>
      <c r="AN93" s="161"/>
      <c r="AO93" s="71"/>
      <c r="AP93" s="57"/>
      <c r="AQ93" s="32"/>
      <c r="AR93" s="32"/>
      <c r="AS93" s="33"/>
      <c r="AT93" s="134"/>
      <c r="AU93" s="144"/>
      <c r="AV93" s="161"/>
      <c r="AW93" s="71"/>
      <c r="AX93" s="39"/>
      <c r="AY93" s="32"/>
      <c r="AZ93" s="32"/>
      <c r="BA93" s="36"/>
    </row>
    <row r="94" spans="1:53" ht="12.75" customHeight="1" thickBot="1" x14ac:dyDescent="0.3">
      <c r="A94" s="404"/>
      <c r="B94" s="422"/>
      <c r="C94" s="104" t="s">
        <v>30</v>
      </c>
      <c r="D94" s="169"/>
      <c r="E94" s="108"/>
      <c r="F94" s="140"/>
      <c r="G94" s="144"/>
      <c r="H94" s="161"/>
      <c r="I94" s="71"/>
      <c r="J94" s="55"/>
      <c r="K94" s="32"/>
      <c r="L94" s="32"/>
      <c r="M94" s="36"/>
      <c r="N94" s="134"/>
      <c r="O94" s="145"/>
      <c r="P94" s="32"/>
      <c r="Q94" s="36"/>
      <c r="R94" s="57"/>
      <c r="S94" s="32"/>
      <c r="T94" s="32"/>
      <c r="U94" s="36"/>
      <c r="V94" s="134"/>
      <c r="W94" s="145"/>
      <c r="X94" s="32"/>
      <c r="Y94" s="36"/>
      <c r="Z94" s="39"/>
      <c r="AA94" s="32"/>
      <c r="AB94" s="32"/>
      <c r="AC94" s="33"/>
      <c r="AD94" s="144"/>
      <c r="AE94" s="144"/>
      <c r="AF94" s="161"/>
      <c r="AG94" s="71"/>
      <c r="AH94" s="55"/>
      <c r="AI94" s="32"/>
      <c r="AJ94" s="32"/>
      <c r="AK94" s="33"/>
      <c r="AL94" s="134"/>
      <c r="AM94" s="144"/>
      <c r="AN94" s="161"/>
      <c r="AO94" s="71"/>
      <c r="AP94" s="57"/>
      <c r="AQ94" s="32"/>
      <c r="AR94" s="32"/>
      <c r="AS94" s="33"/>
      <c r="AT94" s="134"/>
      <c r="AU94" s="144"/>
      <c r="AV94" s="161"/>
      <c r="AW94" s="71"/>
      <c r="AX94" s="39"/>
      <c r="AY94" s="32"/>
      <c r="AZ94" s="32"/>
      <c r="BA94" s="36"/>
    </row>
    <row r="95" spans="1:53" ht="12.75" customHeight="1" thickBot="1" x14ac:dyDescent="0.3">
      <c r="A95" s="404"/>
      <c r="B95" s="422"/>
      <c r="C95" s="104" t="s">
        <v>22</v>
      </c>
      <c r="D95" s="159" t="s">
        <v>29</v>
      </c>
      <c r="E95" s="102"/>
      <c r="F95" s="140"/>
      <c r="G95" s="144"/>
      <c r="H95" s="161"/>
      <c r="I95" s="71"/>
      <c r="J95" s="55"/>
      <c r="K95" s="32"/>
      <c r="L95" s="32"/>
      <c r="M95" s="36"/>
      <c r="N95" s="134"/>
      <c r="O95" s="145"/>
      <c r="P95" s="32"/>
      <c r="Q95" s="36"/>
      <c r="R95" s="57"/>
      <c r="S95" s="32"/>
      <c r="T95" s="32"/>
      <c r="U95" s="36"/>
      <c r="V95" s="134"/>
      <c r="W95" s="145"/>
      <c r="X95" s="32"/>
      <c r="Y95" s="36"/>
      <c r="Z95" s="39"/>
      <c r="AA95" s="32"/>
      <c r="AB95" s="32"/>
      <c r="AC95" s="36"/>
      <c r="AD95" s="134"/>
      <c r="AE95" s="144"/>
      <c r="AF95" s="161"/>
      <c r="AG95" s="71"/>
      <c r="AH95" s="55"/>
      <c r="AI95" s="32"/>
      <c r="AJ95" s="32"/>
      <c r="AK95" s="33"/>
      <c r="AL95" s="140"/>
      <c r="AM95" s="144"/>
      <c r="AN95" s="161"/>
      <c r="AO95" s="71"/>
      <c r="AP95" s="57"/>
      <c r="AQ95" s="32"/>
      <c r="AR95" s="32"/>
      <c r="AS95" s="33"/>
      <c r="AT95" s="140"/>
      <c r="AU95" s="144"/>
      <c r="AV95" s="161"/>
      <c r="AW95" s="71"/>
      <c r="AX95" s="39"/>
      <c r="AY95" s="32"/>
      <c r="AZ95" s="32"/>
      <c r="BA95" s="36"/>
    </row>
    <row r="96" spans="1:53" ht="12.75" customHeight="1" thickBot="1" x14ac:dyDescent="0.3">
      <c r="A96" s="404"/>
      <c r="B96" s="422"/>
      <c r="C96" s="103" t="s">
        <v>30</v>
      </c>
      <c r="E96" s="29"/>
      <c r="F96" s="93"/>
      <c r="G96" s="47">
        <v>16000</v>
      </c>
      <c r="H96" s="87"/>
      <c r="I96" s="80"/>
      <c r="J96" s="37"/>
      <c r="K96" s="32"/>
      <c r="L96" s="32"/>
      <c r="M96" s="36"/>
      <c r="N96" s="45"/>
      <c r="O96" s="13">
        <v>16500</v>
      </c>
      <c r="P96" s="32"/>
      <c r="Q96" s="36"/>
      <c r="R96" s="39"/>
      <c r="S96" s="32"/>
      <c r="T96" s="32"/>
      <c r="U96" s="36"/>
      <c r="V96" s="45"/>
      <c r="W96" s="13">
        <v>17000</v>
      </c>
      <c r="X96" s="32"/>
      <c r="Y96" s="36"/>
      <c r="Z96" s="39"/>
      <c r="AA96" s="32"/>
      <c r="AB96" s="32"/>
      <c r="AC96" s="33"/>
      <c r="AD96" s="144"/>
      <c r="AE96" s="47">
        <f>W96+500</f>
        <v>17500</v>
      </c>
      <c r="AF96" s="87"/>
      <c r="AG96" s="80"/>
      <c r="AH96" s="37"/>
      <c r="AI96" s="32"/>
      <c r="AJ96" s="32"/>
      <c r="AK96" s="33"/>
      <c r="AL96" s="93"/>
      <c r="AM96" s="47">
        <f>AE96+500</f>
        <v>18000</v>
      </c>
      <c r="AN96" s="87"/>
      <c r="AO96" s="80"/>
      <c r="AP96" s="54"/>
      <c r="AQ96" s="60"/>
      <c r="AR96" s="60"/>
      <c r="AS96" s="206"/>
      <c r="AT96" s="93"/>
      <c r="AU96" s="47">
        <f>AM96+500</f>
        <v>18500</v>
      </c>
      <c r="AV96" s="87"/>
      <c r="AW96" s="80"/>
      <c r="AX96" s="39"/>
      <c r="AY96" s="32"/>
      <c r="AZ96" s="32"/>
      <c r="BA96" s="36"/>
    </row>
    <row r="97" spans="1:53" ht="12.75" hidden="1" customHeight="1" x14ac:dyDescent="0.25">
      <c r="A97" s="404"/>
      <c r="B97" s="422"/>
      <c r="C97" s="424" t="s">
        <v>30</v>
      </c>
      <c r="D97" s="425" t="s">
        <v>23</v>
      </c>
      <c r="E97" s="426">
        <v>19824</v>
      </c>
      <c r="F97" s="94"/>
      <c r="G97" s="41"/>
      <c r="H97" s="41"/>
      <c r="I97" s="95"/>
      <c r="J97" s="24"/>
      <c r="K97" s="21"/>
      <c r="L97" s="21"/>
      <c r="M97" s="63"/>
      <c r="N97" s="27"/>
      <c r="O97" s="21"/>
      <c r="P97" s="21"/>
      <c r="Q97" s="63"/>
      <c r="R97" s="27"/>
      <c r="S97" s="21"/>
      <c r="T97" s="21"/>
      <c r="U97" s="63"/>
      <c r="V97" s="27"/>
      <c r="W97" s="21"/>
      <c r="X97" s="21"/>
      <c r="Y97" s="63"/>
      <c r="Z97" s="27"/>
      <c r="AA97" s="21"/>
      <c r="AB97" s="21"/>
      <c r="AC97" s="23"/>
      <c r="AD97" s="94"/>
      <c r="AE97" s="41"/>
      <c r="AF97" s="41"/>
      <c r="AG97" s="95"/>
      <c r="AH97" s="24"/>
      <c r="AI97" s="21"/>
      <c r="AJ97" s="21"/>
      <c r="AK97" s="63"/>
      <c r="AL97" s="27"/>
      <c r="AM97" s="21"/>
      <c r="AN97" s="21"/>
      <c r="AO97" s="63"/>
      <c r="AP97" s="27"/>
      <c r="AQ97" s="21"/>
      <c r="AR97" s="21"/>
      <c r="AS97" s="63"/>
      <c r="AT97" s="27"/>
      <c r="AU97" s="21"/>
      <c r="AV97" s="21"/>
      <c r="AW97" s="63"/>
      <c r="AX97" s="27"/>
      <c r="AY97" s="21"/>
      <c r="AZ97" s="21"/>
      <c r="BA97" s="23"/>
    </row>
    <row r="98" spans="1:53" ht="12.75" hidden="1" customHeight="1" x14ac:dyDescent="0.25">
      <c r="A98" s="404"/>
      <c r="B98" s="422"/>
      <c r="C98" s="415"/>
      <c r="D98" s="411"/>
      <c r="E98" s="409"/>
      <c r="F98" s="30"/>
      <c r="G98" s="42"/>
      <c r="H98" s="42"/>
      <c r="I98" s="83"/>
      <c r="J98" s="37"/>
      <c r="K98" s="32"/>
      <c r="L98" s="32"/>
      <c r="M98" s="84"/>
      <c r="N98" s="39"/>
      <c r="O98" s="32"/>
      <c r="P98" s="32"/>
      <c r="Q98" s="84"/>
      <c r="R98" s="39"/>
      <c r="S98" s="32"/>
      <c r="T98" s="32"/>
      <c r="U98" s="84"/>
      <c r="V98" s="39"/>
      <c r="W98" s="32"/>
      <c r="X98" s="32"/>
      <c r="Y98" s="84"/>
      <c r="Z98" s="57"/>
      <c r="AA98" s="32"/>
      <c r="AB98" s="32"/>
      <c r="AC98" s="36"/>
      <c r="AD98" s="30"/>
      <c r="AE98" s="42"/>
      <c r="AF98" s="42"/>
      <c r="AG98" s="83"/>
      <c r="AH98" s="37"/>
      <c r="AI98" s="32"/>
      <c r="AJ98" s="32"/>
      <c r="AK98" s="84"/>
      <c r="AL98" s="39"/>
      <c r="AM98" s="32"/>
      <c r="AN98" s="32"/>
      <c r="AO98" s="84"/>
      <c r="AP98" s="39"/>
      <c r="AQ98" s="32"/>
      <c r="AR98" s="32"/>
      <c r="AS98" s="84"/>
      <c r="AT98" s="39"/>
      <c r="AU98" s="32"/>
      <c r="AV98" s="32"/>
      <c r="AW98" s="84"/>
      <c r="AX98" s="57"/>
      <c r="AY98" s="32"/>
      <c r="AZ98" s="32"/>
      <c r="BA98" s="36"/>
    </row>
    <row r="99" spans="1:53" ht="12.75" hidden="1" customHeight="1" x14ac:dyDescent="0.25">
      <c r="A99" s="404"/>
      <c r="B99" s="422"/>
      <c r="C99" s="416"/>
      <c r="D99" s="410" t="s">
        <v>24</v>
      </c>
      <c r="E99" s="408">
        <v>683</v>
      </c>
      <c r="F99" s="53"/>
      <c r="G99" s="42"/>
      <c r="H99" s="42"/>
      <c r="I99" s="49"/>
      <c r="J99" s="37"/>
      <c r="K99" s="32"/>
      <c r="L99" s="32"/>
      <c r="M99" s="36"/>
      <c r="N99" s="39"/>
      <c r="O99" s="32"/>
      <c r="P99" s="32"/>
      <c r="Q99" s="36"/>
      <c r="R99" s="39"/>
      <c r="S99" s="32"/>
      <c r="T99" s="32"/>
      <c r="U99" s="36"/>
      <c r="V99" s="39"/>
      <c r="W99" s="32"/>
      <c r="X99" s="32"/>
      <c r="Y99" s="36"/>
      <c r="Z99" s="39"/>
      <c r="AA99" s="32"/>
      <c r="AB99" s="32"/>
      <c r="AC99" s="36"/>
      <c r="AD99" s="53"/>
      <c r="AE99" s="42"/>
      <c r="AF99" s="42"/>
      <c r="AG99" s="49"/>
      <c r="AH99" s="37"/>
      <c r="AI99" s="32"/>
      <c r="AJ99" s="32"/>
      <c r="AK99" s="36"/>
      <c r="AL99" s="39"/>
      <c r="AM99" s="32"/>
      <c r="AN99" s="32"/>
      <c r="AO99" s="36"/>
      <c r="AP99" s="39"/>
      <c r="AQ99" s="32"/>
      <c r="AR99" s="32"/>
      <c r="AS99" s="36"/>
      <c r="AT99" s="39"/>
      <c r="AU99" s="32"/>
      <c r="AV99" s="32"/>
      <c r="AW99" s="36"/>
      <c r="AX99" s="39"/>
      <c r="AY99" s="32"/>
      <c r="AZ99" s="32"/>
      <c r="BA99" s="36"/>
    </row>
    <row r="100" spans="1:53" ht="12.75" hidden="1" customHeight="1" x14ac:dyDescent="0.25">
      <c r="A100" s="404"/>
      <c r="B100" s="422"/>
      <c r="C100" s="416"/>
      <c r="D100" s="411"/>
      <c r="E100" s="409"/>
      <c r="F100" s="53"/>
      <c r="G100" s="42"/>
      <c r="H100" s="51"/>
      <c r="I100" s="49"/>
      <c r="J100" s="37"/>
      <c r="K100" s="32"/>
      <c r="L100" s="52"/>
      <c r="M100" s="36"/>
      <c r="N100" s="39"/>
      <c r="O100" s="32"/>
      <c r="P100" s="52"/>
      <c r="Q100" s="36"/>
      <c r="R100" s="39"/>
      <c r="S100" s="32"/>
      <c r="T100" s="52"/>
      <c r="U100" s="36"/>
      <c r="V100" s="39"/>
      <c r="W100" s="32"/>
      <c r="X100" s="52"/>
      <c r="Y100" s="36"/>
      <c r="Z100" s="39"/>
      <c r="AA100" s="52"/>
      <c r="AB100" s="32"/>
      <c r="AC100" s="36"/>
      <c r="AD100" s="53"/>
      <c r="AE100" s="42"/>
      <c r="AF100" s="51"/>
      <c r="AG100" s="49"/>
      <c r="AH100" s="37"/>
      <c r="AI100" s="32"/>
      <c r="AJ100" s="52"/>
      <c r="AK100" s="36"/>
      <c r="AL100" s="39"/>
      <c r="AM100" s="32"/>
      <c r="AN100" s="52"/>
      <c r="AO100" s="36"/>
      <c r="AP100" s="39"/>
      <c r="AQ100" s="32"/>
      <c r="AR100" s="52"/>
      <c r="AS100" s="36"/>
      <c r="AT100" s="39"/>
      <c r="AU100" s="32"/>
      <c r="AV100" s="52"/>
      <c r="AW100" s="36"/>
      <c r="AX100" s="39"/>
      <c r="AY100" s="52"/>
      <c r="AZ100" s="32"/>
      <c r="BA100" s="36"/>
    </row>
    <row r="101" spans="1:53" ht="12.75" hidden="1" customHeight="1" x14ac:dyDescent="0.25">
      <c r="A101" s="404"/>
      <c r="B101" s="422"/>
      <c r="C101" s="416"/>
      <c r="D101" s="410" t="s">
        <v>25</v>
      </c>
      <c r="E101" s="408">
        <v>5318.27</v>
      </c>
      <c r="F101" s="74"/>
      <c r="G101" s="42"/>
      <c r="H101" s="42"/>
      <c r="I101" s="49"/>
      <c r="J101" s="55"/>
      <c r="K101" s="32"/>
      <c r="L101" s="32"/>
      <c r="M101" s="36"/>
      <c r="N101" s="57"/>
      <c r="O101" s="32"/>
      <c r="P101" s="32"/>
      <c r="Q101" s="36"/>
      <c r="R101" s="57"/>
      <c r="S101" s="32"/>
      <c r="T101" s="32"/>
      <c r="U101" s="36"/>
      <c r="V101" s="57"/>
      <c r="W101" s="32"/>
      <c r="X101" s="32"/>
      <c r="Y101" s="36"/>
      <c r="Z101" s="39"/>
      <c r="AA101" s="32"/>
      <c r="AB101" s="32"/>
      <c r="AC101" s="36"/>
      <c r="AD101" s="74"/>
      <c r="AE101" s="42"/>
      <c r="AF101" s="42"/>
      <c r="AG101" s="49"/>
      <c r="AH101" s="55"/>
      <c r="AI101" s="32"/>
      <c r="AJ101" s="32"/>
      <c r="AK101" s="36"/>
      <c r="AL101" s="57"/>
      <c r="AM101" s="32"/>
      <c r="AN101" s="32"/>
      <c r="AO101" s="36"/>
      <c r="AP101" s="57"/>
      <c r="AQ101" s="32"/>
      <c r="AR101" s="32"/>
      <c r="AS101" s="36"/>
      <c r="AT101" s="57"/>
      <c r="AU101" s="32"/>
      <c r="AV101" s="32"/>
      <c r="AW101" s="36"/>
      <c r="AX101" s="39"/>
      <c r="AY101" s="32"/>
      <c r="AZ101" s="32"/>
      <c r="BA101" s="36"/>
    </row>
    <row r="102" spans="1:53" ht="12.75" hidden="1" customHeight="1" x14ac:dyDescent="0.25">
      <c r="A102" s="404"/>
      <c r="B102" s="422"/>
      <c r="C102" s="416"/>
      <c r="D102" s="411"/>
      <c r="E102" s="409"/>
      <c r="F102" s="53"/>
      <c r="G102" s="42"/>
      <c r="H102" s="42"/>
      <c r="I102" s="49"/>
      <c r="J102" s="37"/>
      <c r="K102" s="32"/>
      <c r="L102" s="32"/>
      <c r="M102" s="36"/>
      <c r="N102" s="39"/>
      <c r="O102" s="32"/>
      <c r="P102" s="32"/>
      <c r="Q102" s="36"/>
      <c r="R102" s="39"/>
      <c r="S102" s="32"/>
      <c r="T102" s="32"/>
      <c r="U102" s="36"/>
      <c r="V102" s="39"/>
      <c r="W102" s="32"/>
      <c r="X102" s="32"/>
      <c r="Y102" s="36"/>
      <c r="Z102" s="39"/>
      <c r="AA102" s="32"/>
      <c r="AB102" s="52"/>
      <c r="AC102" s="36"/>
      <c r="AD102" s="53"/>
      <c r="AE102" s="42"/>
      <c r="AF102" s="42"/>
      <c r="AG102" s="49"/>
      <c r="AH102" s="37"/>
      <c r="AI102" s="32"/>
      <c r="AJ102" s="32"/>
      <c r="AK102" s="36"/>
      <c r="AL102" s="39"/>
      <c r="AM102" s="32"/>
      <c r="AN102" s="32"/>
      <c r="AO102" s="36"/>
      <c r="AP102" s="39"/>
      <c r="AQ102" s="32"/>
      <c r="AR102" s="32"/>
      <c r="AS102" s="36"/>
      <c r="AT102" s="39"/>
      <c r="AU102" s="32"/>
      <c r="AV102" s="32"/>
      <c r="AW102" s="36"/>
      <c r="AX102" s="39"/>
      <c r="AY102" s="32"/>
      <c r="AZ102" s="52"/>
      <c r="BA102" s="36"/>
    </row>
    <row r="103" spans="1:53" ht="12.75" hidden="1" customHeight="1" x14ac:dyDescent="0.25">
      <c r="A103" s="404"/>
      <c r="B103" s="422"/>
      <c r="C103" s="416"/>
      <c r="D103" s="410" t="s">
        <v>26</v>
      </c>
      <c r="E103" s="408">
        <v>7678.52</v>
      </c>
      <c r="F103" s="74"/>
      <c r="G103" s="42"/>
      <c r="H103" s="42"/>
      <c r="I103" s="49"/>
      <c r="J103" s="55"/>
      <c r="K103" s="32"/>
      <c r="L103" s="32"/>
      <c r="M103" s="36"/>
      <c r="N103" s="57"/>
      <c r="O103" s="32"/>
      <c r="P103" s="32"/>
      <c r="Q103" s="36"/>
      <c r="R103" s="57"/>
      <c r="S103" s="32"/>
      <c r="T103" s="32"/>
      <c r="U103" s="36"/>
      <c r="V103" s="57"/>
      <c r="W103" s="32"/>
      <c r="X103" s="32"/>
      <c r="Y103" s="36"/>
      <c r="Z103" s="39"/>
      <c r="AA103" s="32"/>
      <c r="AB103" s="32"/>
      <c r="AC103" s="36"/>
      <c r="AD103" s="74"/>
      <c r="AE103" s="42"/>
      <c r="AF103" s="42"/>
      <c r="AG103" s="49"/>
      <c r="AH103" s="55"/>
      <c r="AI103" s="32"/>
      <c r="AJ103" s="32"/>
      <c r="AK103" s="36"/>
      <c r="AL103" s="57"/>
      <c r="AM103" s="32"/>
      <c r="AN103" s="32"/>
      <c r="AO103" s="36"/>
      <c r="AP103" s="57"/>
      <c r="AQ103" s="32"/>
      <c r="AR103" s="32"/>
      <c r="AS103" s="36"/>
      <c r="AT103" s="57"/>
      <c r="AU103" s="32"/>
      <c r="AV103" s="32"/>
      <c r="AW103" s="36"/>
      <c r="AX103" s="39"/>
      <c r="AY103" s="32"/>
      <c r="AZ103" s="32"/>
      <c r="BA103" s="36"/>
    </row>
    <row r="104" spans="1:53" ht="12.75" hidden="1" customHeight="1" x14ac:dyDescent="0.25">
      <c r="A104" s="404"/>
      <c r="B104" s="422"/>
      <c r="C104" s="416"/>
      <c r="D104" s="411"/>
      <c r="E104" s="409"/>
      <c r="F104" s="53"/>
      <c r="G104" s="42"/>
      <c r="H104" s="42"/>
      <c r="I104" s="49"/>
      <c r="J104" s="37"/>
      <c r="K104" s="32"/>
      <c r="L104" s="32"/>
      <c r="M104" s="36"/>
      <c r="N104" s="39"/>
      <c r="O104" s="32"/>
      <c r="P104" s="32"/>
      <c r="Q104" s="36"/>
      <c r="R104" s="39"/>
      <c r="S104" s="32"/>
      <c r="T104" s="32"/>
      <c r="U104" s="36"/>
      <c r="V104" s="39"/>
      <c r="W104" s="32"/>
      <c r="X104" s="32"/>
      <c r="Y104" s="36"/>
      <c r="Z104" s="39"/>
      <c r="AA104" s="32"/>
      <c r="AB104" s="32"/>
      <c r="AC104" s="36"/>
      <c r="AD104" s="53"/>
      <c r="AE104" s="42"/>
      <c r="AF104" s="42"/>
      <c r="AG104" s="49"/>
      <c r="AH104" s="37"/>
      <c r="AI104" s="32"/>
      <c r="AJ104" s="32"/>
      <c r="AK104" s="36"/>
      <c r="AL104" s="39"/>
      <c r="AM104" s="32"/>
      <c r="AN104" s="32"/>
      <c r="AO104" s="36"/>
      <c r="AP104" s="39"/>
      <c r="AQ104" s="32"/>
      <c r="AR104" s="32"/>
      <c r="AS104" s="36"/>
      <c r="AT104" s="39"/>
      <c r="AU104" s="32"/>
      <c r="AV104" s="32"/>
      <c r="AW104" s="36"/>
      <c r="AX104" s="39"/>
      <c r="AY104" s="32"/>
      <c r="AZ104" s="32"/>
      <c r="BA104" s="36"/>
    </row>
    <row r="105" spans="1:53" ht="12.75" hidden="1" customHeight="1" x14ac:dyDescent="0.25">
      <c r="A105" s="404"/>
      <c r="B105" s="422"/>
      <c r="C105" s="416"/>
      <c r="D105" s="410" t="s">
        <v>27</v>
      </c>
      <c r="E105" s="408">
        <v>490.14</v>
      </c>
      <c r="F105" s="74"/>
      <c r="G105" s="42"/>
      <c r="H105" s="42"/>
      <c r="I105" s="49"/>
      <c r="J105" s="55"/>
      <c r="K105" s="32"/>
      <c r="L105" s="32"/>
      <c r="M105" s="36"/>
      <c r="N105" s="57"/>
      <c r="O105" s="32"/>
      <c r="P105" s="32"/>
      <c r="Q105" s="36"/>
      <c r="R105" s="57"/>
      <c r="S105" s="32"/>
      <c r="T105" s="32"/>
      <c r="U105" s="36"/>
      <c r="V105" s="57"/>
      <c r="W105" s="32"/>
      <c r="X105" s="32"/>
      <c r="Y105" s="36"/>
      <c r="Z105" s="39"/>
      <c r="AA105" s="32"/>
      <c r="AB105" s="32"/>
      <c r="AC105" s="36"/>
      <c r="AD105" s="74"/>
      <c r="AE105" s="42"/>
      <c r="AF105" s="42"/>
      <c r="AG105" s="49"/>
      <c r="AH105" s="55"/>
      <c r="AI105" s="32"/>
      <c r="AJ105" s="32"/>
      <c r="AK105" s="36"/>
      <c r="AL105" s="57"/>
      <c r="AM105" s="32"/>
      <c r="AN105" s="32"/>
      <c r="AO105" s="36"/>
      <c r="AP105" s="57"/>
      <c r="AQ105" s="32"/>
      <c r="AR105" s="32"/>
      <c r="AS105" s="36"/>
      <c r="AT105" s="57"/>
      <c r="AU105" s="32"/>
      <c r="AV105" s="32"/>
      <c r="AW105" s="36"/>
      <c r="AX105" s="39"/>
      <c r="AY105" s="32"/>
      <c r="AZ105" s="32"/>
      <c r="BA105" s="36"/>
    </row>
    <row r="106" spans="1:53" ht="12.75" hidden="1" customHeight="1" x14ac:dyDescent="0.25">
      <c r="A106" s="404"/>
      <c r="B106" s="422"/>
      <c r="C106" s="416"/>
      <c r="D106" s="411"/>
      <c r="E106" s="409"/>
      <c r="F106" s="53"/>
      <c r="G106" s="51"/>
      <c r="H106" s="42"/>
      <c r="I106" s="49"/>
      <c r="J106" s="37"/>
      <c r="K106" s="52"/>
      <c r="L106" s="32"/>
      <c r="M106" s="36"/>
      <c r="N106" s="39"/>
      <c r="O106" s="52"/>
      <c r="P106" s="32"/>
      <c r="Q106" s="36"/>
      <c r="R106" s="39"/>
      <c r="S106" s="52"/>
      <c r="T106" s="32"/>
      <c r="U106" s="36"/>
      <c r="V106" s="39"/>
      <c r="W106" s="52"/>
      <c r="X106" s="32"/>
      <c r="Y106" s="36"/>
      <c r="Z106" s="39"/>
      <c r="AA106" s="32"/>
      <c r="AB106" s="32"/>
      <c r="AC106" s="36"/>
      <c r="AD106" s="53"/>
      <c r="AE106" s="51"/>
      <c r="AF106" s="42"/>
      <c r="AG106" s="49"/>
      <c r="AH106" s="37"/>
      <c r="AI106" s="52"/>
      <c r="AJ106" s="32"/>
      <c r="AK106" s="36"/>
      <c r="AL106" s="39"/>
      <c r="AM106" s="52"/>
      <c r="AN106" s="32"/>
      <c r="AO106" s="36"/>
      <c r="AP106" s="39"/>
      <c r="AQ106" s="52"/>
      <c r="AR106" s="32"/>
      <c r="AS106" s="36"/>
      <c r="AT106" s="39"/>
      <c r="AU106" s="52"/>
      <c r="AV106" s="32"/>
      <c r="AW106" s="36"/>
      <c r="AX106" s="39"/>
      <c r="AY106" s="32"/>
      <c r="AZ106" s="32"/>
      <c r="BA106" s="36"/>
    </row>
    <row r="107" spans="1:53" ht="12.75" hidden="1" customHeight="1" x14ac:dyDescent="0.25">
      <c r="A107" s="404"/>
      <c r="B107" s="422"/>
      <c r="C107" s="416"/>
      <c r="D107" s="410" t="s">
        <v>28</v>
      </c>
      <c r="E107" s="408">
        <v>158.03</v>
      </c>
      <c r="F107" s="74"/>
      <c r="G107" s="42"/>
      <c r="H107" s="42"/>
      <c r="I107" s="49"/>
      <c r="J107" s="55"/>
      <c r="K107" s="32"/>
      <c r="L107" s="32"/>
      <c r="M107" s="36"/>
      <c r="N107" s="57"/>
      <c r="O107" s="32"/>
      <c r="P107" s="32"/>
      <c r="Q107" s="36"/>
      <c r="R107" s="57"/>
      <c r="S107" s="32"/>
      <c r="T107" s="32"/>
      <c r="U107" s="36"/>
      <c r="V107" s="57"/>
      <c r="W107" s="32"/>
      <c r="X107" s="32"/>
      <c r="Y107" s="36"/>
      <c r="Z107" s="39"/>
      <c r="AA107" s="32"/>
      <c r="AB107" s="32"/>
      <c r="AC107" s="36"/>
      <c r="AD107" s="74"/>
      <c r="AE107" s="42"/>
      <c r="AF107" s="42"/>
      <c r="AG107" s="49"/>
      <c r="AH107" s="55"/>
      <c r="AI107" s="32"/>
      <c r="AJ107" s="32"/>
      <c r="AK107" s="36"/>
      <c r="AL107" s="57"/>
      <c r="AM107" s="32"/>
      <c r="AN107" s="32"/>
      <c r="AO107" s="36"/>
      <c r="AP107" s="57"/>
      <c r="AQ107" s="32"/>
      <c r="AR107" s="32"/>
      <c r="AS107" s="36"/>
      <c r="AT107" s="57"/>
      <c r="AU107" s="32"/>
      <c r="AV107" s="32"/>
      <c r="AW107" s="36"/>
      <c r="AX107" s="39"/>
      <c r="AY107" s="32"/>
      <c r="AZ107" s="32"/>
      <c r="BA107" s="36"/>
    </row>
    <row r="108" spans="1:53" ht="12.75" hidden="1" customHeight="1" x14ac:dyDescent="0.25">
      <c r="A108" s="404"/>
      <c r="B108" s="422"/>
      <c r="C108" s="416"/>
      <c r="D108" s="411"/>
      <c r="E108" s="409"/>
      <c r="F108" s="53"/>
      <c r="G108" s="42"/>
      <c r="H108" s="42"/>
      <c r="I108" s="85"/>
      <c r="J108" s="37"/>
      <c r="K108" s="32"/>
      <c r="L108" s="32"/>
      <c r="M108" s="56"/>
      <c r="N108" s="39"/>
      <c r="O108" s="32"/>
      <c r="P108" s="32"/>
      <c r="Q108" s="56"/>
      <c r="R108" s="39"/>
      <c r="S108" s="32"/>
      <c r="T108" s="32"/>
      <c r="U108" s="56"/>
      <c r="V108" s="39"/>
      <c r="W108" s="32"/>
      <c r="X108" s="32"/>
      <c r="Y108" s="56"/>
      <c r="Z108" s="39"/>
      <c r="AA108" s="32"/>
      <c r="AB108" s="32"/>
      <c r="AC108" s="36"/>
      <c r="AD108" s="53"/>
      <c r="AE108" s="42"/>
      <c r="AF108" s="42"/>
      <c r="AG108" s="85"/>
      <c r="AH108" s="37"/>
      <c r="AI108" s="32"/>
      <c r="AJ108" s="32"/>
      <c r="AK108" s="56"/>
      <c r="AL108" s="39"/>
      <c r="AM108" s="32"/>
      <c r="AN108" s="32"/>
      <c r="AO108" s="56"/>
      <c r="AP108" s="39"/>
      <c r="AQ108" s="32"/>
      <c r="AR108" s="32"/>
      <c r="AS108" s="56"/>
      <c r="AT108" s="39"/>
      <c r="AU108" s="32"/>
      <c r="AV108" s="32"/>
      <c r="AW108" s="56"/>
      <c r="AX108" s="39"/>
      <c r="AY108" s="32"/>
      <c r="AZ108" s="32"/>
      <c r="BA108" s="36"/>
    </row>
    <row r="109" spans="1:53" ht="12.75" hidden="1" customHeight="1" x14ac:dyDescent="0.25">
      <c r="A109" s="404"/>
      <c r="B109" s="422"/>
      <c r="C109" s="416"/>
      <c r="D109" s="410" t="s">
        <v>29</v>
      </c>
      <c r="E109" s="408">
        <v>12564</v>
      </c>
      <c r="F109" s="53"/>
      <c r="G109" s="42"/>
      <c r="H109" s="42"/>
      <c r="I109" s="49"/>
      <c r="J109" s="37"/>
      <c r="K109" s="32"/>
      <c r="L109" s="32"/>
      <c r="M109" s="36"/>
      <c r="N109" s="39"/>
      <c r="O109" s="32"/>
      <c r="P109" s="32"/>
      <c r="Q109" s="36"/>
      <c r="R109" s="39"/>
      <c r="S109" s="32"/>
      <c r="T109" s="32"/>
      <c r="U109" s="36"/>
      <c r="V109" s="39"/>
      <c r="W109" s="32"/>
      <c r="X109" s="32"/>
      <c r="Y109" s="36"/>
      <c r="Z109" s="39"/>
      <c r="AA109" s="32"/>
      <c r="AB109" s="32"/>
      <c r="AC109" s="36"/>
      <c r="AD109" s="53"/>
      <c r="AE109" s="42"/>
      <c r="AF109" s="42"/>
      <c r="AG109" s="49"/>
      <c r="AH109" s="37"/>
      <c r="AI109" s="32"/>
      <c r="AJ109" s="32"/>
      <c r="AK109" s="36"/>
      <c r="AL109" s="39"/>
      <c r="AM109" s="32"/>
      <c r="AN109" s="32"/>
      <c r="AO109" s="36"/>
      <c r="AP109" s="39"/>
      <c r="AQ109" s="32"/>
      <c r="AR109" s="32"/>
      <c r="AS109" s="36"/>
      <c r="AT109" s="39"/>
      <c r="AU109" s="32"/>
      <c r="AV109" s="32"/>
      <c r="AW109" s="36"/>
      <c r="AX109" s="39"/>
      <c r="AY109" s="32"/>
      <c r="AZ109" s="32"/>
      <c r="BA109" s="36"/>
    </row>
    <row r="110" spans="1:53" ht="12.75" hidden="1" customHeight="1" thickBot="1" x14ac:dyDescent="0.3">
      <c r="A110" s="405"/>
      <c r="B110" s="423"/>
      <c r="C110" s="417"/>
      <c r="D110" s="418"/>
      <c r="E110" s="427"/>
      <c r="F110" s="86"/>
      <c r="G110" s="87"/>
      <c r="H110" s="88"/>
      <c r="I110" s="80"/>
      <c r="J110" s="89"/>
      <c r="K110" s="60"/>
      <c r="L110" s="90"/>
      <c r="M110" s="73"/>
      <c r="N110" s="91"/>
      <c r="O110" s="60"/>
      <c r="P110" s="90"/>
      <c r="Q110" s="73"/>
      <c r="R110" s="91"/>
      <c r="S110" s="60"/>
      <c r="T110" s="90"/>
      <c r="U110" s="73"/>
      <c r="V110" s="91"/>
      <c r="W110" s="60"/>
      <c r="X110" s="90"/>
      <c r="Y110" s="73"/>
      <c r="Z110" s="54"/>
      <c r="AA110" s="60"/>
      <c r="AB110" s="60"/>
      <c r="AC110" s="61"/>
      <c r="AD110" s="86"/>
      <c r="AE110" s="87"/>
      <c r="AF110" s="88"/>
      <c r="AG110" s="80"/>
      <c r="AH110" s="89"/>
      <c r="AI110" s="60"/>
      <c r="AJ110" s="90"/>
      <c r="AK110" s="73"/>
      <c r="AL110" s="91"/>
      <c r="AM110" s="60"/>
      <c r="AN110" s="90"/>
      <c r="AO110" s="73"/>
      <c r="AP110" s="91"/>
      <c r="AQ110" s="60"/>
      <c r="AR110" s="90"/>
      <c r="AS110" s="73"/>
      <c r="AT110" s="91"/>
      <c r="AU110" s="60"/>
      <c r="AV110" s="90"/>
      <c r="AW110" s="73"/>
      <c r="AX110" s="54"/>
      <c r="AY110" s="60"/>
      <c r="AZ110" s="60"/>
      <c r="BA110" s="61"/>
    </row>
    <row r="111" spans="1:53" ht="12.75" customHeight="1" thickBot="1" x14ac:dyDescent="0.3">
      <c r="A111" s="403">
        <v>5</v>
      </c>
      <c r="B111" s="400" t="s">
        <v>36</v>
      </c>
      <c r="C111" s="105" t="s">
        <v>22</v>
      </c>
      <c r="D111" s="168" t="s">
        <v>23</v>
      </c>
      <c r="E111" s="107"/>
      <c r="F111" s="27"/>
      <c r="G111" s="21"/>
      <c r="H111" s="19"/>
      <c r="I111" s="20">
        <f>20420+500</f>
        <v>20920</v>
      </c>
      <c r="J111" s="24"/>
      <c r="K111" s="21"/>
      <c r="L111" s="21"/>
      <c r="M111" s="96"/>
      <c r="N111" s="20">
        <f>I111+500</f>
        <v>21420</v>
      </c>
      <c r="O111" s="24"/>
      <c r="P111" s="21"/>
      <c r="Q111" s="63"/>
      <c r="R111" s="97"/>
      <c r="S111" s="20">
        <f>N111+500</f>
        <v>21920</v>
      </c>
      <c r="T111" s="24"/>
      <c r="U111" s="63"/>
      <c r="V111" s="27"/>
      <c r="W111" s="19"/>
      <c r="X111" s="20">
        <f>S111+500</f>
        <v>22420</v>
      </c>
      <c r="Y111" s="63"/>
      <c r="Z111" s="27"/>
      <c r="AA111" s="21"/>
      <c r="AB111" s="19"/>
      <c r="AC111" s="20">
        <f>X111+500</f>
        <v>22920</v>
      </c>
      <c r="AD111" s="27"/>
      <c r="AE111" s="21"/>
      <c r="AF111" s="21"/>
      <c r="AG111" s="28"/>
      <c r="AH111" s="20">
        <f>AC111+500</f>
        <v>23420</v>
      </c>
      <c r="AI111" s="21"/>
      <c r="AJ111" s="21"/>
      <c r="AK111" s="28"/>
      <c r="AL111" s="27"/>
      <c r="AM111" s="20">
        <f>AH111+500</f>
        <v>23920</v>
      </c>
      <c r="AN111" s="21"/>
      <c r="AO111" s="28"/>
      <c r="AP111" s="27"/>
      <c r="AQ111" s="21"/>
      <c r="AR111" s="20">
        <f>AM111+500</f>
        <v>24420</v>
      </c>
      <c r="AS111" s="28"/>
      <c r="AT111" s="27"/>
      <c r="AU111" s="21"/>
      <c r="AV111" s="21"/>
      <c r="AW111" s="20">
        <f>AR111+500</f>
        <v>24920</v>
      </c>
      <c r="AX111" s="27"/>
      <c r="AY111" s="21"/>
      <c r="AZ111" s="21"/>
      <c r="BA111" s="28"/>
    </row>
    <row r="112" spans="1:53" ht="12.75" customHeight="1" thickBot="1" x14ac:dyDescent="0.3">
      <c r="A112" s="404"/>
      <c r="B112" s="401"/>
      <c r="C112" s="104" t="s">
        <v>30</v>
      </c>
      <c r="D112" s="169"/>
      <c r="E112" s="159"/>
      <c r="F112" s="39"/>
      <c r="G112" s="32"/>
      <c r="H112" s="32"/>
      <c r="I112" s="67"/>
      <c r="J112" s="39"/>
      <c r="K112" s="32"/>
      <c r="L112" s="32"/>
      <c r="M112" s="34">
        <f>3432</f>
        <v>3432</v>
      </c>
      <c r="N112" s="45"/>
      <c r="O112" s="32"/>
      <c r="P112" s="32"/>
      <c r="Q112" s="84"/>
      <c r="R112" s="39"/>
      <c r="S112" s="43"/>
      <c r="T112" s="32"/>
      <c r="U112" s="84"/>
      <c r="V112" s="39"/>
      <c r="W112" s="32"/>
      <c r="X112" s="43"/>
      <c r="Y112" s="84"/>
      <c r="Z112" s="39"/>
      <c r="AA112" s="32"/>
      <c r="AB112" s="32"/>
      <c r="AC112" s="34">
        <f>M112+500</f>
        <v>3932</v>
      </c>
      <c r="AD112" s="39"/>
      <c r="AE112" s="32"/>
      <c r="AF112" s="32"/>
      <c r="AG112" s="36"/>
      <c r="AH112" s="39"/>
      <c r="AI112" s="32"/>
      <c r="AJ112" s="32"/>
      <c r="AK112" s="36"/>
      <c r="AL112" s="39"/>
      <c r="AM112" s="32"/>
      <c r="AN112" s="32"/>
      <c r="AO112" s="34">
        <f>AC112+500</f>
        <v>4432</v>
      </c>
      <c r="AP112" s="39"/>
      <c r="AQ112" s="32"/>
      <c r="AR112" s="32"/>
      <c r="AS112" s="36"/>
      <c r="AT112" s="39"/>
      <c r="AU112" s="32"/>
      <c r="AV112" s="32"/>
      <c r="AW112" s="36"/>
      <c r="AX112" s="39"/>
      <c r="AY112" s="32"/>
      <c r="AZ112" s="32"/>
      <c r="BA112" s="34">
        <f>AO112+500</f>
        <v>4932</v>
      </c>
    </row>
    <row r="113" spans="1:53" ht="12.75" customHeight="1" thickBot="1" x14ac:dyDescent="0.3">
      <c r="A113" s="404"/>
      <c r="B113" s="401"/>
      <c r="C113" s="104" t="s">
        <v>22</v>
      </c>
      <c r="D113" s="159" t="s">
        <v>25</v>
      </c>
      <c r="E113" s="29"/>
      <c r="F113" s="47"/>
      <c r="G113" s="42"/>
      <c r="H113" s="42"/>
      <c r="I113" s="49"/>
      <c r="J113" s="55"/>
      <c r="K113" s="32"/>
      <c r="L113" s="32"/>
      <c r="M113" s="44"/>
      <c r="N113" s="47">
        <v>5130</v>
      </c>
      <c r="O113" s="32"/>
      <c r="P113" s="32"/>
      <c r="Q113" s="36"/>
      <c r="R113" s="57"/>
      <c r="S113" s="32"/>
      <c r="T113" s="32"/>
      <c r="U113" s="36"/>
      <c r="V113" s="47">
        <v>5430</v>
      </c>
      <c r="W113" s="32"/>
      <c r="X113" s="32"/>
      <c r="Y113" s="36"/>
      <c r="Z113" s="57"/>
      <c r="AA113" s="32"/>
      <c r="AB113" s="32"/>
      <c r="AC113" s="36"/>
      <c r="AD113" s="47">
        <f>V113+300</f>
        <v>5730</v>
      </c>
      <c r="AE113" s="42"/>
      <c r="AF113" s="42"/>
      <c r="AG113" s="49"/>
      <c r="AH113" s="55"/>
      <c r="AI113" s="32"/>
      <c r="AJ113" s="32"/>
      <c r="AK113" s="44"/>
      <c r="AL113" s="47">
        <f>AD113+300</f>
        <v>6030</v>
      </c>
      <c r="AM113" s="42"/>
      <c r="AN113" s="42"/>
      <c r="AO113" s="49"/>
      <c r="AP113" s="57"/>
      <c r="AQ113" s="32"/>
      <c r="AR113" s="32"/>
      <c r="AS113" s="36"/>
      <c r="AT113" s="47">
        <f>AL113+300</f>
        <v>6330</v>
      </c>
      <c r="AU113" s="42"/>
      <c r="AV113" s="42"/>
      <c r="AW113" s="49"/>
      <c r="AX113" s="57"/>
      <c r="AY113" s="32"/>
      <c r="AZ113" s="32"/>
      <c r="BA113" s="36"/>
    </row>
    <row r="114" spans="1:53" ht="12.75" customHeight="1" thickBot="1" x14ac:dyDescent="0.3">
      <c r="A114" s="404"/>
      <c r="B114" s="401"/>
      <c r="C114" s="104" t="s">
        <v>30</v>
      </c>
      <c r="E114" s="29"/>
      <c r="F114" s="77"/>
      <c r="G114" s="13">
        <v>10150</v>
      </c>
      <c r="H114" s="42"/>
      <c r="I114" s="49"/>
      <c r="J114" s="55"/>
      <c r="K114" s="32"/>
      <c r="L114" s="32"/>
      <c r="M114" s="36"/>
      <c r="N114" s="78"/>
      <c r="O114" s="13">
        <v>10550</v>
      </c>
      <c r="P114" s="32"/>
      <c r="Q114" s="36"/>
      <c r="R114" s="57"/>
      <c r="S114" s="32"/>
      <c r="T114" s="32"/>
      <c r="U114" s="36"/>
      <c r="V114" s="78"/>
      <c r="W114" s="13">
        <v>10950</v>
      </c>
      <c r="X114" s="32"/>
      <c r="Y114" s="36"/>
      <c r="Z114" s="57"/>
      <c r="AA114" s="32"/>
      <c r="AB114" s="32"/>
      <c r="AC114" s="36"/>
      <c r="AD114" s="77"/>
      <c r="AE114" s="13">
        <f>W114+400</f>
        <v>11350</v>
      </c>
      <c r="AF114" s="42"/>
      <c r="AG114" s="49"/>
      <c r="AH114" s="55"/>
      <c r="AI114" s="32"/>
      <c r="AJ114" s="32"/>
      <c r="AK114" s="36"/>
      <c r="AL114" s="77"/>
      <c r="AM114" s="13">
        <f>AE114+400</f>
        <v>11750</v>
      </c>
      <c r="AN114" s="42"/>
      <c r="AO114" s="49"/>
      <c r="AP114" s="57"/>
      <c r="AQ114" s="32"/>
      <c r="AR114" s="32"/>
      <c r="AS114" s="36"/>
      <c r="AT114" s="77"/>
      <c r="AU114" s="13">
        <f>AM114+400</f>
        <v>12150</v>
      </c>
      <c r="AV114" s="42"/>
      <c r="AW114" s="49"/>
      <c r="AX114" s="57"/>
      <c r="AY114" s="32"/>
      <c r="AZ114" s="32"/>
      <c r="BA114" s="36"/>
    </row>
    <row r="115" spans="1:53" ht="12.75" customHeight="1" thickBot="1" x14ac:dyDescent="0.3">
      <c r="A115" s="404"/>
      <c r="B115" s="401"/>
      <c r="C115" s="104" t="s">
        <v>22</v>
      </c>
      <c r="D115" s="108" t="s">
        <v>26</v>
      </c>
      <c r="E115" s="29"/>
      <c r="F115" s="74"/>
      <c r="G115" s="47">
        <v>555</v>
      </c>
      <c r="H115" s="42"/>
      <c r="I115" s="49"/>
      <c r="J115" s="55"/>
      <c r="K115" s="32"/>
      <c r="L115" s="32"/>
      <c r="M115" s="36"/>
      <c r="N115" s="57"/>
      <c r="O115" s="47">
        <v>575</v>
      </c>
      <c r="P115" s="32"/>
      <c r="Q115" s="36"/>
      <c r="R115" s="57"/>
      <c r="S115" s="32"/>
      <c r="T115" s="32"/>
      <c r="U115" s="36"/>
      <c r="V115" s="57"/>
      <c r="W115" s="47">
        <v>595</v>
      </c>
      <c r="X115" s="32"/>
      <c r="Y115" s="36"/>
      <c r="Z115" s="57"/>
      <c r="AA115" s="32"/>
      <c r="AB115" s="32"/>
      <c r="AC115" s="36"/>
      <c r="AD115" s="74"/>
      <c r="AE115" s="47">
        <f>W115+20</f>
        <v>615</v>
      </c>
      <c r="AF115" s="161"/>
      <c r="AG115" s="49"/>
      <c r="AH115" s="55"/>
      <c r="AI115" s="32"/>
      <c r="AJ115" s="32"/>
      <c r="AK115" s="36"/>
      <c r="AL115" s="74"/>
      <c r="AM115" s="47">
        <f>AE115+20</f>
        <v>635</v>
      </c>
      <c r="AN115" s="42"/>
      <c r="AO115" s="49"/>
      <c r="AP115" s="57"/>
      <c r="AQ115" s="32"/>
      <c r="AR115" s="32"/>
      <c r="AS115" s="36"/>
      <c r="AT115" s="74"/>
      <c r="AU115" s="47">
        <f>AM115+20</f>
        <v>655</v>
      </c>
      <c r="AV115" s="42"/>
      <c r="AW115" s="49"/>
      <c r="AX115" s="57"/>
      <c r="AY115" s="32"/>
      <c r="AZ115" s="32"/>
      <c r="BA115" s="36"/>
    </row>
    <row r="116" spans="1:53" ht="12.75" customHeight="1" thickBot="1" x14ac:dyDescent="0.3">
      <c r="A116" s="404"/>
      <c r="B116" s="401"/>
      <c r="C116" s="104" t="s">
        <v>30</v>
      </c>
      <c r="E116" s="29"/>
      <c r="F116" s="74"/>
      <c r="G116" s="41"/>
      <c r="H116" s="47">
        <v>228</v>
      </c>
      <c r="I116" s="49"/>
      <c r="J116" s="55"/>
      <c r="K116" s="32"/>
      <c r="L116" s="32"/>
      <c r="M116" s="36"/>
      <c r="N116" s="57"/>
      <c r="O116" s="43"/>
      <c r="P116" s="47">
        <v>238</v>
      </c>
      <c r="Q116" s="36"/>
      <c r="R116" s="57"/>
      <c r="S116" s="32"/>
      <c r="T116" s="32"/>
      <c r="U116" s="36"/>
      <c r="V116" s="57"/>
      <c r="W116" s="43"/>
      <c r="X116" s="47">
        <v>248</v>
      </c>
      <c r="Y116" s="36"/>
      <c r="Z116" s="57"/>
      <c r="AA116" s="32"/>
      <c r="AB116" s="32"/>
      <c r="AC116" s="36"/>
      <c r="AD116" s="74"/>
      <c r="AE116" s="196"/>
      <c r="AF116" s="47">
        <f>X116+10</f>
        <v>258</v>
      </c>
      <c r="AG116" s="199"/>
      <c r="AH116" s="55"/>
      <c r="AI116" s="32"/>
      <c r="AJ116" s="32"/>
      <c r="AK116" s="36"/>
      <c r="AL116" s="74"/>
      <c r="AM116" s="41"/>
      <c r="AN116" s="47">
        <f>AF116+10</f>
        <v>268</v>
      </c>
      <c r="AO116" s="49"/>
      <c r="AP116" s="57"/>
      <c r="AQ116" s="32"/>
      <c r="AR116" s="32"/>
      <c r="AS116" s="36"/>
      <c r="AT116" s="74"/>
      <c r="AU116" s="41"/>
      <c r="AV116" s="47">
        <f>AN116+10</f>
        <v>278</v>
      </c>
      <c r="AW116" s="49"/>
      <c r="AX116" s="57"/>
      <c r="AY116" s="32"/>
      <c r="AZ116" s="32"/>
      <c r="BA116" s="36"/>
    </row>
    <row r="117" spans="1:53" ht="12.75" customHeight="1" thickBot="1" x14ac:dyDescent="0.3">
      <c r="A117" s="404"/>
      <c r="B117" s="401"/>
      <c r="C117" s="104" t="s">
        <v>22</v>
      </c>
      <c r="D117" s="168" t="s">
        <v>27</v>
      </c>
      <c r="E117" s="108"/>
      <c r="F117" s="162"/>
      <c r="G117" s="163"/>
      <c r="H117" s="147"/>
      <c r="I117" s="71"/>
      <c r="J117" s="164"/>
      <c r="K117" s="142"/>
      <c r="L117" s="142"/>
      <c r="M117" s="136"/>
      <c r="N117" s="148"/>
      <c r="O117" s="165"/>
      <c r="P117" s="147"/>
      <c r="Q117" s="143"/>
      <c r="R117" s="148"/>
      <c r="S117" s="142"/>
      <c r="T117" s="142"/>
      <c r="U117" s="136"/>
      <c r="V117" s="148"/>
      <c r="W117" s="165"/>
      <c r="X117" s="147"/>
      <c r="Y117" s="143"/>
      <c r="Z117" s="148"/>
      <c r="AA117" s="142"/>
      <c r="AB117" s="142"/>
      <c r="AC117" s="136"/>
      <c r="AD117" s="162"/>
      <c r="AE117" s="197"/>
      <c r="AF117" s="144"/>
      <c r="AG117" s="198"/>
      <c r="AH117" s="164"/>
      <c r="AI117" s="142"/>
      <c r="AJ117" s="142"/>
      <c r="AK117" s="136"/>
      <c r="AL117" s="162"/>
      <c r="AM117" s="163"/>
      <c r="AN117" s="144"/>
      <c r="AO117" s="71"/>
      <c r="AP117" s="148"/>
      <c r="AQ117" s="142"/>
      <c r="AR117" s="142"/>
      <c r="AS117" s="136"/>
      <c r="AT117" s="162"/>
      <c r="AU117" s="163"/>
      <c r="AV117" s="144"/>
      <c r="AW117" s="71"/>
      <c r="AX117" s="148"/>
      <c r="AY117" s="142"/>
      <c r="AZ117" s="142"/>
      <c r="BA117" s="136"/>
    </row>
    <row r="118" spans="1:53" ht="12.75" customHeight="1" thickBot="1" x14ac:dyDescent="0.3">
      <c r="A118" s="404"/>
      <c r="B118" s="401"/>
      <c r="C118" s="104" t="s">
        <v>30</v>
      </c>
      <c r="D118" s="171"/>
      <c r="E118" s="108"/>
      <c r="F118" s="162"/>
      <c r="G118" s="163"/>
      <c r="H118" s="147"/>
      <c r="I118" s="71"/>
      <c r="J118" s="164"/>
      <c r="K118" s="142"/>
      <c r="L118" s="142"/>
      <c r="M118" s="136"/>
      <c r="N118" s="148"/>
      <c r="O118" s="165"/>
      <c r="P118" s="147"/>
      <c r="Q118" s="143"/>
      <c r="R118" s="148"/>
      <c r="S118" s="142"/>
      <c r="T118" s="142"/>
      <c r="U118" s="136"/>
      <c r="V118" s="148"/>
      <c r="W118" s="165"/>
      <c r="X118" s="147"/>
      <c r="Y118" s="143"/>
      <c r="Z118" s="148"/>
      <c r="AA118" s="142"/>
      <c r="AB118" s="142"/>
      <c r="AC118" s="136"/>
      <c r="AD118" s="162"/>
      <c r="AE118" s="197"/>
      <c r="AF118" s="144"/>
      <c r="AG118" s="198"/>
      <c r="AH118" s="164"/>
      <c r="AI118" s="142"/>
      <c r="AJ118" s="142"/>
      <c r="AK118" s="136"/>
      <c r="AL118" s="162"/>
      <c r="AM118" s="197"/>
      <c r="AN118" s="144"/>
      <c r="AO118" s="198"/>
      <c r="AP118" s="148"/>
      <c r="AQ118" s="142"/>
      <c r="AR118" s="142"/>
      <c r="AS118" s="136"/>
      <c r="AT118" s="162"/>
      <c r="AU118" s="197"/>
      <c r="AV118" s="144"/>
      <c r="AW118" s="198"/>
      <c r="AX118" s="148"/>
      <c r="AY118" s="142"/>
      <c r="AZ118" s="142"/>
      <c r="BA118" s="136"/>
    </row>
    <row r="119" spans="1:53" ht="12.75" customHeight="1" thickBot="1" x14ac:dyDescent="0.3">
      <c r="A119" s="404"/>
      <c r="B119" s="401"/>
      <c r="C119" s="104" t="s">
        <v>22</v>
      </c>
      <c r="D119" s="168" t="s">
        <v>28</v>
      </c>
      <c r="E119" s="108"/>
      <c r="F119" s="162"/>
      <c r="G119" s="163"/>
      <c r="H119" s="147"/>
      <c r="I119" s="71"/>
      <c r="J119" s="164"/>
      <c r="K119" s="142"/>
      <c r="L119" s="142"/>
      <c r="M119" s="136"/>
      <c r="N119" s="148"/>
      <c r="O119" s="165"/>
      <c r="P119" s="147"/>
      <c r="Q119" s="143"/>
      <c r="R119" s="148"/>
      <c r="S119" s="142"/>
      <c r="T119" s="142"/>
      <c r="U119" s="136"/>
      <c r="V119" s="148"/>
      <c r="W119" s="165"/>
      <c r="X119" s="147"/>
      <c r="Y119" s="143"/>
      <c r="Z119" s="148"/>
      <c r="AA119" s="142"/>
      <c r="AB119" s="142"/>
      <c r="AC119" s="136"/>
      <c r="AD119" s="162"/>
      <c r="AE119" s="197"/>
      <c r="AF119" s="144"/>
      <c r="AG119" s="198"/>
      <c r="AH119" s="164"/>
      <c r="AI119" s="142"/>
      <c r="AJ119" s="142"/>
      <c r="AK119" s="136"/>
      <c r="AL119" s="162"/>
      <c r="AM119" s="197"/>
      <c r="AN119" s="144"/>
      <c r="AO119" s="198"/>
      <c r="AP119" s="148"/>
      <c r="AQ119" s="142"/>
      <c r="AR119" s="142"/>
      <c r="AS119" s="136"/>
      <c r="AT119" s="162"/>
      <c r="AU119" s="197"/>
      <c r="AV119" s="144"/>
      <c r="AW119" s="198"/>
      <c r="AX119" s="148"/>
      <c r="AY119" s="142"/>
      <c r="AZ119" s="142"/>
      <c r="BA119" s="136"/>
    </row>
    <row r="120" spans="1:53" ht="12.75" customHeight="1" thickBot="1" x14ac:dyDescent="0.3">
      <c r="A120" s="404"/>
      <c r="B120" s="401"/>
      <c r="C120" s="104" t="s">
        <v>30</v>
      </c>
      <c r="D120" s="169"/>
      <c r="E120" s="108"/>
      <c r="F120" s="162"/>
      <c r="G120" s="163"/>
      <c r="H120" s="147"/>
      <c r="I120" s="71"/>
      <c r="J120" s="164"/>
      <c r="K120" s="142"/>
      <c r="L120" s="142"/>
      <c r="M120" s="136"/>
      <c r="N120" s="148"/>
      <c r="O120" s="165"/>
      <c r="P120" s="147"/>
      <c r="Q120" s="143"/>
      <c r="R120" s="148"/>
      <c r="S120" s="142"/>
      <c r="T120" s="142"/>
      <c r="U120" s="136"/>
      <c r="V120" s="148"/>
      <c r="W120" s="165"/>
      <c r="X120" s="147"/>
      <c r="Y120" s="143"/>
      <c r="Z120" s="148"/>
      <c r="AA120" s="142"/>
      <c r="AB120" s="142"/>
      <c r="AC120" s="136"/>
      <c r="AD120" s="162"/>
      <c r="AE120" s="197"/>
      <c r="AF120" s="144"/>
      <c r="AG120" s="198"/>
      <c r="AH120" s="164"/>
      <c r="AI120" s="142"/>
      <c r="AJ120" s="142"/>
      <c r="AK120" s="136"/>
      <c r="AL120" s="162"/>
      <c r="AM120" s="197"/>
      <c r="AN120" s="144"/>
      <c r="AO120" s="198"/>
      <c r="AP120" s="148"/>
      <c r="AQ120" s="142"/>
      <c r="AR120" s="142"/>
      <c r="AS120" s="136"/>
      <c r="AT120" s="162"/>
      <c r="AU120" s="197"/>
      <c r="AV120" s="144"/>
      <c r="AW120" s="198"/>
      <c r="AX120" s="148"/>
      <c r="AY120" s="142"/>
      <c r="AZ120" s="142"/>
      <c r="BA120" s="136"/>
    </row>
    <row r="121" spans="1:53" ht="12.75" customHeight="1" thickBot="1" x14ac:dyDescent="0.3">
      <c r="A121" s="404"/>
      <c r="B121" s="401"/>
      <c r="C121" s="104" t="s">
        <v>22</v>
      </c>
      <c r="D121" s="168" t="s">
        <v>29</v>
      </c>
      <c r="E121" s="108"/>
      <c r="F121" s="162"/>
      <c r="G121" s="163"/>
      <c r="H121" s="147"/>
      <c r="I121" s="71"/>
      <c r="J121" s="164"/>
      <c r="K121" s="142"/>
      <c r="L121" s="142"/>
      <c r="M121" s="136"/>
      <c r="N121" s="148"/>
      <c r="O121" s="165"/>
      <c r="P121" s="147"/>
      <c r="Q121" s="143"/>
      <c r="R121" s="148"/>
      <c r="S121" s="142"/>
      <c r="T121" s="142"/>
      <c r="U121" s="136"/>
      <c r="V121" s="148"/>
      <c r="W121" s="165"/>
      <c r="X121" s="147"/>
      <c r="Y121" s="143"/>
      <c r="Z121" s="148"/>
      <c r="AA121" s="142"/>
      <c r="AB121" s="142"/>
      <c r="AC121" s="136"/>
      <c r="AD121" s="162"/>
      <c r="AE121" s="197"/>
      <c r="AF121" s="144"/>
      <c r="AG121" s="198"/>
      <c r="AH121" s="164"/>
      <c r="AI121" s="142"/>
      <c r="AJ121" s="142"/>
      <c r="AK121" s="136"/>
      <c r="AL121" s="162"/>
      <c r="AM121" s="197"/>
      <c r="AN121" s="144"/>
      <c r="AO121" s="198"/>
      <c r="AP121" s="148"/>
      <c r="AQ121" s="142"/>
      <c r="AR121" s="142"/>
      <c r="AS121" s="136"/>
      <c r="AT121" s="162"/>
      <c r="AU121" s="197"/>
      <c r="AV121" s="144"/>
      <c r="AW121" s="198"/>
      <c r="AX121" s="148"/>
      <c r="AY121" s="142"/>
      <c r="AZ121" s="142"/>
      <c r="BA121" s="136"/>
    </row>
    <row r="122" spans="1:53" ht="12.75" customHeight="1" thickBot="1" x14ac:dyDescent="0.3">
      <c r="A122" s="404"/>
      <c r="B122" s="401"/>
      <c r="C122" s="104" t="s">
        <v>30</v>
      </c>
      <c r="D122" s="169"/>
      <c r="E122" s="108"/>
      <c r="F122" s="162"/>
      <c r="G122" s="163"/>
      <c r="H122" s="147"/>
      <c r="I122" s="71"/>
      <c r="J122" s="164"/>
      <c r="K122" s="142"/>
      <c r="L122" s="142"/>
      <c r="M122" s="136"/>
      <c r="N122" s="148"/>
      <c r="O122" s="165"/>
      <c r="P122" s="147"/>
      <c r="Q122" s="143"/>
      <c r="R122" s="148"/>
      <c r="S122" s="142"/>
      <c r="T122" s="142"/>
      <c r="U122" s="136"/>
      <c r="V122" s="148"/>
      <c r="W122" s="165"/>
      <c r="X122" s="147"/>
      <c r="Y122" s="143"/>
      <c r="Z122" s="148"/>
      <c r="AA122" s="142"/>
      <c r="AB122" s="142"/>
      <c r="AC122" s="136"/>
      <c r="AD122" s="162"/>
      <c r="AE122" s="163"/>
      <c r="AF122" s="147"/>
      <c r="AG122" s="71"/>
      <c r="AH122" s="164"/>
      <c r="AI122" s="142"/>
      <c r="AJ122" s="142"/>
      <c r="AK122" s="136"/>
      <c r="AL122" s="162"/>
      <c r="AM122" s="163"/>
      <c r="AN122" s="147"/>
      <c r="AO122" s="71"/>
      <c r="AP122" s="148"/>
      <c r="AQ122" s="142"/>
      <c r="AR122" s="142"/>
      <c r="AS122" s="136"/>
      <c r="AT122" s="162"/>
      <c r="AU122" s="163"/>
      <c r="AV122" s="147"/>
      <c r="AW122" s="71"/>
      <c r="AX122" s="148"/>
      <c r="AY122" s="142"/>
      <c r="AZ122" s="142"/>
      <c r="BA122" s="136"/>
    </row>
    <row r="123" spans="1:53" ht="12.75" hidden="1" customHeight="1" x14ac:dyDescent="0.25">
      <c r="A123" s="98"/>
      <c r="B123" s="157"/>
      <c r="C123" s="415" t="s">
        <v>30</v>
      </c>
      <c r="D123" s="418" t="s">
        <v>23</v>
      </c>
      <c r="E123" s="419">
        <v>15806</v>
      </c>
      <c r="F123" s="27"/>
      <c r="G123" s="21"/>
      <c r="H123" s="21"/>
      <c r="I123" s="63"/>
      <c r="J123" s="24"/>
      <c r="K123" s="21"/>
      <c r="L123" s="21"/>
      <c r="M123" s="63"/>
      <c r="N123" s="27"/>
      <c r="O123" s="21"/>
      <c r="P123" s="21"/>
      <c r="Q123" s="23"/>
      <c r="R123" s="27"/>
      <c r="S123" s="21"/>
      <c r="T123" s="21"/>
      <c r="U123" s="63"/>
      <c r="V123" s="27"/>
      <c r="W123" s="21"/>
      <c r="X123" s="21"/>
      <c r="Y123" s="63"/>
      <c r="Z123" s="27"/>
      <c r="AA123" s="21"/>
      <c r="AB123" s="21"/>
      <c r="AC123" s="23"/>
      <c r="AD123" s="27"/>
      <c r="AE123" s="21"/>
      <c r="AF123" s="21"/>
      <c r="AG123" s="63"/>
      <c r="AH123" s="24"/>
      <c r="AI123" s="21"/>
      <c r="AJ123" s="21"/>
      <c r="AK123" s="63"/>
      <c r="AL123" s="27"/>
      <c r="AM123" s="21"/>
      <c r="AN123" s="21"/>
      <c r="AO123" s="23"/>
      <c r="AP123" s="27"/>
      <c r="AQ123" s="21"/>
      <c r="AR123" s="21"/>
      <c r="AS123" s="63"/>
      <c r="AT123" s="27"/>
      <c r="AU123" s="21"/>
      <c r="AV123" s="21"/>
      <c r="AW123" s="63"/>
      <c r="AX123" s="27"/>
      <c r="AY123" s="21"/>
      <c r="AZ123" s="21"/>
      <c r="BA123" s="23"/>
    </row>
    <row r="124" spans="1:53" ht="12.75" hidden="1" customHeight="1" x14ac:dyDescent="0.25">
      <c r="A124" s="98"/>
      <c r="B124" s="157"/>
      <c r="C124" s="415"/>
      <c r="D124" s="411"/>
      <c r="E124" s="420"/>
      <c r="F124" s="39"/>
      <c r="G124" s="32"/>
      <c r="H124" s="32"/>
      <c r="I124" s="49"/>
      <c r="J124" s="37"/>
      <c r="K124" s="32"/>
      <c r="L124" s="32"/>
      <c r="M124" s="84"/>
      <c r="N124" s="57"/>
      <c r="O124" s="32"/>
      <c r="P124" s="32"/>
      <c r="Q124" s="36"/>
      <c r="R124" s="39"/>
      <c r="S124" s="32"/>
      <c r="T124" s="32"/>
      <c r="U124" s="84"/>
      <c r="V124" s="39"/>
      <c r="W124" s="32"/>
      <c r="X124" s="32"/>
      <c r="Y124" s="84"/>
      <c r="Z124" s="57"/>
      <c r="AA124" s="32"/>
      <c r="AB124" s="32"/>
      <c r="AC124" s="36"/>
      <c r="AD124" s="39"/>
      <c r="AE124" s="32"/>
      <c r="AF124" s="32"/>
      <c r="AG124" s="49"/>
      <c r="AH124" s="37"/>
      <c r="AI124" s="32"/>
      <c r="AJ124" s="32"/>
      <c r="AK124" s="84"/>
      <c r="AL124" s="57"/>
      <c r="AM124" s="32"/>
      <c r="AN124" s="32"/>
      <c r="AO124" s="36"/>
      <c r="AP124" s="39"/>
      <c r="AQ124" s="32"/>
      <c r="AR124" s="32"/>
      <c r="AS124" s="84"/>
      <c r="AT124" s="39"/>
      <c r="AU124" s="32"/>
      <c r="AV124" s="32"/>
      <c r="AW124" s="84"/>
      <c r="AX124" s="57"/>
      <c r="AY124" s="32"/>
      <c r="AZ124" s="32"/>
      <c r="BA124" s="36"/>
    </row>
    <row r="125" spans="1:53" ht="12.75" hidden="1" customHeight="1" x14ac:dyDescent="0.25">
      <c r="A125" s="98"/>
      <c r="B125" s="157"/>
      <c r="C125" s="416"/>
      <c r="D125" s="410" t="s">
        <v>24</v>
      </c>
      <c r="E125" s="408">
        <v>743</v>
      </c>
      <c r="F125" s="53"/>
      <c r="G125" s="42"/>
      <c r="H125" s="48"/>
      <c r="I125" s="49"/>
      <c r="J125" s="37"/>
      <c r="K125" s="32"/>
      <c r="L125" s="32"/>
      <c r="M125" s="36"/>
      <c r="N125" s="39"/>
      <c r="O125" s="32"/>
      <c r="P125" s="32"/>
      <c r="Q125" s="36"/>
      <c r="R125" s="39"/>
      <c r="S125" s="32"/>
      <c r="T125" s="32"/>
      <c r="U125" s="36"/>
      <c r="V125" s="39"/>
      <c r="W125" s="32"/>
      <c r="X125" s="32"/>
      <c r="Y125" s="36"/>
      <c r="Z125" s="39"/>
      <c r="AA125" s="32"/>
      <c r="AB125" s="32"/>
      <c r="AC125" s="36"/>
      <c r="AD125" s="53"/>
      <c r="AE125" s="42"/>
      <c r="AF125" s="48"/>
      <c r="AG125" s="49"/>
      <c r="AH125" s="37"/>
      <c r="AI125" s="32"/>
      <c r="AJ125" s="32"/>
      <c r="AK125" s="36"/>
      <c r="AL125" s="39"/>
      <c r="AM125" s="32"/>
      <c r="AN125" s="32"/>
      <c r="AO125" s="36"/>
      <c r="AP125" s="39"/>
      <c r="AQ125" s="32"/>
      <c r="AR125" s="32"/>
      <c r="AS125" s="36"/>
      <c r="AT125" s="39"/>
      <c r="AU125" s="32"/>
      <c r="AV125" s="32"/>
      <c r="AW125" s="36"/>
      <c r="AX125" s="39"/>
      <c r="AY125" s="32"/>
      <c r="AZ125" s="32"/>
      <c r="BA125" s="36"/>
    </row>
    <row r="126" spans="1:53" ht="12.75" hidden="1" customHeight="1" x14ac:dyDescent="0.25">
      <c r="A126" s="98"/>
      <c r="B126" s="157"/>
      <c r="C126" s="416"/>
      <c r="D126" s="411"/>
      <c r="E126" s="409"/>
      <c r="F126" s="53"/>
      <c r="G126" s="42"/>
      <c r="H126" s="99"/>
      <c r="I126" s="49"/>
      <c r="J126" s="37"/>
      <c r="K126" s="32"/>
      <c r="L126" s="52"/>
      <c r="M126" s="36"/>
      <c r="N126" s="39"/>
      <c r="O126" s="52"/>
      <c r="P126" s="32"/>
      <c r="Q126" s="36"/>
      <c r="R126" s="39"/>
      <c r="S126" s="32"/>
      <c r="T126" s="52"/>
      <c r="U126" s="36"/>
      <c r="V126" s="39"/>
      <c r="W126" s="32"/>
      <c r="X126" s="52"/>
      <c r="Y126" s="36"/>
      <c r="Z126" s="39"/>
      <c r="AA126" s="52"/>
      <c r="AB126" s="32"/>
      <c r="AC126" s="36"/>
      <c r="AD126" s="53"/>
      <c r="AE126" s="42"/>
      <c r="AF126" s="99"/>
      <c r="AG126" s="49"/>
      <c r="AH126" s="37"/>
      <c r="AI126" s="32"/>
      <c r="AJ126" s="52"/>
      <c r="AK126" s="36"/>
      <c r="AL126" s="39"/>
      <c r="AM126" s="52"/>
      <c r="AN126" s="32"/>
      <c r="AO126" s="36"/>
      <c r="AP126" s="39"/>
      <c r="AQ126" s="32"/>
      <c r="AR126" s="52"/>
      <c r="AS126" s="36"/>
      <c r="AT126" s="39"/>
      <c r="AU126" s="32"/>
      <c r="AV126" s="52"/>
      <c r="AW126" s="36"/>
      <c r="AX126" s="39"/>
      <c r="AY126" s="52"/>
      <c r="AZ126" s="32"/>
      <c r="BA126" s="36"/>
    </row>
    <row r="127" spans="1:53" ht="12.75" hidden="1" customHeight="1" x14ac:dyDescent="0.25">
      <c r="A127" s="98"/>
      <c r="B127" s="157"/>
      <c r="C127" s="416"/>
      <c r="D127" s="410" t="s">
        <v>25</v>
      </c>
      <c r="E127" s="408">
        <v>3019.11</v>
      </c>
      <c r="F127" s="74"/>
      <c r="G127" s="42"/>
      <c r="H127" s="42"/>
      <c r="I127" s="49"/>
      <c r="J127" s="55"/>
      <c r="K127" s="32"/>
      <c r="L127" s="32"/>
      <c r="M127" s="36"/>
      <c r="N127" s="39"/>
      <c r="O127" s="32"/>
      <c r="P127" s="32"/>
      <c r="Q127" s="36"/>
      <c r="R127" s="57"/>
      <c r="S127" s="32"/>
      <c r="T127" s="32"/>
      <c r="U127" s="36"/>
      <c r="V127" s="57"/>
      <c r="W127" s="32"/>
      <c r="X127" s="32"/>
      <c r="Y127" s="36"/>
      <c r="Z127" s="39"/>
      <c r="AA127" s="32"/>
      <c r="AB127" s="32"/>
      <c r="AC127" s="36"/>
      <c r="AD127" s="74"/>
      <c r="AE127" s="42"/>
      <c r="AF127" s="42"/>
      <c r="AG127" s="49"/>
      <c r="AH127" s="55"/>
      <c r="AI127" s="32"/>
      <c r="AJ127" s="32"/>
      <c r="AK127" s="36"/>
      <c r="AL127" s="39"/>
      <c r="AM127" s="32"/>
      <c r="AN127" s="32"/>
      <c r="AO127" s="36"/>
      <c r="AP127" s="57"/>
      <c r="AQ127" s="32"/>
      <c r="AR127" s="32"/>
      <c r="AS127" s="36"/>
      <c r="AT127" s="57"/>
      <c r="AU127" s="32"/>
      <c r="AV127" s="32"/>
      <c r="AW127" s="36"/>
      <c r="AX127" s="39"/>
      <c r="AY127" s="32"/>
      <c r="AZ127" s="32"/>
      <c r="BA127" s="36"/>
    </row>
    <row r="128" spans="1:53" ht="12.75" hidden="1" customHeight="1" x14ac:dyDescent="0.25">
      <c r="A128" s="98"/>
      <c r="B128" s="157"/>
      <c r="C128" s="416"/>
      <c r="D128" s="411"/>
      <c r="E128" s="409"/>
      <c r="F128" s="53"/>
      <c r="G128" s="42"/>
      <c r="H128" s="42"/>
      <c r="I128" s="49"/>
      <c r="J128" s="37"/>
      <c r="K128" s="32"/>
      <c r="L128" s="32"/>
      <c r="M128" s="36"/>
      <c r="N128" s="39"/>
      <c r="O128" s="32"/>
      <c r="P128" s="52"/>
      <c r="Q128" s="36"/>
      <c r="R128" s="39"/>
      <c r="S128" s="32"/>
      <c r="T128" s="32"/>
      <c r="U128" s="36"/>
      <c r="V128" s="39"/>
      <c r="W128" s="32"/>
      <c r="X128" s="32"/>
      <c r="Y128" s="36"/>
      <c r="Z128" s="39"/>
      <c r="AA128" s="32"/>
      <c r="AB128" s="52"/>
      <c r="AC128" s="36"/>
      <c r="AD128" s="53"/>
      <c r="AE128" s="42"/>
      <c r="AF128" s="42"/>
      <c r="AG128" s="49"/>
      <c r="AH128" s="37"/>
      <c r="AI128" s="32"/>
      <c r="AJ128" s="32"/>
      <c r="AK128" s="36"/>
      <c r="AL128" s="39"/>
      <c r="AM128" s="32"/>
      <c r="AN128" s="52"/>
      <c r="AO128" s="36"/>
      <c r="AP128" s="39"/>
      <c r="AQ128" s="32"/>
      <c r="AR128" s="32"/>
      <c r="AS128" s="36"/>
      <c r="AT128" s="39"/>
      <c r="AU128" s="32"/>
      <c r="AV128" s="32"/>
      <c r="AW128" s="36"/>
      <c r="AX128" s="39"/>
      <c r="AY128" s="32"/>
      <c r="AZ128" s="52"/>
      <c r="BA128" s="36"/>
    </row>
    <row r="129" spans="1:53" ht="12.75" hidden="1" customHeight="1" x14ac:dyDescent="0.25">
      <c r="A129" s="98"/>
      <c r="B129" s="157"/>
      <c r="C129" s="416"/>
      <c r="D129" s="410" t="s">
        <v>26</v>
      </c>
      <c r="E129" s="408">
        <v>5579.1</v>
      </c>
      <c r="F129" s="74"/>
      <c r="G129" s="42"/>
      <c r="H129" s="42"/>
      <c r="I129" s="49"/>
      <c r="J129" s="55"/>
      <c r="K129" s="32"/>
      <c r="L129" s="32"/>
      <c r="M129" s="36"/>
      <c r="N129" s="39"/>
      <c r="O129" s="32"/>
      <c r="P129" s="32"/>
      <c r="Q129" s="36"/>
      <c r="R129" s="57"/>
      <c r="S129" s="32"/>
      <c r="T129" s="32"/>
      <c r="U129" s="36"/>
      <c r="V129" s="57"/>
      <c r="W129" s="32"/>
      <c r="X129" s="32"/>
      <c r="Y129" s="36"/>
      <c r="Z129" s="39"/>
      <c r="AA129" s="32"/>
      <c r="AB129" s="32"/>
      <c r="AC129" s="36"/>
      <c r="AD129" s="74"/>
      <c r="AE129" s="42"/>
      <c r="AF129" s="42"/>
      <c r="AG129" s="49"/>
      <c r="AH129" s="55"/>
      <c r="AI129" s="32"/>
      <c r="AJ129" s="32"/>
      <c r="AK129" s="36"/>
      <c r="AL129" s="39"/>
      <c r="AM129" s="32"/>
      <c r="AN129" s="32"/>
      <c r="AO129" s="36"/>
      <c r="AP129" s="57"/>
      <c r="AQ129" s="32"/>
      <c r="AR129" s="32"/>
      <c r="AS129" s="36"/>
      <c r="AT129" s="57"/>
      <c r="AU129" s="32"/>
      <c r="AV129" s="32"/>
      <c r="AW129" s="36"/>
      <c r="AX129" s="39"/>
      <c r="AY129" s="32"/>
      <c r="AZ129" s="32"/>
      <c r="BA129" s="36"/>
    </row>
    <row r="130" spans="1:53" ht="12.75" hidden="1" customHeight="1" x14ac:dyDescent="0.25">
      <c r="A130" s="98"/>
      <c r="B130" s="157"/>
      <c r="C130" s="416"/>
      <c r="D130" s="411"/>
      <c r="E130" s="409"/>
      <c r="F130" s="53"/>
      <c r="G130" s="42"/>
      <c r="H130" s="42"/>
      <c r="I130" s="49"/>
      <c r="J130" s="37"/>
      <c r="K130" s="32"/>
      <c r="L130" s="32"/>
      <c r="M130" s="36"/>
      <c r="N130" s="39"/>
      <c r="O130" s="32"/>
      <c r="P130" s="32"/>
      <c r="Q130" s="36"/>
      <c r="R130" s="39"/>
      <c r="S130" s="32"/>
      <c r="T130" s="32"/>
      <c r="U130" s="36"/>
      <c r="V130" s="39"/>
      <c r="W130" s="32"/>
      <c r="X130" s="32"/>
      <c r="Y130" s="36"/>
      <c r="Z130" s="39"/>
      <c r="AA130" s="32"/>
      <c r="AB130" s="32"/>
      <c r="AC130" s="36"/>
      <c r="AD130" s="53"/>
      <c r="AE130" s="42"/>
      <c r="AF130" s="42"/>
      <c r="AG130" s="49"/>
      <c r="AH130" s="37"/>
      <c r="AI130" s="32"/>
      <c r="AJ130" s="32"/>
      <c r="AK130" s="36"/>
      <c r="AL130" s="39"/>
      <c r="AM130" s="32"/>
      <c r="AN130" s="32"/>
      <c r="AO130" s="36"/>
      <c r="AP130" s="39"/>
      <c r="AQ130" s="32"/>
      <c r="AR130" s="32"/>
      <c r="AS130" s="36"/>
      <c r="AT130" s="39"/>
      <c r="AU130" s="32"/>
      <c r="AV130" s="32"/>
      <c r="AW130" s="36"/>
      <c r="AX130" s="39"/>
      <c r="AY130" s="32"/>
      <c r="AZ130" s="32"/>
      <c r="BA130" s="36"/>
    </row>
    <row r="131" spans="1:53" ht="12.75" hidden="1" customHeight="1" x14ac:dyDescent="0.25">
      <c r="A131" s="98"/>
      <c r="B131" s="157"/>
      <c r="C131" s="416"/>
      <c r="D131" s="410" t="s">
        <v>27</v>
      </c>
      <c r="E131" s="408">
        <v>434.34</v>
      </c>
      <c r="F131" s="74"/>
      <c r="G131" s="42"/>
      <c r="H131" s="42"/>
      <c r="I131" s="49"/>
      <c r="J131" s="55"/>
      <c r="K131" s="32"/>
      <c r="L131" s="32"/>
      <c r="M131" s="36"/>
      <c r="N131" s="39"/>
      <c r="O131" s="32"/>
      <c r="P131" s="32"/>
      <c r="Q131" s="36"/>
      <c r="R131" s="57"/>
      <c r="S131" s="32"/>
      <c r="T131" s="32"/>
      <c r="U131" s="36"/>
      <c r="V131" s="57"/>
      <c r="W131" s="32"/>
      <c r="X131" s="32"/>
      <c r="Y131" s="36"/>
      <c r="Z131" s="39"/>
      <c r="AA131" s="32"/>
      <c r="AB131" s="32"/>
      <c r="AC131" s="36"/>
      <c r="AD131" s="74"/>
      <c r="AE131" s="42"/>
      <c r="AF131" s="42"/>
      <c r="AG131" s="49"/>
      <c r="AH131" s="55"/>
      <c r="AI131" s="32"/>
      <c r="AJ131" s="32"/>
      <c r="AK131" s="36"/>
      <c r="AL131" s="39"/>
      <c r="AM131" s="32"/>
      <c r="AN131" s="32"/>
      <c r="AO131" s="36"/>
      <c r="AP131" s="57"/>
      <c r="AQ131" s="32"/>
      <c r="AR131" s="32"/>
      <c r="AS131" s="36"/>
      <c r="AT131" s="57"/>
      <c r="AU131" s="32"/>
      <c r="AV131" s="32"/>
      <c r="AW131" s="36"/>
      <c r="AX131" s="39"/>
      <c r="AY131" s="32"/>
      <c r="AZ131" s="32"/>
      <c r="BA131" s="36"/>
    </row>
    <row r="132" spans="1:53" ht="12.75" hidden="1" customHeight="1" x14ac:dyDescent="0.25">
      <c r="A132" s="98"/>
      <c r="B132" s="157"/>
      <c r="C132" s="416"/>
      <c r="D132" s="411"/>
      <c r="E132" s="409"/>
      <c r="F132" s="53"/>
      <c r="G132" s="51"/>
      <c r="H132" s="42"/>
      <c r="I132" s="49"/>
      <c r="J132" s="37"/>
      <c r="K132" s="52"/>
      <c r="L132" s="32"/>
      <c r="M132" s="36"/>
      <c r="N132" s="39"/>
      <c r="O132" s="32"/>
      <c r="P132" s="32"/>
      <c r="Q132" s="36"/>
      <c r="R132" s="39"/>
      <c r="S132" s="52"/>
      <c r="T132" s="32"/>
      <c r="U132" s="36"/>
      <c r="V132" s="39"/>
      <c r="W132" s="52"/>
      <c r="X132" s="32"/>
      <c r="Y132" s="36"/>
      <c r="Z132" s="39"/>
      <c r="AA132" s="32"/>
      <c r="AB132" s="32"/>
      <c r="AC132" s="36"/>
      <c r="AD132" s="53"/>
      <c r="AE132" s="51"/>
      <c r="AF132" s="42"/>
      <c r="AG132" s="49"/>
      <c r="AH132" s="37"/>
      <c r="AI132" s="52"/>
      <c r="AJ132" s="32"/>
      <c r="AK132" s="36"/>
      <c r="AL132" s="39"/>
      <c r="AM132" s="32"/>
      <c r="AN132" s="32"/>
      <c r="AO132" s="36"/>
      <c r="AP132" s="39"/>
      <c r="AQ132" s="52"/>
      <c r="AR132" s="32"/>
      <c r="AS132" s="36"/>
      <c r="AT132" s="39"/>
      <c r="AU132" s="52"/>
      <c r="AV132" s="32"/>
      <c r="AW132" s="36"/>
      <c r="AX132" s="39"/>
      <c r="AY132" s="32"/>
      <c r="AZ132" s="32"/>
      <c r="BA132" s="36"/>
    </row>
    <row r="133" spans="1:53" ht="12.75" hidden="1" customHeight="1" x14ac:dyDescent="0.25">
      <c r="A133" s="98"/>
      <c r="B133" s="157"/>
      <c r="C133" s="416"/>
      <c r="D133" s="410" t="s">
        <v>28</v>
      </c>
      <c r="E133" s="408">
        <v>165.56</v>
      </c>
      <c r="F133" s="74"/>
      <c r="G133" s="42"/>
      <c r="H133" s="42"/>
      <c r="I133" s="49"/>
      <c r="J133" s="55"/>
      <c r="K133" s="32"/>
      <c r="L133" s="32"/>
      <c r="M133" s="36"/>
      <c r="N133" s="39"/>
      <c r="O133" s="32"/>
      <c r="P133" s="32"/>
      <c r="Q133" s="36"/>
      <c r="R133" s="57"/>
      <c r="S133" s="32"/>
      <c r="T133" s="32"/>
      <c r="U133" s="36"/>
      <c r="V133" s="57"/>
      <c r="W133" s="32"/>
      <c r="X133" s="32"/>
      <c r="Y133" s="36"/>
      <c r="Z133" s="39"/>
      <c r="AA133" s="32"/>
      <c r="AB133" s="32"/>
      <c r="AC133" s="36"/>
      <c r="AD133" s="74"/>
      <c r="AE133" s="42"/>
      <c r="AF133" s="42"/>
      <c r="AG133" s="49"/>
      <c r="AH133" s="55"/>
      <c r="AI133" s="32"/>
      <c r="AJ133" s="32"/>
      <c r="AK133" s="36"/>
      <c r="AL133" s="39"/>
      <c r="AM133" s="32"/>
      <c r="AN133" s="32"/>
      <c r="AO133" s="36"/>
      <c r="AP133" s="57"/>
      <c r="AQ133" s="32"/>
      <c r="AR133" s="32"/>
      <c r="AS133" s="36"/>
      <c r="AT133" s="57"/>
      <c r="AU133" s="32"/>
      <c r="AV133" s="32"/>
      <c r="AW133" s="36"/>
      <c r="AX133" s="39"/>
      <c r="AY133" s="32"/>
      <c r="AZ133" s="32"/>
      <c r="BA133" s="36"/>
    </row>
    <row r="134" spans="1:53" ht="12.75" hidden="1" customHeight="1" x14ac:dyDescent="0.25">
      <c r="A134" s="98"/>
      <c r="B134" s="157"/>
      <c r="C134" s="416"/>
      <c r="D134" s="411"/>
      <c r="E134" s="409"/>
      <c r="F134" s="53"/>
      <c r="G134" s="42"/>
      <c r="H134" s="42"/>
      <c r="I134" s="85"/>
      <c r="J134" s="37"/>
      <c r="K134" s="32"/>
      <c r="L134" s="32"/>
      <c r="M134" s="56"/>
      <c r="N134" s="39"/>
      <c r="O134" s="32"/>
      <c r="P134" s="32"/>
      <c r="Q134" s="36"/>
      <c r="R134" s="39"/>
      <c r="S134" s="32"/>
      <c r="T134" s="32"/>
      <c r="U134" s="56"/>
      <c r="V134" s="39"/>
      <c r="W134" s="32"/>
      <c r="X134" s="32"/>
      <c r="Y134" s="56"/>
      <c r="Z134" s="39"/>
      <c r="AA134" s="32"/>
      <c r="AB134" s="32"/>
      <c r="AC134" s="36"/>
      <c r="AD134" s="53"/>
      <c r="AE134" s="42"/>
      <c r="AF134" s="42"/>
      <c r="AG134" s="85"/>
      <c r="AH134" s="37"/>
      <c r="AI134" s="32"/>
      <c r="AJ134" s="32"/>
      <c r="AK134" s="56"/>
      <c r="AL134" s="39"/>
      <c r="AM134" s="32"/>
      <c r="AN134" s="32"/>
      <c r="AO134" s="36"/>
      <c r="AP134" s="39"/>
      <c r="AQ134" s="32"/>
      <c r="AR134" s="32"/>
      <c r="AS134" s="56"/>
      <c r="AT134" s="39"/>
      <c r="AU134" s="32"/>
      <c r="AV134" s="32"/>
      <c r="AW134" s="56"/>
      <c r="AX134" s="39"/>
      <c r="AY134" s="32"/>
      <c r="AZ134" s="32"/>
      <c r="BA134" s="36"/>
    </row>
    <row r="135" spans="1:53" ht="12.75" hidden="1" customHeight="1" x14ac:dyDescent="0.25">
      <c r="A135" s="98"/>
      <c r="B135" s="157"/>
      <c r="C135" s="416"/>
      <c r="D135" s="410" t="s">
        <v>29</v>
      </c>
      <c r="E135" s="413">
        <v>9418</v>
      </c>
      <c r="F135" s="53"/>
      <c r="G135" s="42"/>
      <c r="H135" s="42"/>
      <c r="I135" s="49"/>
      <c r="J135" s="37"/>
      <c r="K135" s="32"/>
      <c r="L135" s="32"/>
      <c r="M135" s="36"/>
      <c r="N135" s="39"/>
      <c r="O135" s="32"/>
      <c r="P135" s="32"/>
      <c r="Q135" s="36"/>
      <c r="R135" s="39"/>
      <c r="S135" s="32"/>
      <c r="T135" s="32"/>
      <c r="U135" s="36"/>
      <c r="V135" s="39"/>
      <c r="W135" s="32"/>
      <c r="X135" s="32"/>
      <c r="Y135" s="36"/>
      <c r="Z135" s="39"/>
      <c r="AA135" s="32"/>
      <c r="AB135" s="32"/>
      <c r="AC135" s="36"/>
      <c r="AD135" s="53"/>
      <c r="AE135" s="42"/>
      <c r="AF135" s="42"/>
      <c r="AG135" s="49"/>
      <c r="AH135" s="37"/>
      <c r="AI135" s="32"/>
      <c r="AJ135" s="32"/>
      <c r="AK135" s="36"/>
      <c r="AL135" s="39"/>
      <c r="AM135" s="32"/>
      <c r="AN135" s="32"/>
      <c r="AO135" s="36"/>
      <c r="AP135" s="39"/>
      <c r="AQ135" s="32"/>
      <c r="AR135" s="32"/>
      <c r="AS135" s="36"/>
      <c r="AT135" s="39"/>
      <c r="AU135" s="32"/>
      <c r="AV135" s="32"/>
      <c r="AW135" s="36"/>
      <c r="AX135" s="39"/>
      <c r="AY135" s="32"/>
      <c r="AZ135" s="32"/>
      <c r="BA135" s="36"/>
    </row>
    <row r="136" spans="1:53" ht="12.75" hidden="1" customHeight="1" thickBot="1" x14ac:dyDescent="0.3">
      <c r="A136" s="100"/>
      <c r="B136" s="158"/>
      <c r="C136" s="417"/>
      <c r="D136" s="412"/>
      <c r="E136" s="414"/>
      <c r="F136" s="86"/>
      <c r="G136" s="87"/>
      <c r="H136" s="88"/>
      <c r="I136" s="80"/>
      <c r="J136" s="89"/>
      <c r="K136" s="60"/>
      <c r="L136" s="90"/>
      <c r="M136" s="73"/>
      <c r="N136" s="54"/>
      <c r="O136" s="60"/>
      <c r="P136" s="60"/>
      <c r="Q136" s="61"/>
      <c r="R136" s="91"/>
      <c r="S136" s="60"/>
      <c r="T136" s="90"/>
      <c r="U136" s="73"/>
      <c r="V136" s="91"/>
      <c r="W136" s="60"/>
      <c r="X136" s="90"/>
      <c r="Y136" s="73"/>
      <c r="Z136" s="54"/>
      <c r="AA136" s="60"/>
      <c r="AB136" s="60"/>
      <c r="AC136" s="61"/>
      <c r="AD136" s="86"/>
      <c r="AE136" s="87"/>
      <c r="AF136" s="88"/>
      <c r="AG136" s="80"/>
      <c r="AH136" s="89"/>
      <c r="AI136" s="60"/>
      <c r="AJ136" s="90"/>
      <c r="AK136" s="73"/>
      <c r="AL136" s="54"/>
      <c r="AM136" s="60"/>
      <c r="AN136" s="60"/>
      <c r="AO136" s="61"/>
      <c r="AP136" s="91"/>
      <c r="AQ136" s="60"/>
      <c r="AR136" s="90"/>
      <c r="AS136" s="73"/>
      <c r="AT136" s="91"/>
      <c r="AU136" s="60"/>
      <c r="AV136" s="90"/>
      <c r="AW136" s="73"/>
      <c r="AX136" s="54"/>
      <c r="AY136" s="60"/>
      <c r="AZ136" s="60"/>
      <c r="BA136" s="61"/>
    </row>
    <row r="137" spans="1:53" customFormat="1" thickBot="1" x14ac:dyDescent="0.3">
      <c r="A137" s="403">
        <v>6</v>
      </c>
      <c r="B137" s="400" t="s">
        <v>37</v>
      </c>
      <c r="C137" s="105" t="s">
        <v>22</v>
      </c>
      <c r="D137" s="106" t="s">
        <v>23</v>
      </c>
      <c r="E137" s="107"/>
      <c r="F137" s="27"/>
      <c r="G137" s="21"/>
      <c r="H137" s="19"/>
      <c r="I137" s="20">
        <f>20420+500</f>
        <v>20920</v>
      </c>
      <c r="J137" s="27"/>
      <c r="K137" s="21"/>
      <c r="L137" s="21"/>
      <c r="M137" s="63"/>
      <c r="N137" s="20">
        <f>I137+500</f>
        <v>21420</v>
      </c>
      <c r="O137" s="24"/>
      <c r="P137" s="21"/>
      <c r="Q137" s="63"/>
      <c r="R137" s="176"/>
      <c r="S137" s="190">
        <f>N137+500</f>
        <v>21920</v>
      </c>
      <c r="T137" s="62"/>
      <c r="U137" s="191"/>
      <c r="V137" s="27"/>
      <c r="W137" s="19"/>
      <c r="X137" s="20">
        <f>S137+500</f>
        <v>22420</v>
      </c>
      <c r="Y137" s="63"/>
      <c r="Z137" s="27"/>
      <c r="AA137" s="21"/>
      <c r="AB137" s="19"/>
      <c r="AC137" s="20">
        <f>X137+500</f>
        <v>22920</v>
      </c>
      <c r="AD137" s="27"/>
      <c r="AE137" s="21"/>
      <c r="AF137" s="21"/>
      <c r="AG137" s="28"/>
      <c r="AH137" s="20">
        <f>AC137+500</f>
        <v>23420</v>
      </c>
      <c r="AI137" s="21"/>
      <c r="AJ137" s="21"/>
      <c r="AK137" s="28"/>
      <c r="AL137" s="27"/>
      <c r="AM137" s="20">
        <f>AH137+500</f>
        <v>23920</v>
      </c>
      <c r="AN137" s="21"/>
      <c r="AO137" s="28"/>
      <c r="AP137" s="27"/>
      <c r="AQ137" s="21"/>
      <c r="AR137" s="20">
        <f>AM137+500</f>
        <v>24420</v>
      </c>
      <c r="AS137" s="28"/>
      <c r="AT137" s="27"/>
      <c r="AU137" s="21"/>
      <c r="AV137" s="21"/>
      <c r="AW137" s="20">
        <f>AR137+500</f>
        <v>24920</v>
      </c>
      <c r="AX137" s="27"/>
      <c r="AY137" s="21"/>
      <c r="AZ137" s="21"/>
      <c r="BA137" s="28"/>
    </row>
    <row r="138" spans="1:53" customFormat="1" thickBot="1" x14ac:dyDescent="0.3">
      <c r="A138" s="404"/>
      <c r="B138" s="401"/>
      <c r="C138" s="104" t="s">
        <v>30</v>
      </c>
      <c r="D138" s="104"/>
      <c r="E138" s="159"/>
      <c r="F138" s="39"/>
      <c r="G138" s="32"/>
      <c r="H138" s="32"/>
      <c r="I138" s="67"/>
      <c r="J138" s="39"/>
      <c r="K138" s="32"/>
      <c r="L138" s="32"/>
      <c r="M138" s="34">
        <f>3432</f>
        <v>3432</v>
      </c>
      <c r="N138" s="45"/>
      <c r="O138" s="32"/>
      <c r="P138" s="32"/>
      <c r="Q138" s="84"/>
      <c r="R138" s="27"/>
      <c r="S138" s="21"/>
      <c r="T138" s="21"/>
      <c r="U138" s="192"/>
      <c r="V138" s="39"/>
      <c r="W138" s="32"/>
      <c r="X138" s="43"/>
      <c r="Y138" s="84"/>
      <c r="Z138" s="39"/>
      <c r="AA138" s="32"/>
      <c r="AB138" s="32"/>
      <c r="AC138" s="34">
        <f>M138+500</f>
        <v>3932</v>
      </c>
      <c r="AD138" s="39"/>
      <c r="AE138" s="32"/>
      <c r="AF138" s="32"/>
      <c r="AG138" s="36"/>
      <c r="AH138" s="39"/>
      <c r="AI138" s="32"/>
      <c r="AJ138" s="32"/>
      <c r="AK138" s="36"/>
      <c r="AL138" s="39"/>
      <c r="AM138" s="32"/>
      <c r="AN138" s="32"/>
      <c r="AO138" s="34">
        <f>AC138+500</f>
        <v>4432</v>
      </c>
      <c r="AP138" s="39"/>
      <c r="AQ138" s="32"/>
      <c r="AR138" s="32"/>
      <c r="AS138" s="36"/>
      <c r="AT138" s="39"/>
      <c r="AU138" s="32"/>
      <c r="AV138" s="32"/>
      <c r="AW138" s="36"/>
      <c r="AX138" s="39"/>
      <c r="AY138" s="32"/>
      <c r="AZ138" s="32"/>
      <c r="BA138" s="34">
        <f>AO138+500</f>
        <v>4932</v>
      </c>
    </row>
    <row r="139" spans="1:53" customFormat="1" thickBot="1" x14ac:dyDescent="0.3">
      <c r="A139" s="404"/>
      <c r="B139" s="401"/>
      <c r="C139" s="104" t="s">
        <v>22</v>
      </c>
      <c r="D139" s="102" t="s">
        <v>25</v>
      </c>
      <c r="E139" s="108"/>
      <c r="F139" s="110"/>
      <c r="G139" s="161"/>
      <c r="H139" s="161"/>
      <c r="I139" s="71"/>
      <c r="J139" s="57"/>
      <c r="K139" s="32"/>
      <c r="L139" s="32"/>
      <c r="M139" s="44"/>
      <c r="N139" s="47">
        <v>5130</v>
      </c>
      <c r="O139" s="32"/>
      <c r="P139" s="32"/>
      <c r="Q139" s="36"/>
      <c r="R139" s="57"/>
      <c r="S139" s="32"/>
      <c r="T139" s="32"/>
      <c r="U139" s="36"/>
      <c r="V139" s="47">
        <v>5430</v>
      </c>
      <c r="W139" s="32"/>
      <c r="X139" s="32"/>
      <c r="Y139" s="36"/>
      <c r="Z139" s="57"/>
      <c r="AA139" s="32"/>
      <c r="AB139" s="32"/>
      <c r="AC139" s="36"/>
      <c r="AD139" s="47">
        <f>V139+300</f>
        <v>5730</v>
      </c>
      <c r="AE139" s="42"/>
      <c r="AF139" s="42"/>
      <c r="AG139" s="49"/>
      <c r="AH139" s="57"/>
      <c r="AI139" s="32"/>
      <c r="AJ139" s="32"/>
      <c r="AK139" s="44"/>
      <c r="AL139" s="47">
        <f>AD139+300</f>
        <v>6030</v>
      </c>
      <c r="AM139" s="42"/>
      <c r="AN139" s="42"/>
      <c r="AO139" s="49"/>
      <c r="AP139" s="57"/>
      <c r="AQ139" s="32"/>
      <c r="AR139" s="32"/>
      <c r="AS139" s="36"/>
      <c r="AT139" s="47">
        <f>AL139+300</f>
        <v>6330</v>
      </c>
      <c r="AU139" s="42"/>
      <c r="AV139" s="42"/>
      <c r="AW139" s="49"/>
      <c r="AX139" s="57"/>
      <c r="AY139" s="32"/>
      <c r="AZ139" s="32"/>
      <c r="BA139" s="36"/>
    </row>
    <row r="140" spans="1:53" customFormat="1" ht="15" customHeight="1" thickBot="1" x14ac:dyDescent="0.3">
      <c r="A140" s="404"/>
      <c r="B140" s="401"/>
      <c r="C140" s="104" t="s">
        <v>30</v>
      </c>
      <c r="D140" s="156"/>
      <c r="E140" s="183"/>
      <c r="F140" s="188"/>
      <c r="G140" s="110">
        <v>10150</v>
      </c>
      <c r="H140" s="16"/>
      <c r="I140" s="17"/>
      <c r="J140" s="57"/>
      <c r="K140" s="32"/>
      <c r="L140" s="32"/>
      <c r="M140" s="36"/>
      <c r="N140" s="78"/>
      <c r="O140" s="110">
        <v>10550</v>
      </c>
      <c r="P140" s="32"/>
      <c r="Q140" s="36"/>
      <c r="R140" s="57"/>
      <c r="S140" s="32"/>
      <c r="T140" s="32"/>
      <c r="U140" s="36"/>
      <c r="V140" s="78"/>
      <c r="W140" s="110">
        <v>10950</v>
      </c>
      <c r="X140" s="32"/>
      <c r="Y140" s="36"/>
      <c r="Z140" s="57"/>
      <c r="AA140" s="32"/>
      <c r="AB140" s="32"/>
      <c r="AC140" s="36"/>
      <c r="AD140" s="77"/>
      <c r="AE140" s="110">
        <f>W140+400</f>
        <v>11350</v>
      </c>
      <c r="AF140" s="42"/>
      <c r="AG140" s="49"/>
      <c r="AH140" s="57"/>
      <c r="AI140" s="32"/>
      <c r="AJ140" s="32"/>
      <c r="AK140" s="36"/>
      <c r="AL140" s="77"/>
      <c r="AM140" s="110">
        <f>AE140+400</f>
        <v>11750</v>
      </c>
      <c r="AN140" s="42"/>
      <c r="AO140" s="49"/>
      <c r="AP140" s="57"/>
      <c r="AQ140" s="32"/>
      <c r="AR140" s="32"/>
      <c r="AS140" s="36"/>
      <c r="AT140" s="77"/>
      <c r="AU140" s="110">
        <f>AM140+400</f>
        <v>12150</v>
      </c>
      <c r="AV140" s="42"/>
      <c r="AW140" s="49"/>
      <c r="AX140" s="57"/>
      <c r="AY140" s="32"/>
      <c r="AZ140" s="32"/>
      <c r="BA140" s="36"/>
    </row>
    <row r="141" spans="1:53" customFormat="1" ht="15" customHeight="1" thickBot="1" x14ac:dyDescent="0.3">
      <c r="A141" s="404"/>
      <c r="B141" s="401"/>
      <c r="C141" s="104" t="s">
        <v>22</v>
      </c>
      <c r="D141" s="102" t="s">
        <v>26</v>
      </c>
      <c r="E141" s="183"/>
      <c r="F141" s="74"/>
      <c r="G141" s="47">
        <v>555</v>
      </c>
      <c r="H141" s="42"/>
      <c r="I141" s="49"/>
      <c r="J141" s="57"/>
      <c r="K141" s="32"/>
      <c r="L141" s="32"/>
      <c r="M141" s="36"/>
      <c r="N141" s="57"/>
      <c r="O141" s="47">
        <v>575</v>
      </c>
      <c r="P141" s="32"/>
      <c r="Q141" s="36"/>
      <c r="R141" s="57"/>
      <c r="S141" s="32"/>
      <c r="T141" s="32"/>
      <c r="U141" s="36"/>
      <c r="V141" s="57"/>
      <c r="W141" s="47">
        <v>595</v>
      </c>
      <c r="X141" s="32"/>
      <c r="Y141" s="36"/>
      <c r="Z141" s="57"/>
      <c r="AA141" s="32"/>
      <c r="AB141" s="32"/>
      <c r="AC141" s="36"/>
      <c r="AD141" s="74"/>
      <c r="AE141" s="47">
        <f>W141+20</f>
        <v>615</v>
      </c>
      <c r="AF141" s="42"/>
      <c r="AG141" s="49"/>
      <c r="AH141" s="57"/>
      <c r="AI141" s="32"/>
      <c r="AJ141" s="32"/>
      <c r="AK141" s="36"/>
      <c r="AL141" s="74"/>
      <c r="AM141" s="47">
        <f>AE141+20</f>
        <v>635</v>
      </c>
      <c r="AN141" s="42"/>
      <c r="AO141" s="49"/>
      <c r="AP141" s="57"/>
      <c r="AQ141" s="32"/>
      <c r="AR141" s="32"/>
      <c r="AS141" s="36"/>
      <c r="AT141" s="74"/>
      <c r="AU141" s="47">
        <f>AM141+20</f>
        <v>655</v>
      </c>
      <c r="AV141" s="42"/>
      <c r="AW141" s="49"/>
      <c r="AX141" s="57"/>
      <c r="AY141" s="32"/>
      <c r="AZ141" s="32"/>
      <c r="BA141" s="36"/>
    </row>
    <row r="142" spans="1:53" customFormat="1" ht="15.75" customHeight="1" thickBot="1" x14ac:dyDescent="0.3">
      <c r="A142" s="404"/>
      <c r="B142" s="401"/>
      <c r="C142" s="104" t="s">
        <v>30</v>
      </c>
      <c r="D142" s="156"/>
      <c r="E142" s="183"/>
      <c r="F142" s="74"/>
      <c r="G142" s="41"/>
      <c r="H142" s="47">
        <v>228</v>
      </c>
      <c r="I142" s="49"/>
      <c r="J142" s="57"/>
      <c r="K142" s="32"/>
      <c r="L142" s="32"/>
      <c r="M142" s="36"/>
      <c r="N142" s="57"/>
      <c r="O142" s="43"/>
      <c r="P142" s="47">
        <v>238</v>
      </c>
      <c r="Q142" s="36"/>
      <c r="R142" s="57"/>
      <c r="S142" s="32"/>
      <c r="T142" s="32"/>
      <c r="U142" s="36"/>
      <c r="V142" s="57"/>
      <c r="W142" s="43"/>
      <c r="X142" s="47">
        <v>248</v>
      </c>
      <c r="Y142" s="36"/>
      <c r="Z142" s="57"/>
      <c r="AA142" s="32"/>
      <c r="AB142" s="32"/>
      <c r="AC142" s="36"/>
      <c r="AD142" s="74"/>
      <c r="AE142" s="41"/>
      <c r="AF142" s="47">
        <f>X142+10</f>
        <v>258</v>
      </c>
      <c r="AG142" s="49"/>
      <c r="AH142" s="57"/>
      <c r="AI142" s="32"/>
      <c r="AJ142" s="32"/>
      <c r="AK142" s="143"/>
      <c r="AL142" s="74"/>
      <c r="AM142" s="41"/>
      <c r="AN142" s="47">
        <f>AF142+10</f>
        <v>268</v>
      </c>
      <c r="AO142" s="49"/>
      <c r="AP142" s="57"/>
      <c r="AQ142" s="32"/>
      <c r="AR142" s="32"/>
      <c r="AS142" s="36"/>
      <c r="AT142" s="74"/>
      <c r="AU142" s="41"/>
      <c r="AV142" s="47">
        <f>AN142+10</f>
        <v>278</v>
      </c>
      <c r="AW142" s="49"/>
      <c r="AX142" s="57"/>
      <c r="AY142" s="32"/>
      <c r="AZ142" s="32"/>
      <c r="BA142" s="36"/>
    </row>
    <row r="143" spans="1:53" customFormat="1" thickBot="1" x14ac:dyDescent="0.3">
      <c r="A143" s="404"/>
      <c r="B143" s="401"/>
      <c r="C143" s="104" t="s">
        <v>22</v>
      </c>
      <c r="D143" s="102" t="s">
        <v>27</v>
      </c>
      <c r="E143" s="184"/>
      <c r="F143" s="186"/>
      <c r="G143" s="161"/>
      <c r="H143" s="163"/>
      <c r="I143" s="71"/>
      <c r="J143" s="138"/>
      <c r="K143" s="142"/>
      <c r="L143" s="142"/>
      <c r="M143" s="110">
        <v>2000</v>
      </c>
      <c r="N143" s="138"/>
      <c r="O143" s="142"/>
      <c r="P143" s="165"/>
      <c r="Q143" s="143"/>
      <c r="R143" s="138"/>
      <c r="S143" s="142"/>
      <c r="T143" s="142"/>
      <c r="U143" s="110">
        <v>2500</v>
      </c>
      <c r="V143" s="138"/>
      <c r="W143" s="142"/>
      <c r="X143" s="165"/>
      <c r="Y143" s="143"/>
      <c r="Z143" s="138"/>
      <c r="AA143" s="142"/>
      <c r="AB143" s="142"/>
      <c r="AC143" s="110">
        <v>3000</v>
      </c>
      <c r="AD143" s="186"/>
      <c r="AE143" s="161"/>
      <c r="AF143" s="163"/>
      <c r="AG143" s="71"/>
      <c r="AH143" s="138"/>
      <c r="AI143" s="142"/>
      <c r="AJ143" s="200"/>
      <c r="AK143" s="47">
        <f>AC143+500</f>
        <v>3500</v>
      </c>
      <c r="AL143" s="193"/>
      <c r="AM143" s="161"/>
      <c r="AN143" s="163"/>
      <c r="AO143" s="71"/>
      <c r="AP143" s="138"/>
      <c r="AQ143" s="142"/>
      <c r="AR143" s="142"/>
      <c r="AS143" s="47">
        <f>AK143+500</f>
        <v>4000</v>
      </c>
      <c r="AT143" s="186"/>
      <c r="AU143" s="161"/>
      <c r="AV143" s="163"/>
      <c r="AW143" s="71"/>
      <c r="AX143" s="138"/>
      <c r="AY143" s="142"/>
      <c r="AZ143" s="142"/>
      <c r="BA143" s="47">
        <f>AS143+500</f>
        <v>4500</v>
      </c>
    </row>
    <row r="144" spans="1:53" customFormat="1" x14ac:dyDescent="0.25">
      <c r="A144" s="404"/>
      <c r="B144" s="401"/>
      <c r="C144" s="104" t="s">
        <v>30</v>
      </c>
      <c r="D144" s="175"/>
      <c r="E144" s="137"/>
      <c r="F144" s="134"/>
      <c r="G144" s="144"/>
      <c r="H144" s="144"/>
      <c r="I144" s="135"/>
      <c r="J144" s="25"/>
      <c r="K144" s="145"/>
      <c r="L144" s="145"/>
      <c r="M144" s="135"/>
      <c r="N144" s="25"/>
      <c r="O144" s="145"/>
      <c r="P144" s="145"/>
      <c r="Q144" s="136"/>
      <c r="R144" s="25"/>
      <c r="S144" s="145"/>
      <c r="T144" s="145"/>
      <c r="U144" s="135"/>
      <c r="V144" s="25"/>
      <c r="W144" s="145"/>
      <c r="X144" s="145"/>
      <c r="Y144" s="136"/>
      <c r="Z144" s="25"/>
      <c r="AA144" s="145"/>
      <c r="AB144" s="145"/>
      <c r="AC144" s="135"/>
      <c r="AD144" s="134"/>
      <c r="AE144" s="144"/>
      <c r="AF144" s="144"/>
      <c r="AG144" s="135"/>
      <c r="AH144" s="25"/>
      <c r="AI144" s="145"/>
      <c r="AJ144" s="145"/>
      <c r="AK144" s="135"/>
      <c r="AL144" s="134"/>
      <c r="AM144" s="144"/>
      <c r="AN144" s="144"/>
      <c r="AO144" s="135"/>
      <c r="AP144" s="25"/>
      <c r="AQ144" s="145"/>
      <c r="AR144" s="145"/>
      <c r="AS144" s="135"/>
      <c r="AT144" s="134"/>
      <c r="AU144" s="144"/>
      <c r="AV144" s="144"/>
      <c r="AW144" s="135"/>
      <c r="AX144" s="25"/>
      <c r="AY144" s="145"/>
      <c r="AZ144" s="145"/>
      <c r="BA144" s="135"/>
    </row>
    <row r="145" spans="1:53" customFormat="1" ht="15" x14ac:dyDescent="0.25">
      <c r="A145" s="404"/>
      <c r="B145" s="401"/>
      <c r="C145" s="104" t="s">
        <v>22</v>
      </c>
      <c r="D145" s="102" t="s">
        <v>28</v>
      </c>
      <c r="E145" s="137"/>
      <c r="F145" s="134"/>
      <c r="G145" s="144"/>
      <c r="H145" s="144"/>
      <c r="I145" s="135"/>
      <c r="J145" s="25"/>
      <c r="K145" s="145"/>
      <c r="L145" s="145"/>
      <c r="M145" s="135"/>
      <c r="N145" s="25"/>
      <c r="O145" s="145"/>
      <c r="P145" s="145"/>
      <c r="Q145" s="136"/>
      <c r="R145" s="25"/>
      <c r="S145" s="145"/>
      <c r="T145" s="145"/>
      <c r="U145" s="135"/>
      <c r="V145" s="25"/>
      <c r="W145" s="145"/>
      <c r="X145" s="145"/>
      <c r="Y145" s="136"/>
      <c r="Z145" s="25"/>
      <c r="AA145" s="145"/>
      <c r="AB145" s="145"/>
      <c r="AC145" s="135"/>
      <c r="AD145" s="134"/>
      <c r="AE145" s="144"/>
      <c r="AF145" s="144"/>
      <c r="AG145" s="135"/>
      <c r="AH145" s="25"/>
      <c r="AI145" s="145"/>
      <c r="AJ145" s="145"/>
      <c r="AK145" s="135"/>
      <c r="AL145" s="134"/>
      <c r="AM145" s="144"/>
      <c r="AN145" s="144"/>
      <c r="AO145" s="135"/>
      <c r="AP145" s="25"/>
      <c r="AQ145" s="145"/>
      <c r="AR145" s="145"/>
      <c r="AS145" s="135"/>
      <c r="AT145" s="134"/>
      <c r="AU145" s="144"/>
      <c r="AV145" s="144"/>
      <c r="AW145" s="135"/>
      <c r="AX145" s="25"/>
      <c r="AY145" s="145"/>
      <c r="AZ145" s="145"/>
      <c r="BA145" s="135"/>
    </row>
    <row r="146" spans="1:53" customFormat="1" x14ac:dyDescent="0.25">
      <c r="A146" s="404"/>
      <c r="B146" s="401"/>
      <c r="C146" s="173" t="s">
        <v>30</v>
      </c>
      <c r="D146" s="156"/>
      <c r="F146" s="177"/>
      <c r="G146" s="178"/>
      <c r="H146" s="178"/>
      <c r="I146" s="179"/>
      <c r="J146" s="177"/>
      <c r="K146" s="178"/>
      <c r="L146" s="178"/>
      <c r="M146" s="179"/>
      <c r="N146" s="177"/>
      <c r="O146" s="178"/>
      <c r="P146" s="178"/>
      <c r="Q146" s="179"/>
      <c r="R146" s="177"/>
      <c r="S146" s="178"/>
      <c r="T146" s="178"/>
      <c r="U146" s="179"/>
      <c r="V146" s="177"/>
      <c r="W146" s="178"/>
      <c r="X146" s="178"/>
      <c r="Y146" s="179"/>
      <c r="Z146" s="177"/>
      <c r="AA146" s="178"/>
      <c r="AB146" s="178"/>
      <c r="AC146" s="179"/>
      <c r="AD146" s="177"/>
      <c r="AE146" s="178"/>
      <c r="AF146" s="178"/>
      <c r="AG146" s="179"/>
      <c r="AH146" s="177"/>
      <c r="AI146" s="178"/>
      <c r="AJ146" s="178"/>
      <c r="AK146" s="179"/>
      <c r="AL146" s="177"/>
      <c r="AM146" s="178"/>
      <c r="AN146" s="178"/>
      <c r="AO146" s="179"/>
      <c r="AP146" s="177"/>
      <c r="AQ146" s="178"/>
      <c r="AR146" s="178"/>
      <c r="AS146" s="179"/>
      <c r="AT146" s="177"/>
      <c r="AU146" s="178"/>
      <c r="AV146" s="178"/>
      <c r="AW146" s="179"/>
      <c r="AX146" s="177"/>
      <c r="AY146" s="178"/>
      <c r="AZ146" s="178"/>
      <c r="BA146" s="179"/>
    </row>
    <row r="147" spans="1:53" customFormat="1" ht="15" x14ac:dyDescent="0.25">
      <c r="A147" s="404"/>
      <c r="B147" s="401"/>
      <c r="C147" s="173" t="s">
        <v>22</v>
      </c>
      <c r="D147" s="102" t="s">
        <v>29</v>
      </c>
      <c r="F147" s="177"/>
      <c r="G147" s="178"/>
      <c r="H147" s="178"/>
      <c r="I147" s="179"/>
      <c r="J147" s="177"/>
      <c r="K147" s="178"/>
      <c r="L147" s="178"/>
      <c r="M147" s="179"/>
      <c r="N147" s="177"/>
      <c r="O147" s="178"/>
      <c r="P147" s="178"/>
      <c r="Q147" s="179"/>
      <c r="R147" s="177"/>
      <c r="S147" s="178"/>
      <c r="T147" s="178"/>
      <c r="U147" s="179"/>
      <c r="V147" s="177"/>
      <c r="W147" s="178"/>
      <c r="X147" s="178"/>
      <c r="Y147" s="179"/>
      <c r="Z147" s="177"/>
      <c r="AA147" s="178"/>
      <c r="AB147" s="178"/>
      <c r="AC147" s="179"/>
      <c r="AD147" s="177"/>
      <c r="AE147" s="178"/>
      <c r="AF147" s="178"/>
      <c r="AG147" s="179"/>
      <c r="AH147" s="177"/>
      <c r="AI147" s="178"/>
      <c r="AJ147" s="178"/>
      <c r="AK147" s="179"/>
      <c r="AL147" s="177"/>
      <c r="AM147" s="178"/>
      <c r="AN147" s="178"/>
      <c r="AO147" s="179"/>
      <c r="AP147" s="177"/>
      <c r="AQ147" s="178"/>
      <c r="AR147" s="178"/>
      <c r="AS147" s="179"/>
      <c r="AT147" s="177"/>
      <c r="AU147" s="178"/>
      <c r="AV147" s="178"/>
      <c r="AW147" s="179"/>
      <c r="AX147" s="177"/>
      <c r="AY147" s="178"/>
      <c r="AZ147" s="178"/>
      <c r="BA147" s="179"/>
    </row>
    <row r="148" spans="1:53" ht="16.5" thickBot="1" x14ac:dyDescent="0.3">
      <c r="A148" s="405"/>
      <c r="B148" s="402"/>
      <c r="C148" s="174" t="s">
        <v>30</v>
      </c>
      <c r="D148" s="160"/>
      <c r="E148" s="3"/>
      <c r="F148" s="180"/>
      <c r="G148" s="181"/>
      <c r="H148" s="181"/>
      <c r="I148" s="185"/>
      <c r="J148" s="189"/>
      <c r="K148" s="182"/>
      <c r="L148" s="182"/>
      <c r="M148" s="172"/>
      <c r="N148" s="189"/>
      <c r="O148" s="182"/>
      <c r="P148" s="182"/>
      <c r="Q148" s="172"/>
      <c r="R148" s="189"/>
      <c r="S148" s="182"/>
      <c r="T148" s="182"/>
      <c r="U148" s="172"/>
      <c r="V148" s="189"/>
      <c r="W148" s="182"/>
      <c r="X148" s="182"/>
      <c r="Y148" s="172"/>
      <c r="Z148" s="189"/>
      <c r="AA148" s="182"/>
      <c r="AB148" s="182"/>
      <c r="AC148" s="172"/>
      <c r="AD148" s="180"/>
      <c r="AE148" s="181"/>
      <c r="AF148" s="181"/>
      <c r="AG148" s="185"/>
      <c r="AH148" s="189"/>
      <c r="AI148" s="182"/>
      <c r="AJ148" s="182"/>
      <c r="AK148" s="172"/>
      <c r="AL148" s="189"/>
      <c r="AM148" s="182"/>
      <c r="AN148" s="182"/>
      <c r="AO148" s="172"/>
      <c r="AP148" s="189"/>
      <c r="AQ148" s="182"/>
      <c r="AR148" s="182"/>
      <c r="AS148" s="172"/>
      <c r="AT148" s="189"/>
      <c r="AU148" s="182"/>
      <c r="AV148" s="182"/>
      <c r="AW148" s="172"/>
      <c r="AX148" s="189"/>
      <c r="AY148" s="182"/>
      <c r="AZ148" s="182"/>
      <c r="BA148" s="172"/>
    </row>
    <row r="149" spans="1:53" x14ac:dyDescent="0.25">
      <c r="E149" s="3"/>
      <c r="F149" s="101"/>
      <c r="G149" s="101"/>
      <c r="H149" s="101"/>
      <c r="I149" s="101"/>
      <c r="AD149" s="3"/>
      <c r="AE149" s="3"/>
      <c r="AF149" s="3"/>
      <c r="AG149" s="3"/>
    </row>
    <row r="150" spans="1:53" x14ac:dyDescent="0.25">
      <c r="E150" s="3"/>
      <c r="F150" s="101"/>
      <c r="G150" s="101"/>
      <c r="H150" s="101"/>
      <c r="I150" s="101"/>
      <c r="AD150" s="3"/>
      <c r="AE150" s="3"/>
      <c r="AF150" s="3"/>
      <c r="AG150" s="3"/>
    </row>
    <row r="151" spans="1:53" ht="18.75" x14ac:dyDescent="0.3">
      <c r="E151" s="3"/>
      <c r="F151" s="101"/>
      <c r="G151" s="101"/>
      <c r="H151" s="101"/>
      <c r="I151" s="101"/>
      <c r="K151" s="101"/>
      <c r="L151" s="101"/>
      <c r="M151" s="406" t="s">
        <v>38</v>
      </c>
      <c r="N151" s="406"/>
      <c r="O151" s="406"/>
      <c r="P151" s="406"/>
      <c r="Q151" s="406"/>
      <c r="Y151" s="406" t="s">
        <v>40</v>
      </c>
      <c r="Z151" s="406"/>
      <c r="AA151" s="406"/>
      <c r="AB151" s="406"/>
      <c r="AC151" s="406"/>
      <c r="AD151" s="3"/>
      <c r="AE151" s="101"/>
      <c r="AF151" s="101"/>
      <c r="AG151" s="406" t="s">
        <v>38</v>
      </c>
      <c r="AH151" s="406"/>
      <c r="AI151" s="406"/>
      <c r="AJ151" s="406"/>
      <c r="AK151" s="406"/>
      <c r="AS151" s="111"/>
      <c r="AU151" s="406" t="s">
        <v>40</v>
      </c>
      <c r="AV151" s="406"/>
      <c r="AW151" s="406"/>
    </row>
    <row r="152" spans="1:53" ht="18.75" x14ac:dyDescent="0.3">
      <c r="E152" s="3"/>
      <c r="F152" s="101"/>
      <c r="G152" s="101"/>
      <c r="H152" s="101"/>
      <c r="I152" s="101"/>
      <c r="K152" s="101"/>
      <c r="L152" s="101"/>
      <c r="Z152" s="111"/>
      <c r="AD152" s="3"/>
      <c r="AE152" s="101"/>
      <c r="AF152" s="101"/>
      <c r="AG152" s="101"/>
      <c r="AI152" s="111"/>
      <c r="AS152" s="111"/>
    </row>
    <row r="153" spans="1:53" ht="18.75" x14ac:dyDescent="0.3">
      <c r="E153" s="3"/>
      <c r="F153" s="101"/>
      <c r="G153" s="101"/>
      <c r="H153" s="101"/>
      <c r="I153" s="101"/>
      <c r="K153" s="101"/>
      <c r="L153" s="101"/>
      <c r="M153" s="101"/>
      <c r="O153" s="111"/>
      <c r="Z153" s="111"/>
      <c r="AD153" s="3"/>
      <c r="AE153" s="101"/>
      <c r="AF153" s="101"/>
      <c r="AG153" s="101"/>
      <c r="AI153" s="111"/>
      <c r="AS153" s="111"/>
    </row>
    <row r="154" spans="1:53" ht="18.75" x14ac:dyDescent="0.3">
      <c r="E154" s="3"/>
      <c r="F154" s="101"/>
      <c r="G154" s="101"/>
      <c r="H154" s="101"/>
      <c r="I154" s="101"/>
      <c r="K154" s="101"/>
      <c r="L154" s="101"/>
      <c r="M154" s="101"/>
      <c r="AD154" s="3"/>
      <c r="AE154" s="101"/>
      <c r="AF154" s="101"/>
      <c r="AG154" s="3"/>
      <c r="AS154" s="111"/>
    </row>
    <row r="155" spans="1:53" ht="18.75" x14ac:dyDescent="0.3">
      <c r="E155" s="3"/>
      <c r="F155" s="101"/>
      <c r="G155" s="101"/>
      <c r="H155" s="101"/>
      <c r="I155" s="101"/>
      <c r="L155" s="407" t="s">
        <v>39</v>
      </c>
      <c r="M155" s="407"/>
      <c r="N155" s="407"/>
      <c r="O155" s="407"/>
      <c r="P155" s="407"/>
      <c r="Q155" s="407"/>
      <c r="R155" s="407"/>
      <c r="S155" s="407"/>
      <c r="T155" s="407"/>
      <c r="X155" s="111"/>
      <c r="Y155" s="407" t="s">
        <v>41</v>
      </c>
      <c r="Z155" s="407"/>
      <c r="AA155" s="407"/>
      <c r="AB155" s="407"/>
      <c r="AC155" s="407"/>
      <c r="AD155" s="3"/>
      <c r="AE155" s="407" t="s">
        <v>39</v>
      </c>
      <c r="AF155" s="407"/>
      <c r="AG155" s="407"/>
      <c r="AH155" s="407"/>
      <c r="AI155" s="407"/>
      <c r="AJ155" s="407"/>
      <c r="AK155" s="407"/>
      <c r="AL155" s="407"/>
      <c r="AM155" s="407"/>
      <c r="AT155" s="407" t="s">
        <v>41</v>
      </c>
      <c r="AU155" s="407"/>
      <c r="AV155" s="407"/>
      <c r="AW155" s="407"/>
      <c r="AX155" s="407"/>
    </row>
    <row r="156" spans="1:53" x14ac:dyDescent="0.25">
      <c r="E156" s="3"/>
      <c r="F156" s="101"/>
      <c r="G156" s="101"/>
      <c r="H156" s="101"/>
      <c r="I156" s="101"/>
      <c r="AD156" s="101"/>
      <c r="AE156" s="101"/>
      <c r="AF156" s="101"/>
      <c r="AG156" s="101"/>
    </row>
    <row r="157" spans="1:53" x14ac:dyDescent="0.25">
      <c r="E157" s="3"/>
      <c r="F157" s="101"/>
      <c r="G157" s="101"/>
      <c r="H157" s="101"/>
      <c r="I157" s="101"/>
      <c r="AD157" s="101"/>
      <c r="AE157" s="101"/>
      <c r="AF157" s="101"/>
      <c r="AG157" s="101"/>
    </row>
    <row r="158" spans="1:53" x14ac:dyDescent="0.25">
      <c r="E158" s="3"/>
      <c r="F158" s="101"/>
      <c r="G158" s="101"/>
      <c r="H158" s="101"/>
      <c r="I158" s="101"/>
      <c r="AD158" s="101"/>
      <c r="AE158" s="101"/>
      <c r="AF158" s="101"/>
      <c r="AG158" s="101"/>
    </row>
    <row r="159" spans="1:53" x14ac:dyDescent="0.25">
      <c r="E159" s="3"/>
      <c r="F159" s="101"/>
      <c r="G159" s="101"/>
      <c r="H159" s="101"/>
      <c r="I159" s="101"/>
      <c r="AD159" s="101"/>
      <c r="AE159" s="101"/>
      <c r="AF159" s="101"/>
      <c r="AG159" s="101"/>
    </row>
    <row r="160" spans="1:53" x14ac:dyDescent="0.25">
      <c r="E160" s="3"/>
      <c r="F160" s="101"/>
      <c r="G160" s="101"/>
      <c r="H160" s="101"/>
      <c r="I160" s="101"/>
      <c r="AD160" s="101"/>
      <c r="AE160" s="101"/>
      <c r="AF160" s="101"/>
      <c r="AG160" s="101"/>
    </row>
    <row r="161" spans="5:33" x14ac:dyDescent="0.25">
      <c r="E161" s="3"/>
      <c r="F161" s="101"/>
      <c r="G161" s="101"/>
      <c r="H161" s="101"/>
      <c r="I161" s="101"/>
      <c r="AD161" s="101"/>
      <c r="AE161" s="101"/>
      <c r="AF161" s="101"/>
      <c r="AG161" s="101"/>
    </row>
    <row r="162" spans="5:33" x14ac:dyDescent="0.25">
      <c r="E162" s="3"/>
      <c r="F162" s="101"/>
      <c r="G162" s="101"/>
      <c r="H162" s="101"/>
      <c r="I162" s="101"/>
      <c r="AD162" s="101"/>
      <c r="AE162" s="101"/>
      <c r="AF162" s="101"/>
      <c r="AG162" s="101"/>
    </row>
    <row r="163" spans="5:33" x14ac:dyDescent="0.25">
      <c r="E163" s="3"/>
      <c r="F163" s="101"/>
      <c r="G163" s="101"/>
      <c r="H163" s="101"/>
      <c r="I163" s="101"/>
      <c r="AD163" s="101"/>
      <c r="AE163" s="101"/>
      <c r="AF163" s="101"/>
      <c r="AG163" s="101"/>
    </row>
    <row r="164" spans="5:33" x14ac:dyDescent="0.25">
      <c r="E164" s="3"/>
      <c r="F164" s="101"/>
      <c r="G164" s="101"/>
      <c r="H164" s="101"/>
      <c r="I164" s="101"/>
      <c r="AD164" s="101"/>
      <c r="AE164" s="101"/>
      <c r="AF164" s="101"/>
      <c r="AG164" s="101"/>
    </row>
    <row r="165" spans="5:33" x14ac:dyDescent="0.25">
      <c r="E165" s="3"/>
      <c r="F165" s="101"/>
      <c r="G165" s="101"/>
      <c r="H165" s="101"/>
      <c r="I165" s="101"/>
      <c r="AD165" s="101"/>
      <c r="AE165" s="101"/>
      <c r="AF165" s="101"/>
      <c r="AG165" s="101"/>
    </row>
    <row r="166" spans="5:33" x14ac:dyDescent="0.25">
      <c r="E166" s="3"/>
      <c r="F166" s="101"/>
      <c r="G166" s="101"/>
      <c r="H166" s="101"/>
      <c r="I166" s="101"/>
      <c r="AD166" s="101"/>
      <c r="AE166" s="101"/>
      <c r="AF166" s="101"/>
      <c r="AG166" s="101"/>
    </row>
    <row r="167" spans="5:33" x14ac:dyDescent="0.25">
      <c r="E167" s="3"/>
      <c r="F167" s="101"/>
      <c r="G167" s="101"/>
      <c r="H167" s="101"/>
      <c r="I167" s="101"/>
      <c r="AD167" s="101"/>
      <c r="AE167" s="101"/>
      <c r="AF167" s="101"/>
      <c r="AG167" s="101"/>
    </row>
    <row r="168" spans="5:33" x14ac:dyDescent="0.25">
      <c r="E168" s="3"/>
      <c r="F168" s="101"/>
      <c r="G168" s="101"/>
      <c r="H168" s="101"/>
      <c r="I168" s="101"/>
      <c r="AD168" s="101"/>
      <c r="AE168" s="101"/>
      <c r="AF168" s="101"/>
      <c r="AG168" s="101"/>
    </row>
    <row r="169" spans="5:33" x14ac:dyDescent="0.25">
      <c r="E169" s="3"/>
      <c r="F169" s="101"/>
      <c r="G169" s="101"/>
      <c r="H169" s="101"/>
      <c r="I169" s="101"/>
      <c r="AD169" s="101"/>
      <c r="AE169" s="101"/>
      <c r="AF169" s="101"/>
      <c r="AG169" s="101"/>
    </row>
    <row r="170" spans="5:33" x14ac:dyDescent="0.25">
      <c r="E170" s="3"/>
      <c r="F170" s="101"/>
      <c r="G170" s="101"/>
      <c r="H170" s="101"/>
      <c r="I170" s="101"/>
      <c r="AD170" s="101"/>
      <c r="AE170" s="101"/>
      <c r="AF170" s="101"/>
      <c r="AG170" s="101"/>
    </row>
    <row r="171" spans="5:33" x14ac:dyDescent="0.25">
      <c r="E171" s="3"/>
      <c r="F171" s="101"/>
      <c r="G171" s="101"/>
      <c r="H171" s="101"/>
      <c r="I171" s="101"/>
      <c r="AD171" s="101"/>
      <c r="AE171" s="101"/>
      <c r="AF171" s="101"/>
      <c r="AG171" s="101"/>
    </row>
    <row r="172" spans="5:33" x14ac:dyDescent="0.25">
      <c r="E172" s="3"/>
      <c r="F172" s="101"/>
      <c r="G172" s="101"/>
      <c r="H172" s="101"/>
      <c r="I172" s="101"/>
      <c r="AD172" s="101"/>
      <c r="AE172" s="101"/>
      <c r="AF172" s="101"/>
      <c r="AG172" s="101"/>
    </row>
    <row r="173" spans="5:33" x14ac:dyDescent="0.25">
      <c r="E173" s="3"/>
      <c r="F173" s="101"/>
      <c r="G173" s="101"/>
      <c r="H173" s="101"/>
      <c r="I173" s="101"/>
      <c r="AD173" s="101"/>
      <c r="AE173" s="101"/>
      <c r="AF173" s="101"/>
      <c r="AG173" s="101"/>
    </row>
    <row r="174" spans="5:33" x14ac:dyDescent="0.25">
      <c r="E174" s="3"/>
      <c r="F174" s="101"/>
      <c r="G174" s="101"/>
      <c r="H174" s="101"/>
      <c r="I174" s="101"/>
      <c r="AD174" s="101"/>
      <c r="AE174" s="101"/>
      <c r="AF174" s="101"/>
      <c r="AG174" s="101"/>
    </row>
    <row r="175" spans="5:33" x14ac:dyDescent="0.25">
      <c r="E175" s="3"/>
      <c r="F175" s="101"/>
      <c r="G175" s="101"/>
      <c r="H175" s="101"/>
      <c r="I175" s="101"/>
      <c r="AD175" s="101"/>
      <c r="AE175" s="101"/>
      <c r="AF175" s="101"/>
      <c r="AG175" s="101"/>
    </row>
    <row r="176" spans="5:33" x14ac:dyDescent="0.25">
      <c r="E176" s="3"/>
      <c r="F176" s="101"/>
      <c r="G176" s="101"/>
      <c r="H176" s="101"/>
      <c r="I176" s="101"/>
      <c r="AD176" s="101"/>
      <c r="AE176" s="101"/>
      <c r="AF176" s="101"/>
      <c r="AG176" s="101"/>
    </row>
    <row r="177" spans="5:33" x14ac:dyDescent="0.25">
      <c r="E177" s="3"/>
      <c r="F177" s="101"/>
      <c r="G177" s="101"/>
      <c r="H177" s="101"/>
      <c r="I177" s="101"/>
      <c r="AD177" s="101"/>
      <c r="AE177" s="101"/>
      <c r="AF177" s="101"/>
      <c r="AG177" s="101"/>
    </row>
    <row r="178" spans="5:33" x14ac:dyDescent="0.25">
      <c r="E178" s="3"/>
      <c r="F178" s="101"/>
      <c r="G178" s="101"/>
      <c r="H178" s="101"/>
      <c r="I178" s="101"/>
      <c r="AD178" s="101"/>
      <c r="AE178" s="101"/>
      <c r="AF178" s="101"/>
      <c r="AG178" s="101"/>
    </row>
    <row r="179" spans="5:33" x14ac:dyDescent="0.25">
      <c r="E179" s="3"/>
      <c r="F179" s="101"/>
      <c r="G179" s="101"/>
      <c r="H179" s="101"/>
      <c r="I179" s="101"/>
      <c r="AD179" s="101"/>
      <c r="AE179" s="101"/>
      <c r="AF179" s="101"/>
      <c r="AG179" s="101"/>
    </row>
    <row r="180" spans="5:33" x14ac:dyDescent="0.25">
      <c r="E180" s="3"/>
      <c r="F180" s="101"/>
      <c r="G180" s="101"/>
      <c r="H180" s="101"/>
      <c r="I180" s="101"/>
      <c r="AD180" s="101"/>
      <c r="AE180" s="101"/>
      <c r="AF180" s="101"/>
      <c r="AG180" s="101"/>
    </row>
    <row r="181" spans="5:33" x14ac:dyDescent="0.25">
      <c r="E181" s="3"/>
      <c r="F181" s="101"/>
      <c r="G181" s="101"/>
      <c r="H181" s="101"/>
      <c r="I181" s="101"/>
      <c r="AD181" s="101"/>
      <c r="AE181" s="101"/>
      <c r="AF181" s="101"/>
      <c r="AG181" s="101"/>
    </row>
    <row r="182" spans="5:33" x14ac:dyDescent="0.25">
      <c r="E182" s="3"/>
      <c r="F182" s="101"/>
      <c r="G182" s="101"/>
      <c r="H182" s="101"/>
      <c r="I182" s="101"/>
      <c r="AD182" s="101"/>
      <c r="AE182" s="101"/>
      <c r="AF182" s="101"/>
      <c r="AG182" s="101"/>
    </row>
    <row r="183" spans="5:33" x14ac:dyDescent="0.25">
      <c r="E183" s="3"/>
      <c r="F183" s="101"/>
      <c r="G183" s="101"/>
      <c r="H183" s="101"/>
      <c r="I183" s="101"/>
      <c r="AD183" s="101"/>
      <c r="AE183" s="101"/>
      <c r="AF183" s="101"/>
      <c r="AG183" s="101"/>
    </row>
    <row r="184" spans="5:33" x14ac:dyDescent="0.25">
      <c r="E184" s="3"/>
      <c r="F184" s="101"/>
      <c r="G184" s="101"/>
      <c r="H184" s="101"/>
      <c r="I184" s="101"/>
      <c r="AD184" s="101"/>
      <c r="AE184" s="101"/>
      <c r="AF184" s="101"/>
      <c r="AG184" s="101"/>
    </row>
    <row r="185" spans="5:33" x14ac:dyDescent="0.25">
      <c r="E185" s="3"/>
      <c r="F185" s="101"/>
      <c r="G185" s="101"/>
      <c r="H185" s="101"/>
      <c r="I185" s="101"/>
      <c r="AD185" s="101"/>
      <c r="AE185" s="101"/>
      <c r="AF185" s="101"/>
      <c r="AG185" s="101"/>
    </row>
    <row r="186" spans="5:33" x14ac:dyDescent="0.25">
      <c r="E186" s="3"/>
      <c r="F186" s="101"/>
      <c r="G186" s="101"/>
      <c r="H186" s="101"/>
      <c r="I186" s="101"/>
      <c r="AD186" s="101"/>
      <c r="AE186" s="101"/>
      <c r="AF186" s="101"/>
      <c r="AG186" s="101"/>
    </row>
    <row r="187" spans="5:33" x14ac:dyDescent="0.25">
      <c r="E187" s="3"/>
      <c r="F187" s="101"/>
      <c r="G187" s="101"/>
      <c r="H187" s="101"/>
      <c r="I187" s="101"/>
      <c r="AD187" s="101"/>
      <c r="AE187" s="101"/>
      <c r="AF187" s="101"/>
      <c r="AG187" s="101"/>
    </row>
    <row r="188" spans="5:33" x14ac:dyDescent="0.25">
      <c r="E188" s="3"/>
      <c r="F188" s="101"/>
      <c r="G188" s="101"/>
      <c r="H188" s="101"/>
      <c r="I188" s="101"/>
      <c r="AD188" s="101"/>
      <c r="AE188" s="101"/>
      <c r="AF188" s="101"/>
      <c r="AG188" s="101"/>
    </row>
    <row r="189" spans="5:33" x14ac:dyDescent="0.25">
      <c r="E189" s="3"/>
      <c r="F189" s="101"/>
      <c r="G189" s="101"/>
      <c r="H189" s="101"/>
      <c r="I189" s="101"/>
      <c r="AD189" s="101"/>
      <c r="AE189" s="101"/>
      <c r="AF189" s="101"/>
      <c r="AG189" s="101"/>
    </row>
    <row r="190" spans="5:33" x14ac:dyDescent="0.25">
      <c r="E190" s="3"/>
      <c r="F190" s="101"/>
      <c r="G190" s="101"/>
      <c r="H190" s="101"/>
      <c r="I190" s="101"/>
      <c r="AD190" s="101"/>
      <c r="AE190" s="101"/>
      <c r="AF190" s="101"/>
      <c r="AG190" s="101"/>
    </row>
    <row r="191" spans="5:33" x14ac:dyDescent="0.25">
      <c r="E191" s="3"/>
      <c r="F191" s="101"/>
      <c r="G191" s="101"/>
      <c r="H191" s="101"/>
      <c r="I191" s="101"/>
      <c r="AD191" s="101"/>
      <c r="AE191" s="101"/>
      <c r="AF191" s="101"/>
      <c r="AG191" s="101"/>
    </row>
    <row r="192" spans="5:33" x14ac:dyDescent="0.25">
      <c r="E192" s="3"/>
      <c r="F192" s="101"/>
      <c r="G192" s="101"/>
      <c r="H192" s="101"/>
      <c r="I192" s="101"/>
      <c r="AD192" s="101"/>
      <c r="AE192" s="101"/>
      <c r="AF192" s="101"/>
      <c r="AG192" s="101"/>
    </row>
    <row r="193" spans="5:33" x14ac:dyDescent="0.25">
      <c r="E193" s="3"/>
      <c r="F193" s="101"/>
      <c r="G193" s="101"/>
      <c r="H193" s="101"/>
      <c r="I193" s="101"/>
      <c r="AD193" s="101"/>
      <c r="AE193" s="101"/>
      <c r="AF193" s="101"/>
      <c r="AG193" s="101"/>
    </row>
    <row r="194" spans="5:33" x14ac:dyDescent="0.25">
      <c r="E194" s="3"/>
      <c r="F194" s="101"/>
      <c r="G194" s="101"/>
      <c r="H194" s="101"/>
      <c r="I194" s="101"/>
      <c r="AD194" s="101"/>
      <c r="AE194" s="101"/>
      <c r="AF194" s="101"/>
      <c r="AG194" s="101"/>
    </row>
    <row r="195" spans="5:33" x14ac:dyDescent="0.25">
      <c r="E195" s="3"/>
      <c r="F195" s="101"/>
      <c r="G195" s="101"/>
      <c r="H195" s="101"/>
      <c r="I195" s="101"/>
      <c r="AD195" s="101"/>
      <c r="AE195" s="101"/>
      <c r="AF195" s="101"/>
      <c r="AG195" s="101"/>
    </row>
    <row r="196" spans="5:33" x14ac:dyDescent="0.25">
      <c r="E196" s="3"/>
      <c r="F196" s="101"/>
      <c r="G196" s="101"/>
      <c r="H196" s="101"/>
      <c r="I196" s="101"/>
      <c r="AD196" s="101"/>
      <c r="AE196" s="101"/>
      <c r="AF196" s="101"/>
      <c r="AG196" s="101"/>
    </row>
    <row r="197" spans="5:33" x14ac:dyDescent="0.25">
      <c r="E197" s="3"/>
      <c r="F197" s="101"/>
      <c r="G197" s="101"/>
      <c r="H197" s="101"/>
      <c r="I197" s="101"/>
      <c r="AD197" s="101"/>
      <c r="AE197" s="101"/>
      <c r="AF197" s="101"/>
      <c r="AG197" s="101"/>
    </row>
    <row r="198" spans="5:33" x14ac:dyDescent="0.25">
      <c r="E198" s="3"/>
      <c r="F198" s="101"/>
      <c r="G198" s="101"/>
      <c r="H198" s="101"/>
      <c r="I198" s="101"/>
      <c r="AD198" s="101"/>
      <c r="AE198" s="101"/>
      <c r="AF198" s="101"/>
      <c r="AG198" s="101"/>
    </row>
    <row r="199" spans="5:33" x14ac:dyDescent="0.25">
      <c r="E199" s="3"/>
      <c r="F199" s="101"/>
      <c r="G199" s="101"/>
      <c r="H199" s="101"/>
      <c r="I199" s="101"/>
      <c r="AD199" s="101"/>
      <c r="AE199" s="101"/>
      <c r="AF199" s="101"/>
      <c r="AG199" s="101"/>
    </row>
    <row r="200" spans="5:33" x14ac:dyDescent="0.25">
      <c r="E200" s="3"/>
      <c r="F200" s="101"/>
      <c r="G200" s="101"/>
      <c r="H200" s="101"/>
      <c r="I200" s="101"/>
      <c r="AD200" s="101"/>
      <c r="AE200" s="101"/>
      <c r="AF200" s="101"/>
      <c r="AG200" s="101"/>
    </row>
    <row r="201" spans="5:33" x14ac:dyDescent="0.25">
      <c r="E201" s="3"/>
      <c r="F201" s="101"/>
      <c r="G201" s="101"/>
      <c r="H201" s="101"/>
      <c r="I201" s="101"/>
      <c r="AD201" s="101"/>
      <c r="AE201" s="101"/>
      <c r="AF201" s="101"/>
      <c r="AG201" s="101"/>
    </row>
    <row r="202" spans="5:33" x14ac:dyDescent="0.25">
      <c r="E202" s="3"/>
      <c r="F202" s="101"/>
      <c r="G202" s="101"/>
      <c r="H202" s="101"/>
      <c r="I202" s="101"/>
      <c r="AD202" s="101"/>
      <c r="AE202" s="101"/>
      <c r="AF202" s="101"/>
      <c r="AG202" s="101"/>
    </row>
    <row r="203" spans="5:33" x14ac:dyDescent="0.25">
      <c r="E203" s="3"/>
      <c r="F203" s="101"/>
      <c r="G203" s="101"/>
      <c r="H203" s="101"/>
      <c r="I203" s="101"/>
      <c r="AD203" s="101"/>
      <c r="AE203" s="101"/>
      <c r="AF203" s="101"/>
      <c r="AG203" s="101"/>
    </row>
    <row r="204" spans="5:33" x14ac:dyDescent="0.25">
      <c r="E204" s="3"/>
      <c r="F204" s="101"/>
      <c r="G204" s="101"/>
      <c r="H204" s="101"/>
      <c r="I204" s="101"/>
      <c r="AD204" s="101"/>
      <c r="AE204" s="101"/>
      <c r="AF204" s="101"/>
      <c r="AG204" s="101"/>
    </row>
    <row r="205" spans="5:33" x14ac:dyDescent="0.25">
      <c r="E205" s="3"/>
      <c r="F205" s="101"/>
      <c r="G205" s="101"/>
      <c r="H205" s="101"/>
      <c r="I205" s="101"/>
      <c r="AD205" s="101"/>
      <c r="AE205" s="101"/>
      <c r="AF205" s="101"/>
      <c r="AG205" s="101"/>
    </row>
    <row r="206" spans="5:33" x14ac:dyDescent="0.25">
      <c r="E206" s="3"/>
      <c r="F206" s="101"/>
      <c r="G206" s="101"/>
      <c r="H206" s="101"/>
      <c r="I206" s="101"/>
      <c r="AD206" s="101"/>
      <c r="AE206" s="101"/>
      <c r="AF206" s="101"/>
      <c r="AG206" s="101"/>
    </row>
    <row r="207" spans="5:33" x14ac:dyDescent="0.25">
      <c r="E207" s="3"/>
      <c r="F207" s="101"/>
      <c r="G207" s="101"/>
      <c r="H207" s="101"/>
      <c r="I207" s="101"/>
      <c r="AD207" s="101"/>
      <c r="AE207" s="101"/>
      <c r="AF207" s="101"/>
      <c r="AG207" s="101"/>
    </row>
    <row r="208" spans="5:33" x14ac:dyDescent="0.25">
      <c r="E208" s="3"/>
      <c r="F208" s="101"/>
      <c r="G208" s="101"/>
      <c r="H208" s="101"/>
      <c r="I208" s="101"/>
      <c r="AD208" s="101"/>
      <c r="AE208" s="101"/>
      <c r="AF208" s="101"/>
      <c r="AG208" s="101"/>
    </row>
    <row r="209" spans="1:53" x14ac:dyDescent="0.25">
      <c r="E209" s="3"/>
      <c r="F209" s="101"/>
      <c r="G209" s="101"/>
      <c r="H209" s="101"/>
      <c r="I209" s="101"/>
      <c r="AD209" s="101"/>
      <c r="AE209" s="101"/>
      <c r="AF209" s="101"/>
      <c r="AG209" s="101"/>
    </row>
    <row r="210" spans="1:53" x14ac:dyDescent="0.25">
      <c r="E210" s="3"/>
      <c r="F210" s="101"/>
      <c r="G210" s="101"/>
      <c r="H210" s="101"/>
      <c r="I210" s="101"/>
      <c r="AD210" s="101"/>
      <c r="AE210" s="101"/>
      <c r="AF210" s="101"/>
      <c r="AG210" s="101"/>
    </row>
    <row r="211" spans="1:53" x14ac:dyDescent="0.25">
      <c r="E211" s="3"/>
      <c r="F211" s="101"/>
      <c r="G211" s="101"/>
      <c r="H211" s="101"/>
      <c r="I211" s="101"/>
      <c r="AD211" s="101"/>
      <c r="AE211" s="101"/>
      <c r="AF211" s="101"/>
      <c r="AG211" s="101"/>
    </row>
    <row r="212" spans="1:53" x14ac:dyDescent="0.25">
      <c r="E212" s="3"/>
      <c r="F212" s="101"/>
      <c r="G212" s="101"/>
      <c r="H212" s="101"/>
      <c r="I212" s="101"/>
      <c r="AD212" s="101"/>
      <c r="AE212" s="101"/>
      <c r="AF212" s="101"/>
      <c r="AG212" s="101"/>
    </row>
    <row r="213" spans="1:53" x14ac:dyDescent="0.25">
      <c r="E213" s="3"/>
      <c r="F213" s="101"/>
      <c r="G213" s="101"/>
      <c r="H213" s="101"/>
      <c r="I213" s="101"/>
      <c r="AD213" s="101"/>
      <c r="AE213" s="101"/>
      <c r="AF213" s="101"/>
      <c r="AG213" s="101"/>
    </row>
    <row r="214" spans="1:53" x14ac:dyDescent="0.25">
      <c r="E214" s="3"/>
      <c r="F214" s="101"/>
      <c r="G214" s="101"/>
      <c r="H214" s="101"/>
      <c r="I214" s="101"/>
      <c r="AD214" s="101"/>
      <c r="AE214" s="101"/>
      <c r="AF214" s="101"/>
      <c r="AG214" s="101"/>
    </row>
    <row r="215" spans="1:53" x14ac:dyDescent="0.25">
      <c r="E215" s="3"/>
      <c r="F215" s="101"/>
      <c r="G215" s="101"/>
      <c r="H215" s="101"/>
      <c r="I215" s="101"/>
      <c r="AD215" s="101"/>
      <c r="AE215" s="101"/>
      <c r="AF215" s="101"/>
      <c r="AG215" s="101"/>
    </row>
    <row r="216" spans="1:53" x14ac:dyDescent="0.25">
      <c r="E216" s="3"/>
      <c r="F216" s="101"/>
      <c r="G216" s="101"/>
      <c r="H216" s="101"/>
      <c r="I216" s="101"/>
      <c r="AD216" s="101"/>
      <c r="AE216" s="101"/>
      <c r="AF216" s="101"/>
      <c r="AG216" s="101"/>
    </row>
    <row r="217" spans="1:53" x14ac:dyDescent="0.25">
      <c r="E217" s="3"/>
      <c r="F217" s="101"/>
      <c r="G217" s="101"/>
      <c r="H217" s="101"/>
      <c r="I217" s="101"/>
      <c r="AD217" s="101"/>
      <c r="AE217" s="101"/>
      <c r="AF217" s="101"/>
      <c r="AG217" s="101"/>
    </row>
    <row r="218" spans="1:53" x14ac:dyDescent="0.25">
      <c r="E218" s="3"/>
      <c r="F218" s="101"/>
      <c r="G218" s="101"/>
      <c r="H218" s="101"/>
      <c r="I218" s="101"/>
      <c r="AD218" s="101"/>
      <c r="AE218" s="101"/>
      <c r="AF218" s="101"/>
      <c r="AG218" s="101"/>
    </row>
    <row r="219" spans="1:53" x14ac:dyDescent="0.25">
      <c r="E219" s="3"/>
      <c r="F219" s="101"/>
      <c r="G219" s="101"/>
      <c r="H219" s="101"/>
      <c r="I219" s="101"/>
      <c r="AD219" s="101"/>
      <c r="AE219" s="101"/>
      <c r="AF219" s="101"/>
      <c r="AG219" s="101"/>
    </row>
    <row r="220" spans="1:53" x14ac:dyDescent="0.25">
      <c r="E220" s="3"/>
      <c r="F220" s="101"/>
      <c r="G220" s="101"/>
      <c r="H220" s="101"/>
      <c r="I220" s="101"/>
      <c r="AD220" s="101"/>
      <c r="AE220" s="101"/>
      <c r="AF220" s="101"/>
      <c r="AG220" s="101"/>
    </row>
    <row r="221" spans="1:53" x14ac:dyDescent="0.25">
      <c r="E221" s="3"/>
      <c r="F221" s="101"/>
      <c r="G221" s="101"/>
      <c r="H221" s="101"/>
      <c r="I221" s="101"/>
      <c r="AD221" s="101"/>
      <c r="AE221" s="101"/>
      <c r="AF221" s="101"/>
      <c r="AG221" s="101"/>
    </row>
    <row r="222" spans="1:53" x14ac:dyDescent="0.25">
      <c r="E222" s="3"/>
      <c r="F222" s="101"/>
      <c r="G222" s="101"/>
      <c r="H222" s="101"/>
      <c r="I222" s="101"/>
      <c r="AD222" s="101"/>
      <c r="AE222" s="101"/>
      <c r="AF222" s="101"/>
      <c r="AG222" s="101"/>
    </row>
    <row r="223" spans="1:53" s="5" customFormat="1" x14ac:dyDescent="0.25">
      <c r="A223" s="3"/>
      <c r="B223" s="3"/>
      <c r="C223" s="3"/>
      <c r="D223" s="3"/>
      <c r="E223" s="3"/>
      <c r="F223" s="101"/>
      <c r="G223" s="101"/>
      <c r="H223" s="101"/>
      <c r="I223" s="10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101"/>
      <c r="AE223" s="101"/>
      <c r="AF223" s="101"/>
      <c r="AG223" s="101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s="5" customFormat="1" x14ac:dyDescent="0.25">
      <c r="A224" s="3"/>
      <c r="B224" s="3"/>
      <c r="C224" s="3"/>
      <c r="D224" s="3"/>
      <c r="E224" s="3"/>
      <c r="F224" s="101"/>
      <c r="G224" s="101"/>
      <c r="H224" s="101"/>
      <c r="I224" s="10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101"/>
      <c r="AE224" s="101"/>
      <c r="AF224" s="101"/>
      <c r="AG224" s="101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s="5" customFormat="1" x14ac:dyDescent="0.25">
      <c r="A225" s="3"/>
      <c r="B225" s="3"/>
      <c r="C225" s="3"/>
      <c r="D225" s="3"/>
      <c r="E225" s="3"/>
      <c r="F225" s="101"/>
      <c r="G225" s="101"/>
      <c r="H225" s="101"/>
      <c r="I225" s="10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101"/>
      <c r="AE225" s="101"/>
      <c r="AF225" s="101"/>
      <c r="AG225" s="101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s="5" customFormat="1" x14ac:dyDescent="0.25">
      <c r="A226" s="3"/>
      <c r="B226" s="3"/>
      <c r="C226" s="3"/>
      <c r="D226" s="3"/>
      <c r="E226" s="3"/>
      <c r="F226" s="101"/>
      <c r="G226" s="101"/>
      <c r="H226" s="101"/>
      <c r="I226" s="101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101"/>
      <c r="AE226" s="101"/>
      <c r="AF226" s="101"/>
      <c r="AG226" s="101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s="5" customFormat="1" x14ac:dyDescent="0.25">
      <c r="A227" s="3"/>
      <c r="B227" s="3"/>
      <c r="C227" s="3"/>
      <c r="D227" s="3"/>
      <c r="E227" s="3"/>
      <c r="F227" s="101"/>
      <c r="G227" s="101"/>
      <c r="H227" s="101"/>
      <c r="I227" s="101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101"/>
      <c r="AE227" s="101"/>
      <c r="AF227" s="101"/>
      <c r="AG227" s="101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s="5" customFormat="1" x14ac:dyDescent="0.25">
      <c r="A228" s="3"/>
      <c r="B228" s="3"/>
      <c r="C228" s="3"/>
      <c r="D228" s="3"/>
      <c r="E228" s="3"/>
      <c r="F228" s="101"/>
      <c r="G228" s="101"/>
      <c r="H228" s="101"/>
      <c r="I228" s="101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101"/>
      <c r="AE228" s="101"/>
      <c r="AF228" s="101"/>
      <c r="AG228" s="101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s="5" customFormat="1" x14ac:dyDescent="0.25">
      <c r="A229" s="3"/>
      <c r="B229" s="3"/>
      <c r="C229" s="3"/>
      <c r="D229" s="3"/>
      <c r="E229" s="3"/>
      <c r="F229" s="101"/>
      <c r="G229" s="101"/>
      <c r="H229" s="101"/>
      <c r="I229" s="101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101"/>
      <c r="AE229" s="101"/>
      <c r="AF229" s="101"/>
      <c r="AG229" s="101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s="5" customFormat="1" x14ac:dyDescent="0.25">
      <c r="A230" s="3"/>
      <c r="B230" s="3"/>
      <c r="C230" s="3"/>
      <c r="D230" s="3"/>
      <c r="E230" s="3"/>
      <c r="F230" s="101"/>
      <c r="G230" s="101"/>
      <c r="H230" s="101"/>
      <c r="I230" s="101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101"/>
      <c r="AE230" s="101"/>
      <c r="AF230" s="101"/>
      <c r="AG230" s="101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s="5" customFormat="1" x14ac:dyDescent="0.25">
      <c r="A231" s="3"/>
      <c r="B231" s="3"/>
      <c r="C231" s="3"/>
      <c r="D231" s="3"/>
      <c r="E231" s="3"/>
      <c r="F231" s="101"/>
      <c r="G231" s="101"/>
      <c r="H231" s="101"/>
      <c r="I231" s="101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101"/>
      <c r="AE231" s="101"/>
      <c r="AF231" s="101"/>
      <c r="AG231" s="101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s="5" customFormat="1" x14ac:dyDescent="0.25">
      <c r="A232" s="3"/>
      <c r="B232" s="3"/>
      <c r="C232" s="3"/>
      <c r="D232" s="3"/>
      <c r="E232" s="3"/>
      <c r="F232" s="101"/>
      <c r="G232" s="101"/>
      <c r="H232" s="101"/>
      <c r="I232" s="101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101"/>
      <c r="AE232" s="101"/>
      <c r="AF232" s="101"/>
      <c r="AG232" s="101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s="5" customFormat="1" x14ac:dyDescent="0.25">
      <c r="A233" s="3"/>
      <c r="B233" s="3"/>
      <c r="C233" s="3"/>
      <c r="D233" s="3"/>
      <c r="E233" s="3"/>
      <c r="F233" s="101"/>
      <c r="G233" s="101"/>
      <c r="H233" s="101"/>
      <c r="I233" s="101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101"/>
      <c r="AE233" s="101"/>
      <c r="AF233" s="101"/>
      <c r="AG233" s="101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s="5" customFormat="1" x14ac:dyDescent="0.25">
      <c r="A234" s="3"/>
      <c r="B234" s="3"/>
      <c r="C234" s="3"/>
      <c r="D234" s="3"/>
      <c r="E234" s="3"/>
      <c r="F234" s="101"/>
      <c r="G234" s="101"/>
      <c r="H234" s="101"/>
      <c r="I234" s="101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101"/>
      <c r="AE234" s="101"/>
      <c r="AF234" s="101"/>
      <c r="AG234" s="101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</sheetData>
  <mergeCells count="114">
    <mergeCell ref="E27:E28"/>
    <mergeCell ref="D29:D30"/>
    <mergeCell ref="E29:E30"/>
    <mergeCell ref="D31:D32"/>
    <mergeCell ref="E21:E22"/>
    <mergeCell ref="D23:D24"/>
    <mergeCell ref="A8:A10"/>
    <mergeCell ref="B8:B10"/>
    <mergeCell ref="C8:C10"/>
    <mergeCell ref="D8:D10"/>
    <mergeCell ref="E8:E10"/>
    <mergeCell ref="E23:E24"/>
    <mergeCell ref="D25:D26"/>
    <mergeCell ref="E25:E26"/>
    <mergeCell ref="E31:E32"/>
    <mergeCell ref="AD8:BA8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F8:AC8"/>
    <mergeCell ref="AP9:AS9"/>
    <mergeCell ref="AT9:AW9"/>
    <mergeCell ref="AX9:BA9"/>
    <mergeCell ref="D33:D34"/>
    <mergeCell ref="E33:E34"/>
    <mergeCell ref="A35:A58"/>
    <mergeCell ref="B35:B58"/>
    <mergeCell ref="C45:C58"/>
    <mergeCell ref="D45:D46"/>
    <mergeCell ref="E45:E46"/>
    <mergeCell ref="D53:D54"/>
    <mergeCell ref="E53:E54"/>
    <mergeCell ref="D55:D56"/>
    <mergeCell ref="E55:E56"/>
    <mergeCell ref="D57:D58"/>
    <mergeCell ref="E57:E58"/>
    <mergeCell ref="D47:D48"/>
    <mergeCell ref="E47:E48"/>
    <mergeCell ref="D49:D50"/>
    <mergeCell ref="E49:E50"/>
    <mergeCell ref="D51:D52"/>
    <mergeCell ref="E51:E52"/>
    <mergeCell ref="A11:A34"/>
    <mergeCell ref="B11:B34"/>
    <mergeCell ref="C21:C34"/>
    <mergeCell ref="D21:D22"/>
    <mergeCell ref="D27:D28"/>
    <mergeCell ref="D77:D78"/>
    <mergeCell ref="E77:E78"/>
    <mergeCell ref="D79:D80"/>
    <mergeCell ref="E79:E80"/>
    <mergeCell ref="D81:D82"/>
    <mergeCell ref="E81:E82"/>
    <mergeCell ref="A59:A84"/>
    <mergeCell ref="B59:B84"/>
    <mergeCell ref="C71:C84"/>
    <mergeCell ref="D71:D72"/>
    <mergeCell ref="E71:E72"/>
    <mergeCell ref="D73:D74"/>
    <mergeCell ref="E73:E74"/>
    <mergeCell ref="D75:D76"/>
    <mergeCell ref="E75:E76"/>
    <mergeCell ref="D83:D84"/>
    <mergeCell ref="E83:E84"/>
    <mergeCell ref="A111:A122"/>
    <mergeCell ref="B111:B122"/>
    <mergeCell ref="D101:D102"/>
    <mergeCell ref="E101:E102"/>
    <mergeCell ref="D103:D104"/>
    <mergeCell ref="E103:E104"/>
    <mergeCell ref="D105:D106"/>
    <mergeCell ref="E105:E106"/>
    <mergeCell ref="A85:A110"/>
    <mergeCell ref="B85:B110"/>
    <mergeCell ref="C97:C110"/>
    <mergeCell ref="D97:D98"/>
    <mergeCell ref="E97:E98"/>
    <mergeCell ref="D99:D100"/>
    <mergeCell ref="E99:E100"/>
    <mergeCell ref="D107:D108"/>
    <mergeCell ref="E107:E108"/>
    <mergeCell ref="D109:D110"/>
    <mergeCell ref="E109:E110"/>
    <mergeCell ref="E131:E132"/>
    <mergeCell ref="D133:D134"/>
    <mergeCell ref="E133:E134"/>
    <mergeCell ref="D135:D136"/>
    <mergeCell ref="E135:E136"/>
    <mergeCell ref="C123:C136"/>
    <mergeCell ref="D123:D124"/>
    <mergeCell ref="E123:E124"/>
    <mergeCell ref="D125:D126"/>
    <mergeCell ref="E125:E126"/>
    <mergeCell ref="D127:D128"/>
    <mergeCell ref="E127:E128"/>
    <mergeCell ref="D129:D130"/>
    <mergeCell ref="E129:E130"/>
    <mergeCell ref="D131:D132"/>
    <mergeCell ref="B137:B148"/>
    <mergeCell ref="A137:A148"/>
    <mergeCell ref="AU151:AW151"/>
    <mergeCell ref="AT155:AX155"/>
    <mergeCell ref="M151:Q151"/>
    <mergeCell ref="L155:T155"/>
    <mergeCell ref="Y151:AC151"/>
    <mergeCell ref="Y155:AC155"/>
    <mergeCell ref="AG151:AK151"/>
    <mergeCell ref="AE155:AM155"/>
  </mergeCells>
  <printOptions horizontalCentered="1"/>
  <pageMargins left="0" right="0" top="0.75" bottom="0" header="0" footer="0"/>
  <pageSetup paperSize="5" scale="52" orientation="landscape" horizontalDpi="4294967293" verticalDpi="4294967293" r:id="rId1"/>
  <rowBreaks count="1" manualBreakCount="1">
    <brk id="70" max="52" man="1"/>
  </rowBreaks>
  <colBreaks count="1" manualBreakCount="1">
    <brk id="29" max="15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T110"/>
  <sheetViews>
    <sheetView tabSelected="1" zoomScale="55" zoomScaleNormal="55" zoomScaleSheetLayoutView="50" workbookViewId="0">
      <pane xSplit="3" ySplit="7" topLeftCell="D8" activePane="bottomRight" state="frozen"/>
      <selection pane="topRight" activeCell="D1" sqref="D1"/>
      <selection pane="bottomLeft" activeCell="A9" sqref="A9"/>
      <selection pane="bottomRight" activeCell="AN14" sqref="AN14"/>
    </sheetView>
  </sheetViews>
  <sheetFormatPr defaultColWidth="9.140625" defaultRowHeight="15.75" x14ac:dyDescent="0.25"/>
  <cols>
    <col min="1" max="1" width="3.42578125" style="3" customWidth="1"/>
    <col min="2" max="2" width="11.7109375" style="3" customWidth="1"/>
    <col min="3" max="3" width="15.42578125" style="3" customWidth="1"/>
    <col min="4" max="8" width="7.5703125" style="5" customWidth="1"/>
    <col min="9" max="58" width="7.5703125" style="3" customWidth="1"/>
    <col min="59" max="63" width="7.85546875" style="3" customWidth="1"/>
    <col min="64" max="64" width="49.5703125" style="3" hidden="1" customWidth="1"/>
    <col min="65" max="65" width="3.7109375" style="3" hidden="1" customWidth="1"/>
    <col min="66" max="66" width="49.85546875" style="3" hidden="1" customWidth="1"/>
    <col min="67" max="16384" width="9.140625" style="3"/>
  </cols>
  <sheetData>
    <row r="1" spans="1:72" x14ac:dyDescent="0.25">
      <c r="A1" s="211"/>
      <c r="B1" s="211"/>
      <c r="C1" s="211"/>
      <c r="D1" s="212"/>
      <c r="E1" s="212"/>
      <c r="F1" s="212"/>
      <c r="G1" s="212"/>
      <c r="H1" s="212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</row>
    <row r="2" spans="1:72" ht="17.25" customHeight="1" x14ac:dyDescent="0.25">
      <c r="A2" s="211"/>
      <c r="B2" s="211"/>
      <c r="C2" s="211"/>
      <c r="D2" s="212"/>
      <c r="E2" s="212"/>
      <c r="F2" s="212"/>
      <c r="G2" s="212"/>
      <c r="H2" s="212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</row>
    <row r="3" spans="1:72" ht="20.25" customHeight="1" x14ac:dyDescent="0.25">
      <c r="A3" s="462" t="s">
        <v>194</v>
      </c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2"/>
      <c r="O3" s="462"/>
      <c r="P3" s="462"/>
      <c r="Q3" s="462"/>
      <c r="R3" s="462"/>
      <c r="S3" s="462"/>
      <c r="T3" s="462"/>
      <c r="U3" s="462"/>
      <c r="V3" s="462"/>
      <c r="W3" s="462"/>
      <c r="X3" s="462"/>
      <c r="Y3" s="462"/>
      <c r="Z3" s="462"/>
      <c r="AA3" s="462"/>
      <c r="AB3" s="462"/>
      <c r="AC3" s="462"/>
      <c r="AD3" s="462"/>
      <c r="AE3" s="462"/>
      <c r="AF3" s="462"/>
      <c r="AG3" s="462"/>
      <c r="AH3" s="462"/>
      <c r="AI3" s="462"/>
      <c r="AJ3" s="462"/>
      <c r="AK3" s="462"/>
      <c r="AL3" s="462"/>
      <c r="AM3" s="462"/>
      <c r="AN3" s="462"/>
      <c r="AO3" s="462"/>
      <c r="AP3" s="462"/>
      <c r="AQ3" s="462"/>
      <c r="AR3" s="462"/>
      <c r="AS3" s="462"/>
      <c r="AT3" s="462"/>
      <c r="AU3" s="462"/>
      <c r="AV3" s="462"/>
      <c r="AW3" s="462"/>
      <c r="AX3" s="462"/>
      <c r="AY3" s="462"/>
      <c r="AZ3" s="462"/>
      <c r="BA3" s="462"/>
      <c r="BB3" s="462"/>
      <c r="BC3" s="462"/>
      <c r="BD3" s="462"/>
      <c r="BE3" s="462"/>
      <c r="BF3" s="462"/>
      <c r="BG3" s="462"/>
      <c r="BH3" s="462"/>
      <c r="BI3" s="462"/>
      <c r="BJ3" s="462"/>
      <c r="BK3" s="462"/>
      <c r="BN3" s="3" t="e">
        <f>#REF!+14</f>
        <v>#REF!</v>
      </c>
    </row>
    <row r="4" spans="1:72" ht="18.75" customHeight="1" x14ac:dyDescent="0.25">
      <c r="A4" s="471" t="s">
        <v>80</v>
      </c>
      <c r="B4" s="471"/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  <c r="R4" s="471"/>
      <c r="S4" s="471"/>
      <c r="T4" s="471"/>
      <c r="U4" s="471"/>
      <c r="V4" s="471"/>
      <c r="W4" s="471"/>
      <c r="X4" s="471"/>
      <c r="Y4" s="471"/>
      <c r="Z4" s="471"/>
      <c r="AA4" s="471"/>
      <c r="AB4" s="471"/>
      <c r="AC4" s="471"/>
      <c r="AD4" s="471"/>
      <c r="AE4" s="471"/>
      <c r="AF4" s="471"/>
      <c r="AG4" s="471"/>
      <c r="AH4" s="471"/>
      <c r="AI4" s="471"/>
      <c r="AJ4" s="471"/>
      <c r="AK4" s="471"/>
      <c r="AL4" s="471"/>
      <c r="AM4" s="471"/>
      <c r="AN4" s="471"/>
      <c r="AO4" s="471"/>
      <c r="AP4" s="471"/>
      <c r="AQ4" s="471"/>
      <c r="AR4" s="471"/>
      <c r="AS4" s="471"/>
      <c r="AT4" s="471"/>
      <c r="AU4" s="471"/>
      <c r="AV4" s="471"/>
      <c r="AW4" s="471"/>
      <c r="AX4" s="471"/>
      <c r="AY4" s="471"/>
      <c r="AZ4" s="471"/>
      <c r="BA4" s="471"/>
      <c r="BB4" s="471"/>
      <c r="BC4" s="471"/>
      <c r="BD4" s="471"/>
      <c r="BE4" s="471"/>
      <c r="BF4" s="471"/>
      <c r="BG4" s="471"/>
      <c r="BH4" s="471"/>
      <c r="BI4" s="471"/>
      <c r="BJ4" s="471"/>
      <c r="BK4" s="471"/>
    </row>
    <row r="5" spans="1:72" ht="18" customHeight="1" x14ac:dyDescent="0.25">
      <c r="A5" s="469" t="s">
        <v>0</v>
      </c>
      <c r="B5" s="470" t="s">
        <v>47</v>
      </c>
      <c r="C5" s="218"/>
      <c r="D5" s="468" t="s">
        <v>5</v>
      </c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  <c r="R5" s="468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8"/>
      <c r="AG5" s="468"/>
      <c r="AH5" s="468"/>
      <c r="AI5" s="468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68"/>
      <c r="AU5" s="468"/>
      <c r="AV5" s="468"/>
      <c r="AW5" s="468"/>
      <c r="AX5" s="468"/>
      <c r="AY5" s="468"/>
      <c r="AZ5" s="468"/>
      <c r="BA5" s="468"/>
      <c r="BB5" s="468"/>
      <c r="BC5" s="468"/>
      <c r="BD5" s="468"/>
      <c r="BE5" s="468"/>
      <c r="BF5" s="468"/>
      <c r="BG5" s="468"/>
      <c r="BH5" s="468"/>
      <c r="BI5" s="468"/>
      <c r="BJ5" s="468"/>
      <c r="BK5" s="468"/>
      <c r="BL5" s="472" t="s">
        <v>97</v>
      </c>
      <c r="BM5" s="473"/>
      <c r="BN5" s="474"/>
    </row>
    <row r="6" spans="1:72" ht="18" customHeight="1" x14ac:dyDescent="0.25">
      <c r="A6" s="469"/>
      <c r="B6" s="470"/>
      <c r="C6" s="240" t="s">
        <v>93</v>
      </c>
      <c r="D6" s="467" t="s">
        <v>182</v>
      </c>
      <c r="E6" s="465"/>
      <c r="F6" s="465"/>
      <c r="G6" s="465"/>
      <c r="H6" s="466"/>
      <c r="I6" s="467" t="s">
        <v>183</v>
      </c>
      <c r="J6" s="465"/>
      <c r="K6" s="465"/>
      <c r="L6" s="465"/>
      <c r="M6" s="466"/>
      <c r="N6" s="467" t="s">
        <v>184</v>
      </c>
      <c r="O6" s="465"/>
      <c r="P6" s="465"/>
      <c r="Q6" s="465"/>
      <c r="R6" s="466"/>
      <c r="S6" s="464" t="s">
        <v>185</v>
      </c>
      <c r="T6" s="465"/>
      <c r="U6" s="465"/>
      <c r="V6" s="465"/>
      <c r="W6" s="466"/>
      <c r="X6" s="481" t="s">
        <v>186</v>
      </c>
      <c r="Y6" s="465"/>
      <c r="Z6" s="465"/>
      <c r="AA6" s="465"/>
      <c r="AB6" s="466"/>
      <c r="AC6" s="467" t="s">
        <v>187</v>
      </c>
      <c r="AD6" s="465"/>
      <c r="AE6" s="465"/>
      <c r="AF6" s="465"/>
      <c r="AG6" s="466"/>
      <c r="AH6" s="464" t="s">
        <v>188</v>
      </c>
      <c r="AI6" s="465"/>
      <c r="AJ6" s="465"/>
      <c r="AK6" s="465"/>
      <c r="AL6" s="466"/>
      <c r="AM6" s="467" t="s">
        <v>189</v>
      </c>
      <c r="AN6" s="465"/>
      <c r="AO6" s="465"/>
      <c r="AP6" s="465"/>
      <c r="AQ6" s="466"/>
      <c r="AR6" s="467" t="s">
        <v>190</v>
      </c>
      <c r="AS6" s="465"/>
      <c r="AT6" s="465"/>
      <c r="AU6" s="465"/>
      <c r="AV6" s="466"/>
      <c r="AW6" s="464" t="s">
        <v>191</v>
      </c>
      <c r="AX6" s="465"/>
      <c r="AY6" s="465"/>
      <c r="AZ6" s="465"/>
      <c r="BA6" s="466"/>
      <c r="BB6" s="467" t="s">
        <v>192</v>
      </c>
      <c r="BC6" s="465"/>
      <c r="BD6" s="465"/>
      <c r="BE6" s="465"/>
      <c r="BF6" s="466"/>
      <c r="BG6" s="458" t="s">
        <v>193</v>
      </c>
      <c r="BH6" s="459"/>
      <c r="BI6" s="459"/>
      <c r="BJ6" s="459"/>
      <c r="BK6" s="460"/>
      <c r="BL6" s="475"/>
      <c r="BM6" s="475"/>
      <c r="BN6" s="476"/>
    </row>
    <row r="7" spans="1:72" ht="18" customHeight="1" x14ac:dyDescent="0.25">
      <c r="A7" s="469"/>
      <c r="B7" s="470"/>
      <c r="C7" s="241"/>
      <c r="D7" s="228" t="s">
        <v>18</v>
      </c>
      <c r="E7" s="220" t="s">
        <v>19</v>
      </c>
      <c r="F7" s="220" t="s">
        <v>20</v>
      </c>
      <c r="G7" s="220" t="s">
        <v>21</v>
      </c>
      <c r="H7" s="229" t="s">
        <v>48</v>
      </c>
      <c r="I7" s="235" t="s">
        <v>18</v>
      </c>
      <c r="J7" s="223" t="s">
        <v>19</v>
      </c>
      <c r="K7" s="223" t="s">
        <v>20</v>
      </c>
      <c r="L7" s="223" t="s">
        <v>21</v>
      </c>
      <c r="M7" s="224" t="s">
        <v>48</v>
      </c>
      <c r="N7" s="228" t="s">
        <v>18</v>
      </c>
      <c r="O7" s="220" t="s">
        <v>19</v>
      </c>
      <c r="P7" s="220" t="s">
        <v>20</v>
      </c>
      <c r="Q7" s="220" t="s">
        <v>21</v>
      </c>
      <c r="R7" s="229" t="s">
        <v>48</v>
      </c>
      <c r="S7" s="235" t="s">
        <v>18</v>
      </c>
      <c r="T7" s="223" t="s">
        <v>19</v>
      </c>
      <c r="U7" s="223" t="s">
        <v>20</v>
      </c>
      <c r="V7" s="223" t="s">
        <v>21</v>
      </c>
      <c r="W7" s="224" t="s">
        <v>48</v>
      </c>
      <c r="X7" s="219" t="s">
        <v>18</v>
      </c>
      <c r="Y7" s="220" t="s">
        <v>19</v>
      </c>
      <c r="Z7" s="220" t="s">
        <v>20</v>
      </c>
      <c r="AA7" s="220" t="s">
        <v>21</v>
      </c>
      <c r="AB7" s="221" t="s">
        <v>48</v>
      </c>
      <c r="AC7" s="222" t="s">
        <v>18</v>
      </c>
      <c r="AD7" s="223" t="s">
        <v>19</v>
      </c>
      <c r="AE7" s="223" t="s">
        <v>20</v>
      </c>
      <c r="AF7" s="223" t="s">
        <v>21</v>
      </c>
      <c r="AG7" s="230" t="s">
        <v>48</v>
      </c>
      <c r="AH7" s="228" t="s">
        <v>18</v>
      </c>
      <c r="AI7" s="220" t="s">
        <v>19</v>
      </c>
      <c r="AJ7" s="220" t="s">
        <v>20</v>
      </c>
      <c r="AK7" s="220" t="s">
        <v>21</v>
      </c>
      <c r="AL7" s="221" t="s">
        <v>48</v>
      </c>
      <c r="AM7" s="265" t="s">
        <v>18</v>
      </c>
      <c r="AN7" s="266" t="s">
        <v>19</v>
      </c>
      <c r="AO7" s="266" t="s">
        <v>20</v>
      </c>
      <c r="AP7" s="266" t="s">
        <v>21</v>
      </c>
      <c r="AQ7" s="267" t="s">
        <v>48</v>
      </c>
      <c r="AR7" s="228" t="s">
        <v>18</v>
      </c>
      <c r="AS7" s="220" t="s">
        <v>19</v>
      </c>
      <c r="AT7" s="220" t="s">
        <v>20</v>
      </c>
      <c r="AU7" s="220" t="s">
        <v>21</v>
      </c>
      <c r="AV7" s="229" t="s">
        <v>48</v>
      </c>
      <c r="AW7" s="235" t="s">
        <v>18</v>
      </c>
      <c r="AX7" s="223" t="s">
        <v>19</v>
      </c>
      <c r="AY7" s="223" t="s">
        <v>20</v>
      </c>
      <c r="AZ7" s="223" t="s">
        <v>21</v>
      </c>
      <c r="BA7" s="224" t="s">
        <v>48</v>
      </c>
      <c r="BB7" s="228" t="s">
        <v>18</v>
      </c>
      <c r="BC7" s="220" t="s">
        <v>19</v>
      </c>
      <c r="BD7" s="220" t="s">
        <v>20</v>
      </c>
      <c r="BE7" s="220" t="s">
        <v>21</v>
      </c>
      <c r="BF7" s="229" t="s">
        <v>48</v>
      </c>
      <c r="BG7" s="265" t="s">
        <v>18</v>
      </c>
      <c r="BH7" s="235" t="s">
        <v>19</v>
      </c>
      <c r="BI7" s="266" t="s">
        <v>20</v>
      </c>
      <c r="BJ7" s="266" t="s">
        <v>21</v>
      </c>
      <c r="BK7" s="267" t="s">
        <v>48</v>
      </c>
      <c r="BL7" s="475"/>
      <c r="BM7" s="475"/>
      <c r="BN7" s="476"/>
    </row>
    <row r="8" spans="1:72" ht="8.25" customHeight="1" x14ac:dyDescent="0.25">
      <c r="A8" s="320"/>
      <c r="B8" s="321"/>
      <c r="C8" s="321"/>
      <c r="D8" s="294"/>
      <c r="E8" s="295"/>
      <c r="F8" s="295"/>
      <c r="G8" s="295"/>
      <c r="H8" s="296"/>
      <c r="I8" s="297"/>
      <c r="J8" s="295"/>
      <c r="K8" s="295"/>
      <c r="L8" s="295"/>
      <c r="M8" s="296"/>
      <c r="N8" s="294"/>
      <c r="O8" s="295"/>
      <c r="P8" s="295"/>
      <c r="Q8" s="295"/>
      <c r="R8" s="296"/>
      <c r="S8" s="297"/>
      <c r="T8" s="295"/>
      <c r="U8" s="295"/>
      <c r="V8" s="295"/>
      <c r="W8" s="296"/>
      <c r="X8" s="297"/>
      <c r="Y8" s="295"/>
      <c r="Z8" s="295"/>
      <c r="AA8" s="295"/>
      <c r="AB8" s="298"/>
      <c r="AC8" s="294"/>
      <c r="AD8" s="295"/>
      <c r="AE8" s="295"/>
      <c r="AF8" s="295"/>
      <c r="AG8" s="298"/>
      <c r="AH8" s="294"/>
      <c r="AI8" s="295"/>
      <c r="AJ8" s="295"/>
      <c r="AK8" s="295"/>
      <c r="AL8" s="298"/>
      <c r="AM8" s="294"/>
      <c r="AN8" s="295"/>
      <c r="AO8" s="295"/>
      <c r="AP8" s="295"/>
      <c r="AQ8" s="296"/>
      <c r="AR8" s="294"/>
      <c r="AS8" s="295"/>
      <c r="AT8" s="295"/>
      <c r="AU8" s="295"/>
      <c r="AV8" s="296"/>
      <c r="AW8" s="297"/>
      <c r="AX8" s="295"/>
      <c r="AY8" s="295"/>
      <c r="AZ8" s="295"/>
      <c r="BA8" s="296"/>
      <c r="BB8" s="294"/>
      <c r="BC8" s="295"/>
      <c r="BD8" s="295"/>
      <c r="BE8" s="295"/>
      <c r="BF8" s="296"/>
      <c r="BG8" s="349"/>
      <c r="BH8" s="372"/>
      <c r="BI8" s="350"/>
      <c r="BJ8" s="350"/>
      <c r="BK8" s="393"/>
      <c r="BL8" s="477"/>
      <c r="BM8" s="477"/>
      <c r="BN8" s="478"/>
    </row>
    <row r="9" spans="1:72" ht="15.95" customHeight="1" x14ac:dyDescent="0.25">
      <c r="A9" s="446">
        <v>1</v>
      </c>
      <c r="B9" s="448" t="s">
        <v>81</v>
      </c>
      <c r="C9" s="242" t="s">
        <v>170</v>
      </c>
      <c r="D9" s="336">
        <v>6</v>
      </c>
      <c r="E9" s="352"/>
      <c r="F9" s="304"/>
      <c r="G9" s="304"/>
      <c r="H9" s="353"/>
      <c r="I9" s="381"/>
      <c r="J9" s="394">
        <v>6</v>
      </c>
      <c r="K9" s="282"/>
      <c r="L9" s="282"/>
      <c r="M9" s="291"/>
      <c r="N9" s="388">
        <v>4</v>
      </c>
      <c r="O9" s="282"/>
      <c r="P9" s="282"/>
      <c r="Q9" s="282"/>
      <c r="R9" s="291"/>
      <c r="S9" s="360"/>
      <c r="T9" s="336">
        <v>6</v>
      </c>
      <c r="U9" s="352"/>
      <c r="V9" s="304"/>
      <c r="W9" s="304"/>
      <c r="X9" s="360"/>
      <c r="Y9" s="394">
        <v>10</v>
      </c>
      <c r="Z9" s="304"/>
      <c r="AA9" s="304"/>
      <c r="AB9" s="306"/>
      <c r="AC9" s="360"/>
      <c r="AD9" s="397">
        <v>9</v>
      </c>
      <c r="AE9" s="304"/>
      <c r="AF9" s="304"/>
      <c r="AG9" s="353"/>
      <c r="AH9" s="360"/>
      <c r="AI9" s="336">
        <v>6</v>
      </c>
      <c r="AJ9" s="352"/>
      <c r="AK9" s="304"/>
      <c r="AL9" s="304"/>
      <c r="AM9" s="394">
        <v>5</v>
      </c>
      <c r="AN9" s="352"/>
      <c r="AO9" s="304"/>
      <c r="AP9" s="304"/>
      <c r="AQ9" s="353"/>
      <c r="AR9" s="360"/>
      <c r="AS9" s="398">
        <v>5</v>
      </c>
      <c r="AT9" s="304"/>
      <c r="AU9" s="304"/>
      <c r="AV9" s="353"/>
      <c r="AW9" s="336">
        <v>6</v>
      </c>
      <c r="AX9" s="352"/>
      <c r="AY9" s="304"/>
      <c r="AZ9" s="304"/>
      <c r="BA9" s="353"/>
      <c r="BB9" s="399">
        <v>4</v>
      </c>
      <c r="BC9" s="352"/>
      <c r="BD9" s="304"/>
      <c r="BE9" s="304"/>
      <c r="BF9" s="353"/>
      <c r="BG9" s="360"/>
      <c r="BH9" s="388">
        <v>5</v>
      </c>
      <c r="BI9" s="304"/>
      <c r="BJ9" s="304"/>
      <c r="BK9" s="292"/>
      <c r="BL9" s="317" t="s">
        <v>98</v>
      </c>
      <c r="BM9" s="327"/>
      <c r="BN9" s="166" t="s">
        <v>114</v>
      </c>
      <c r="BO9" s="325"/>
      <c r="BP9" s="325"/>
      <c r="BQ9" s="325"/>
      <c r="BR9" s="325"/>
      <c r="BS9" s="325"/>
      <c r="BT9" s="325"/>
    </row>
    <row r="10" spans="1:72" ht="15.95" customHeight="1" x14ac:dyDescent="0.25">
      <c r="A10" s="463"/>
      <c r="B10" s="448"/>
      <c r="C10" s="242" t="s">
        <v>171</v>
      </c>
      <c r="D10" s="270"/>
      <c r="E10" s="270"/>
      <c r="F10" s="305"/>
      <c r="G10" s="305"/>
      <c r="H10" s="274"/>
      <c r="I10" s="382"/>
      <c r="J10" s="279"/>
      <c r="K10" s="279"/>
      <c r="L10" s="286"/>
      <c r="M10" s="280"/>
      <c r="N10" s="339"/>
      <c r="O10" s="279"/>
      <c r="P10" s="279"/>
      <c r="Q10" s="279"/>
      <c r="R10" s="280"/>
      <c r="S10" s="358"/>
      <c r="T10" s="270"/>
      <c r="U10" s="270"/>
      <c r="V10" s="305"/>
      <c r="W10" s="305"/>
      <c r="X10" s="358"/>
      <c r="Y10" s="305"/>
      <c r="Z10" s="305"/>
      <c r="AA10" s="286"/>
      <c r="AB10" s="307"/>
      <c r="AC10" s="358"/>
      <c r="AD10" s="305"/>
      <c r="AE10" s="270"/>
      <c r="AF10" s="305"/>
      <c r="AG10" s="274"/>
      <c r="AH10" s="358"/>
      <c r="AI10" s="270"/>
      <c r="AJ10" s="270"/>
      <c r="AK10" s="305"/>
      <c r="AL10" s="305"/>
      <c r="AM10" s="358"/>
      <c r="AN10" s="305"/>
      <c r="AO10" s="270"/>
      <c r="AP10" s="305"/>
      <c r="AQ10" s="274"/>
      <c r="AR10" s="358"/>
      <c r="AS10" s="305"/>
      <c r="AT10" s="270"/>
      <c r="AU10" s="305"/>
      <c r="AV10" s="274"/>
      <c r="AW10" s="358"/>
      <c r="AX10" s="270"/>
      <c r="AY10" s="305"/>
      <c r="AZ10" s="305"/>
      <c r="BA10" s="274"/>
      <c r="BB10" s="358"/>
      <c r="BC10" s="305"/>
      <c r="BD10" s="270"/>
      <c r="BE10" s="305"/>
      <c r="BF10" s="274"/>
      <c r="BG10" s="358"/>
      <c r="BH10" s="305"/>
      <c r="BI10" s="270"/>
      <c r="BJ10" s="305"/>
      <c r="BK10" s="307"/>
      <c r="BL10" s="263" t="s">
        <v>99</v>
      </c>
      <c r="BM10" s="327"/>
      <c r="BN10" s="166" t="s">
        <v>115</v>
      </c>
      <c r="BO10" s="226"/>
      <c r="BP10" s="226"/>
      <c r="BQ10" s="226"/>
      <c r="BR10" s="225"/>
      <c r="BS10" s="225"/>
      <c r="BT10" s="225"/>
    </row>
    <row r="11" spans="1:72" ht="15.95" customHeight="1" x14ac:dyDescent="0.25">
      <c r="A11" s="454"/>
      <c r="B11" s="448"/>
      <c r="C11" s="318" t="s">
        <v>94</v>
      </c>
      <c r="D11" s="363"/>
      <c r="E11" s="363"/>
      <c r="F11" s="363"/>
      <c r="G11" s="363"/>
      <c r="H11" s="364"/>
      <c r="I11" s="365"/>
      <c r="J11" s="363"/>
      <c r="K11" s="363"/>
      <c r="L11" s="368"/>
      <c r="M11" s="366"/>
      <c r="N11" s="365"/>
      <c r="O11" s="363"/>
      <c r="P11" s="363"/>
      <c r="Q11" s="363"/>
      <c r="R11" s="366"/>
      <c r="S11" s="389"/>
      <c r="T11" s="363"/>
      <c r="U11" s="363"/>
      <c r="V11" s="363"/>
      <c r="W11" s="363"/>
      <c r="X11" s="389"/>
      <c r="Y11" s="270"/>
      <c r="Z11" s="363"/>
      <c r="AA11" s="368"/>
      <c r="AB11" s="366"/>
      <c r="AC11" s="389"/>
      <c r="AD11" s="270"/>
      <c r="AE11" s="270"/>
      <c r="AF11" s="270"/>
      <c r="AG11" s="376"/>
      <c r="AH11" s="389"/>
      <c r="AI11" s="363"/>
      <c r="AJ11" s="363"/>
      <c r="AK11" s="363"/>
      <c r="AL11" s="363"/>
      <c r="AM11" s="389"/>
      <c r="AN11" s="270"/>
      <c r="AO11" s="270"/>
      <c r="AP11" s="270"/>
      <c r="AQ11" s="376"/>
      <c r="AR11" s="389"/>
      <c r="AS11" s="270"/>
      <c r="AT11" s="270"/>
      <c r="AU11" s="270"/>
      <c r="AV11" s="376"/>
      <c r="AW11" s="389"/>
      <c r="AX11" s="363"/>
      <c r="AY11" s="363"/>
      <c r="AZ11" s="270"/>
      <c r="BA11" s="376"/>
      <c r="BB11" s="389"/>
      <c r="BC11" s="270"/>
      <c r="BD11" s="270"/>
      <c r="BE11" s="270"/>
      <c r="BF11" s="376"/>
      <c r="BG11" s="389"/>
      <c r="BH11" s="270"/>
      <c r="BI11" s="270"/>
      <c r="BJ11" s="270"/>
      <c r="BK11" s="269"/>
      <c r="BL11" s="263" t="s">
        <v>135</v>
      </c>
      <c r="BM11" s="327"/>
      <c r="BN11" s="166" t="s">
        <v>141</v>
      </c>
      <c r="BO11" s="226"/>
      <c r="BP11" s="226"/>
      <c r="BQ11" s="226"/>
      <c r="BR11" s="225"/>
      <c r="BS11" s="225"/>
      <c r="BT11" s="225"/>
    </row>
    <row r="12" spans="1:72" ht="15.95" customHeight="1" x14ac:dyDescent="0.25">
      <c r="A12" s="454">
        <v>2</v>
      </c>
      <c r="B12" s="447" t="s">
        <v>82</v>
      </c>
      <c r="C12" s="278" t="s">
        <v>170</v>
      </c>
      <c r="D12" s="304"/>
      <c r="E12" s="304"/>
      <c r="F12" s="304"/>
      <c r="G12" s="335">
        <v>24</v>
      </c>
      <c r="H12" s="354"/>
      <c r="I12" s="357"/>
      <c r="J12" s="283"/>
      <c r="K12" s="383"/>
      <c r="L12" s="394">
        <v>24</v>
      </c>
      <c r="M12" s="284"/>
      <c r="N12" s="300"/>
      <c r="O12" s="283"/>
      <c r="P12" s="293"/>
      <c r="Q12" s="388">
        <v>24</v>
      </c>
      <c r="R12" s="284"/>
      <c r="S12" s="362"/>
      <c r="T12" s="304"/>
      <c r="U12" s="304"/>
      <c r="V12" s="304"/>
      <c r="W12" s="335">
        <v>26</v>
      </c>
      <c r="X12" s="362"/>
      <c r="Y12" s="304"/>
      <c r="Z12" s="383"/>
      <c r="AA12" s="394">
        <v>24</v>
      </c>
      <c r="AB12" s="284"/>
      <c r="AC12" s="362"/>
      <c r="AD12" s="304"/>
      <c r="AE12" s="304"/>
      <c r="AF12" s="397">
        <v>24</v>
      </c>
      <c r="AG12" s="284"/>
      <c r="AH12" s="362"/>
      <c r="AI12" s="304"/>
      <c r="AJ12" s="304"/>
      <c r="AK12" s="304"/>
      <c r="AL12" s="335">
        <v>26</v>
      </c>
      <c r="AM12" s="362"/>
      <c r="AN12" s="304"/>
      <c r="AO12" s="304"/>
      <c r="AP12" s="394">
        <v>24</v>
      </c>
      <c r="AQ12" s="284"/>
      <c r="AR12" s="362"/>
      <c r="AS12" s="304"/>
      <c r="AT12" s="304"/>
      <c r="AU12" s="390"/>
      <c r="AV12" s="398">
        <v>27</v>
      </c>
      <c r="AW12" s="362"/>
      <c r="AX12" s="304"/>
      <c r="AY12" s="304"/>
      <c r="AZ12" s="335">
        <v>26</v>
      </c>
      <c r="BA12" s="284"/>
      <c r="BB12" s="362"/>
      <c r="BC12" s="304"/>
      <c r="BD12" s="304"/>
      <c r="BE12" s="394">
        <v>24</v>
      </c>
      <c r="BF12" s="284"/>
      <c r="BG12" s="362"/>
      <c r="BH12" s="304"/>
      <c r="BI12" s="304"/>
      <c r="BJ12" s="390"/>
      <c r="BK12" s="388">
        <v>26</v>
      </c>
      <c r="BL12" s="263" t="s">
        <v>100</v>
      </c>
      <c r="BM12" s="327"/>
      <c r="BN12" s="166" t="s">
        <v>137</v>
      </c>
      <c r="BO12" s="226"/>
      <c r="BP12" s="226"/>
      <c r="BQ12" s="226"/>
      <c r="BR12" s="225"/>
      <c r="BS12" s="225"/>
      <c r="BT12" s="225"/>
    </row>
    <row r="13" spans="1:72" ht="15.95" customHeight="1" x14ac:dyDescent="0.25">
      <c r="A13" s="445"/>
      <c r="B13" s="448"/>
      <c r="C13" s="242" t="s">
        <v>171</v>
      </c>
      <c r="D13" s="305"/>
      <c r="E13" s="305"/>
      <c r="F13" s="305"/>
      <c r="G13" s="305"/>
      <c r="H13" s="376"/>
      <c r="I13" s="358"/>
      <c r="J13" s="305"/>
      <c r="K13" s="384"/>
      <c r="L13" s="305"/>
      <c r="M13" s="289"/>
      <c r="N13" s="290"/>
      <c r="O13" s="286"/>
      <c r="P13" s="286"/>
      <c r="Q13" s="286"/>
      <c r="R13" s="289"/>
      <c r="S13" s="358"/>
      <c r="T13" s="305"/>
      <c r="U13" s="305"/>
      <c r="V13" s="305"/>
      <c r="W13" s="305"/>
      <c r="X13" s="358"/>
      <c r="Y13" s="305"/>
      <c r="Z13" s="384"/>
      <c r="AA13" s="305"/>
      <c r="AB13" s="289"/>
      <c r="AC13" s="358"/>
      <c r="AD13" s="305"/>
      <c r="AE13" s="270"/>
      <c r="AF13" s="305"/>
      <c r="AG13" s="274"/>
      <c r="AH13" s="358"/>
      <c r="AI13" s="305"/>
      <c r="AJ13" s="305"/>
      <c r="AK13" s="305"/>
      <c r="AL13" s="305"/>
      <c r="AM13" s="358"/>
      <c r="AN13" s="305"/>
      <c r="AO13" s="270"/>
      <c r="AP13" s="305"/>
      <c r="AQ13" s="274"/>
      <c r="AR13" s="358"/>
      <c r="AS13" s="305"/>
      <c r="AT13" s="270"/>
      <c r="AU13" s="305"/>
      <c r="AV13" s="274"/>
      <c r="AW13" s="358"/>
      <c r="AX13" s="305"/>
      <c r="AY13" s="305"/>
      <c r="AZ13" s="305"/>
      <c r="BA13" s="274"/>
      <c r="BB13" s="358"/>
      <c r="BC13" s="305"/>
      <c r="BD13" s="270"/>
      <c r="BE13" s="305"/>
      <c r="BF13" s="274"/>
      <c r="BG13" s="358"/>
      <c r="BH13" s="305"/>
      <c r="BI13" s="270"/>
      <c r="BJ13" s="305"/>
      <c r="BK13" s="307"/>
      <c r="BL13" s="263" t="s">
        <v>105</v>
      </c>
      <c r="BM13" s="327"/>
      <c r="BN13" s="166" t="s">
        <v>138</v>
      </c>
      <c r="BO13" s="226"/>
      <c r="BP13" s="226"/>
      <c r="BQ13" s="226"/>
      <c r="BR13" s="225"/>
      <c r="BS13" s="225"/>
      <c r="BT13" s="225"/>
    </row>
    <row r="14" spans="1:72" ht="15.95" customHeight="1" x14ac:dyDescent="0.25">
      <c r="A14" s="446"/>
      <c r="B14" s="449"/>
      <c r="C14" s="318" t="s">
        <v>94</v>
      </c>
      <c r="D14" s="363"/>
      <c r="E14" s="363"/>
      <c r="F14" s="363"/>
      <c r="G14" s="363"/>
      <c r="H14" s="364"/>
      <c r="I14" s="365"/>
      <c r="J14" s="363"/>
      <c r="K14" s="363"/>
      <c r="L14" s="363"/>
      <c r="M14" s="366"/>
      <c r="N14" s="367"/>
      <c r="O14" s="363"/>
      <c r="P14" s="363"/>
      <c r="Q14" s="363"/>
      <c r="R14" s="366"/>
      <c r="S14" s="389"/>
      <c r="T14" s="363"/>
      <c r="U14" s="363"/>
      <c r="V14" s="363"/>
      <c r="W14" s="363"/>
      <c r="X14" s="389"/>
      <c r="Y14" s="270"/>
      <c r="Z14" s="363"/>
      <c r="AA14" s="363"/>
      <c r="AB14" s="366"/>
      <c r="AC14" s="389"/>
      <c r="AD14" s="270"/>
      <c r="AE14" s="270"/>
      <c r="AF14" s="270"/>
      <c r="AG14" s="376"/>
      <c r="AH14" s="389"/>
      <c r="AI14" s="363"/>
      <c r="AJ14" s="363"/>
      <c r="AK14" s="363"/>
      <c r="AL14" s="363"/>
      <c r="AM14" s="389"/>
      <c r="AN14" s="270"/>
      <c r="AO14" s="270"/>
      <c r="AP14" s="363"/>
      <c r="AQ14" s="376"/>
      <c r="AR14" s="389"/>
      <c r="AS14" s="270"/>
      <c r="AT14" s="270"/>
      <c r="AU14" s="270"/>
      <c r="AV14" s="376"/>
      <c r="AW14" s="389"/>
      <c r="AX14" s="363"/>
      <c r="AY14" s="363"/>
      <c r="AZ14" s="363"/>
      <c r="BA14" s="376"/>
      <c r="BB14" s="389"/>
      <c r="BC14" s="270"/>
      <c r="BD14" s="270"/>
      <c r="BE14" s="270"/>
      <c r="BF14" s="376"/>
      <c r="BG14" s="389"/>
      <c r="BH14" s="270"/>
      <c r="BI14" s="270"/>
      <c r="BJ14" s="270"/>
      <c r="BK14" s="269"/>
      <c r="BL14" s="263" t="s">
        <v>101</v>
      </c>
      <c r="BM14" s="327"/>
      <c r="BN14" s="166" t="s">
        <v>139</v>
      </c>
    </row>
    <row r="15" spans="1:72" ht="15.95" customHeight="1" x14ac:dyDescent="0.25">
      <c r="A15" s="445">
        <v>3</v>
      </c>
      <c r="B15" s="447" t="s">
        <v>83</v>
      </c>
      <c r="C15" s="278" t="s">
        <v>170</v>
      </c>
      <c r="D15" s="319"/>
      <c r="E15" s="377">
        <v>15</v>
      </c>
      <c r="F15" s="272"/>
      <c r="G15" s="304"/>
      <c r="H15" s="273"/>
      <c r="I15" s="337"/>
      <c r="J15" s="283"/>
      <c r="K15" s="394">
        <v>15</v>
      </c>
      <c r="L15" s="272"/>
      <c r="M15" s="287"/>
      <c r="N15" s="386"/>
      <c r="O15" s="272"/>
      <c r="P15" s="388">
        <v>15</v>
      </c>
      <c r="Q15" s="272"/>
      <c r="R15" s="287"/>
      <c r="S15" s="361"/>
      <c r="T15" s="319"/>
      <c r="U15" s="377">
        <v>12</v>
      </c>
      <c r="V15" s="272"/>
      <c r="W15" s="304"/>
      <c r="X15" s="361"/>
      <c r="Y15" s="319"/>
      <c r="Z15" s="394">
        <v>19</v>
      </c>
      <c r="AA15" s="272"/>
      <c r="AB15" s="287"/>
      <c r="AC15" s="361"/>
      <c r="AD15" s="319"/>
      <c r="AE15" s="397">
        <v>17</v>
      </c>
      <c r="AF15" s="304"/>
      <c r="AG15" s="284"/>
      <c r="AH15" s="361"/>
      <c r="AI15" s="319"/>
      <c r="AJ15" s="377">
        <v>12</v>
      </c>
      <c r="AK15" s="272"/>
      <c r="AL15" s="304"/>
      <c r="AM15" s="361"/>
      <c r="AN15" s="319"/>
      <c r="AO15" s="394">
        <v>15</v>
      </c>
      <c r="AP15" s="272"/>
      <c r="AQ15" s="284"/>
      <c r="AR15" s="361"/>
      <c r="AS15" s="319"/>
      <c r="AT15" s="398">
        <v>14</v>
      </c>
      <c r="AU15" s="304"/>
      <c r="AV15" s="284"/>
      <c r="AW15" s="361"/>
      <c r="AX15" s="377">
        <v>12</v>
      </c>
      <c r="AY15" s="272"/>
      <c r="AZ15" s="304"/>
      <c r="BA15" s="284"/>
      <c r="BB15" s="361"/>
      <c r="BC15" s="319"/>
      <c r="BD15" s="394">
        <v>14</v>
      </c>
      <c r="BE15" s="304"/>
      <c r="BF15" s="284"/>
      <c r="BG15" s="361"/>
      <c r="BH15" s="319"/>
      <c r="BI15" s="388">
        <v>15</v>
      </c>
      <c r="BJ15" s="304"/>
      <c r="BK15" s="284"/>
      <c r="BL15" s="263" t="s">
        <v>102</v>
      </c>
      <c r="BM15" s="327"/>
      <c r="BN15" s="166" t="s">
        <v>140</v>
      </c>
    </row>
    <row r="16" spans="1:72" ht="15.95" customHeight="1" x14ac:dyDescent="0.25">
      <c r="A16" s="445"/>
      <c r="B16" s="448"/>
      <c r="C16" s="242" t="s">
        <v>171</v>
      </c>
      <c r="D16" s="270"/>
      <c r="E16" s="270"/>
      <c r="F16" s="305"/>
      <c r="G16" s="305"/>
      <c r="H16" s="274"/>
      <c r="I16" s="382"/>
      <c r="J16" s="371"/>
      <c r="K16" s="286"/>
      <c r="L16" s="286"/>
      <c r="M16" s="289"/>
      <c r="N16" s="387"/>
      <c r="O16" s="286"/>
      <c r="P16" s="286"/>
      <c r="Q16" s="286"/>
      <c r="R16" s="289"/>
      <c r="S16" s="358"/>
      <c r="T16" s="270"/>
      <c r="U16" s="270"/>
      <c r="V16" s="305"/>
      <c r="W16" s="305"/>
      <c r="X16" s="358"/>
      <c r="Y16" s="305"/>
      <c r="Z16" s="286"/>
      <c r="AA16" s="286"/>
      <c r="AB16" s="289"/>
      <c r="AC16" s="358"/>
      <c r="AD16" s="305"/>
      <c r="AE16" s="270"/>
      <c r="AF16" s="305"/>
      <c r="AG16" s="274"/>
      <c r="AH16" s="358"/>
      <c r="AI16" s="270"/>
      <c r="AJ16" s="270"/>
      <c r="AK16" s="305"/>
      <c r="AL16" s="305"/>
      <c r="AM16" s="358"/>
      <c r="AN16" s="305"/>
      <c r="AO16" s="286"/>
      <c r="AP16" s="286"/>
      <c r="AQ16" s="274"/>
      <c r="AR16" s="358"/>
      <c r="AS16" s="305"/>
      <c r="AT16" s="270"/>
      <c r="AU16" s="305"/>
      <c r="AV16" s="274"/>
      <c r="AW16" s="358"/>
      <c r="AX16" s="270"/>
      <c r="AY16" s="305"/>
      <c r="AZ16" s="305"/>
      <c r="BA16" s="274"/>
      <c r="BB16" s="358"/>
      <c r="BC16" s="305"/>
      <c r="BD16" s="270"/>
      <c r="BE16" s="305"/>
      <c r="BF16" s="274"/>
      <c r="BG16" s="358"/>
      <c r="BH16" s="305"/>
      <c r="BI16" s="270"/>
      <c r="BJ16" s="305"/>
      <c r="BK16" s="307"/>
      <c r="BL16" s="263" t="s">
        <v>103</v>
      </c>
      <c r="BM16" s="327"/>
      <c r="BN16" s="166" t="s">
        <v>142</v>
      </c>
    </row>
    <row r="17" spans="1:68" ht="15.95" customHeight="1" x14ac:dyDescent="0.25">
      <c r="A17" s="446"/>
      <c r="B17" s="449"/>
      <c r="C17" s="318" t="s">
        <v>94</v>
      </c>
      <c r="D17" s="363"/>
      <c r="E17" s="363"/>
      <c r="F17" s="363"/>
      <c r="G17" s="363"/>
      <c r="H17" s="364"/>
      <c r="I17" s="365"/>
      <c r="J17" s="363"/>
      <c r="K17" s="363"/>
      <c r="L17" s="363"/>
      <c r="M17" s="366"/>
      <c r="N17" s="365"/>
      <c r="O17" s="363"/>
      <c r="P17" s="363"/>
      <c r="Q17" s="363"/>
      <c r="R17" s="366"/>
      <c r="S17" s="389"/>
      <c r="T17" s="363"/>
      <c r="U17" s="363"/>
      <c r="V17" s="363"/>
      <c r="W17" s="363"/>
      <c r="X17" s="389"/>
      <c r="Y17" s="270"/>
      <c r="Z17" s="363"/>
      <c r="AA17" s="363"/>
      <c r="AB17" s="366"/>
      <c r="AC17" s="389"/>
      <c r="AD17" s="270"/>
      <c r="AE17" s="270"/>
      <c r="AF17" s="270"/>
      <c r="AG17" s="376"/>
      <c r="AH17" s="389"/>
      <c r="AI17" s="363"/>
      <c r="AJ17" s="363"/>
      <c r="AK17" s="363"/>
      <c r="AL17" s="363"/>
      <c r="AM17" s="389"/>
      <c r="AN17" s="270"/>
      <c r="AO17" s="363"/>
      <c r="AP17" s="363"/>
      <c r="AQ17" s="376"/>
      <c r="AR17" s="389"/>
      <c r="AS17" s="270"/>
      <c r="AT17" s="270"/>
      <c r="AU17" s="270"/>
      <c r="AV17" s="376"/>
      <c r="AW17" s="389"/>
      <c r="AX17" s="363"/>
      <c r="AY17" s="363"/>
      <c r="AZ17" s="363"/>
      <c r="BA17" s="376"/>
      <c r="BB17" s="389"/>
      <c r="BC17" s="270"/>
      <c r="BD17" s="270"/>
      <c r="BE17" s="270"/>
      <c r="BF17" s="376"/>
      <c r="BG17" s="389"/>
      <c r="BH17" s="270"/>
      <c r="BI17" s="270"/>
      <c r="BJ17" s="270"/>
      <c r="BK17" s="269"/>
      <c r="BL17" s="263" t="s">
        <v>104</v>
      </c>
      <c r="BM17" s="327"/>
      <c r="BN17" s="166" t="s">
        <v>143</v>
      </c>
      <c r="BP17" s="373"/>
    </row>
    <row r="18" spans="1:68" ht="15.95" hidden="1" customHeight="1" x14ac:dyDescent="0.25">
      <c r="A18" s="454">
        <v>4</v>
      </c>
      <c r="B18" s="455" t="s">
        <v>46</v>
      </c>
      <c r="C18" s="330" t="s">
        <v>49</v>
      </c>
      <c r="D18" s="305"/>
      <c r="E18" s="305"/>
      <c r="F18" s="305"/>
      <c r="G18" s="305"/>
      <c r="H18" s="274"/>
      <c r="I18" s="358"/>
      <c r="J18" s="305"/>
      <c r="K18" s="305"/>
      <c r="L18" s="305"/>
      <c r="M18" s="307"/>
      <c r="N18" s="281"/>
      <c r="O18" s="279"/>
      <c r="P18" s="279"/>
      <c r="Q18" s="279"/>
      <c r="R18" s="280"/>
      <c r="S18" s="358"/>
      <c r="T18" s="305"/>
      <c r="U18" s="305"/>
      <c r="V18" s="305"/>
      <c r="W18" s="305"/>
      <c r="X18" s="358"/>
      <c r="Y18" s="305"/>
      <c r="Z18" s="305"/>
      <c r="AA18" s="305"/>
      <c r="AB18" s="307"/>
      <c r="AC18" s="358"/>
      <c r="AD18" s="305"/>
      <c r="AE18" s="305"/>
      <c r="AF18" s="305"/>
      <c r="AG18" s="274"/>
      <c r="AH18" s="358"/>
      <c r="AI18" s="305"/>
      <c r="AJ18" s="305"/>
      <c r="AK18" s="305"/>
      <c r="AL18" s="305"/>
      <c r="AM18" s="358"/>
      <c r="AN18" s="305"/>
      <c r="AO18" s="305"/>
      <c r="AP18" s="305"/>
      <c r="AQ18" s="274"/>
      <c r="AR18" s="358"/>
      <c r="AS18" s="305"/>
      <c r="AT18" s="305"/>
      <c r="AU18" s="305"/>
      <c r="AV18" s="274"/>
      <c r="AW18" s="358"/>
      <c r="AX18" s="305"/>
      <c r="AY18" s="305"/>
      <c r="AZ18" s="305"/>
      <c r="BA18" s="274"/>
      <c r="BB18" s="358"/>
      <c r="BC18" s="305"/>
      <c r="BD18" s="305"/>
      <c r="BE18" s="305"/>
      <c r="BF18" s="274"/>
      <c r="BG18" s="358"/>
      <c r="BH18" s="305"/>
      <c r="BI18" s="305"/>
      <c r="BJ18" s="305"/>
      <c r="BK18" s="307"/>
      <c r="BL18" s="263" t="s">
        <v>112</v>
      </c>
      <c r="BM18" s="327"/>
      <c r="BN18" s="166" t="s">
        <v>144</v>
      </c>
      <c r="BP18" s="373"/>
    </row>
    <row r="19" spans="1:68" ht="15.95" hidden="1" customHeight="1" x14ac:dyDescent="0.25">
      <c r="A19" s="445"/>
      <c r="B19" s="456"/>
      <c r="C19" s="330" t="s">
        <v>50</v>
      </c>
      <c r="D19" s="305"/>
      <c r="E19" s="305"/>
      <c r="F19" s="305"/>
      <c r="G19" s="305"/>
      <c r="H19" s="274"/>
      <c r="I19" s="358"/>
      <c r="J19" s="305"/>
      <c r="K19" s="305"/>
      <c r="L19" s="305"/>
      <c r="M19" s="307"/>
      <c r="N19" s="281"/>
      <c r="O19" s="279"/>
      <c r="P19" s="279"/>
      <c r="Q19" s="279"/>
      <c r="R19" s="280"/>
      <c r="S19" s="358"/>
      <c r="T19" s="305"/>
      <c r="U19" s="305"/>
      <c r="V19" s="305"/>
      <c r="W19" s="305"/>
      <c r="X19" s="358"/>
      <c r="Y19" s="305"/>
      <c r="Z19" s="305"/>
      <c r="AA19" s="305"/>
      <c r="AB19" s="307"/>
      <c r="AC19" s="358"/>
      <c r="AD19" s="305"/>
      <c r="AE19" s="305"/>
      <c r="AF19" s="305"/>
      <c r="AG19" s="274"/>
      <c r="AH19" s="358"/>
      <c r="AI19" s="305"/>
      <c r="AJ19" s="305"/>
      <c r="AK19" s="305"/>
      <c r="AL19" s="305"/>
      <c r="AM19" s="358"/>
      <c r="AN19" s="305"/>
      <c r="AO19" s="305"/>
      <c r="AP19" s="305"/>
      <c r="AQ19" s="274"/>
      <c r="AR19" s="358"/>
      <c r="AS19" s="305"/>
      <c r="AT19" s="305"/>
      <c r="AU19" s="305"/>
      <c r="AV19" s="274"/>
      <c r="AW19" s="358"/>
      <c r="AX19" s="305"/>
      <c r="AY19" s="305"/>
      <c r="AZ19" s="305"/>
      <c r="BA19" s="274"/>
      <c r="BB19" s="358"/>
      <c r="BC19" s="305"/>
      <c r="BD19" s="305"/>
      <c r="BE19" s="305"/>
      <c r="BF19" s="274"/>
      <c r="BG19" s="358"/>
      <c r="BH19" s="305"/>
      <c r="BI19" s="305"/>
      <c r="BJ19" s="305"/>
      <c r="BK19" s="307"/>
      <c r="BL19" s="263" t="s">
        <v>106</v>
      </c>
      <c r="BM19" s="327"/>
      <c r="BN19" s="166" t="s">
        <v>145</v>
      </c>
      <c r="BP19" s="373"/>
    </row>
    <row r="20" spans="1:68" ht="15.95" hidden="1" customHeight="1" x14ac:dyDescent="0.25">
      <c r="A20" s="445"/>
      <c r="B20" s="456"/>
      <c r="C20" s="330" t="s">
        <v>51</v>
      </c>
      <c r="D20" s="305"/>
      <c r="E20" s="305"/>
      <c r="F20" s="285"/>
      <c r="G20" s="305"/>
      <c r="H20" s="274"/>
      <c r="I20" s="358"/>
      <c r="J20" s="305"/>
      <c r="K20" s="305"/>
      <c r="L20" s="305"/>
      <c r="M20" s="307"/>
      <c r="N20" s="281"/>
      <c r="O20" s="279"/>
      <c r="P20" s="279"/>
      <c r="Q20" s="279"/>
      <c r="R20" s="280"/>
      <c r="S20" s="358"/>
      <c r="T20" s="305"/>
      <c r="U20" s="305"/>
      <c r="V20" s="285"/>
      <c r="W20" s="305"/>
      <c r="X20" s="358"/>
      <c r="Y20" s="305"/>
      <c r="Z20" s="305"/>
      <c r="AA20" s="305"/>
      <c r="AB20" s="307"/>
      <c r="AC20" s="358"/>
      <c r="AD20" s="305"/>
      <c r="AE20" s="285"/>
      <c r="AF20" s="305"/>
      <c r="AG20" s="274"/>
      <c r="AH20" s="358"/>
      <c r="AI20" s="305"/>
      <c r="AJ20" s="305"/>
      <c r="AK20" s="285"/>
      <c r="AL20" s="305"/>
      <c r="AM20" s="358"/>
      <c r="AN20" s="305"/>
      <c r="AO20" s="305"/>
      <c r="AP20" s="305"/>
      <c r="AQ20" s="274"/>
      <c r="AR20" s="358"/>
      <c r="AS20" s="305"/>
      <c r="AT20" s="285"/>
      <c r="AU20" s="305"/>
      <c r="AV20" s="274"/>
      <c r="AW20" s="358"/>
      <c r="AX20" s="305"/>
      <c r="AY20" s="285"/>
      <c r="AZ20" s="305"/>
      <c r="BA20" s="274"/>
      <c r="BB20" s="358"/>
      <c r="BC20" s="305"/>
      <c r="BD20" s="285"/>
      <c r="BE20" s="305"/>
      <c r="BF20" s="274"/>
      <c r="BG20" s="358"/>
      <c r="BH20" s="305"/>
      <c r="BI20" s="285"/>
      <c r="BJ20" s="305"/>
      <c r="BK20" s="307"/>
      <c r="BL20" s="263" t="s">
        <v>107</v>
      </c>
      <c r="BM20" s="327"/>
      <c r="BN20" s="166"/>
      <c r="BP20" s="373"/>
    </row>
    <row r="21" spans="1:68" ht="15.95" hidden="1" customHeight="1" x14ac:dyDescent="0.25">
      <c r="A21" s="445"/>
      <c r="B21" s="456"/>
      <c r="C21" s="330" t="s">
        <v>52</v>
      </c>
      <c r="D21" s="305"/>
      <c r="E21" s="305"/>
      <c r="F21" s="305"/>
      <c r="G21" s="305"/>
      <c r="H21" s="274"/>
      <c r="I21" s="358"/>
      <c r="J21" s="305"/>
      <c r="K21" s="305"/>
      <c r="L21" s="305"/>
      <c r="M21" s="307"/>
      <c r="N21" s="281"/>
      <c r="O21" s="279"/>
      <c r="P21" s="279"/>
      <c r="Q21" s="279"/>
      <c r="R21" s="280"/>
      <c r="S21" s="358"/>
      <c r="T21" s="305"/>
      <c r="U21" s="305"/>
      <c r="V21" s="305"/>
      <c r="W21" s="305"/>
      <c r="X21" s="358"/>
      <c r="Y21" s="305"/>
      <c r="Z21" s="305"/>
      <c r="AA21" s="305"/>
      <c r="AB21" s="307"/>
      <c r="AC21" s="358"/>
      <c r="AD21" s="305"/>
      <c r="AE21" s="305"/>
      <c r="AF21" s="305"/>
      <c r="AG21" s="274"/>
      <c r="AH21" s="358"/>
      <c r="AI21" s="305"/>
      <c r="AJ21" s="305"/>
      <c r="AK21" s="305"/>
      <c r="AL21" s="305"/>
      <c r="AM21" s="358"/>
      <c r="AN21" s="305"/>
      <c r="AO21" s="305"/>
      <c r="AP21" s="305"/>
      <c r="AQ21" s="274"/>
      <c r="AR21" s="358"/>
      <c r="AS21" s="305"/>
      <c r="AT21" s="305"/>
      <c r="AU21" s="305"/>
      <c r="AV21" s="274"/>
      <c r="AW21" s="358"/>
      <c r="AX21" s="305"/>
      <c r="AY21" s="305"/>
      <c r="AZ21" s="305"/>
      <c r="BA21" s="274"/>
      <c r="BB21" s="358"/>
      <c r="BC21" s="305"/>
      <c r="BD21" s="305"/>
      <c r="BE21" s="305"/>
      <c r="BF21" s="274"/>
      <c r="BG21" s="358"/>
      <c r="BH21" s="305"/>
      <c r="BI21" s="305"/>
      <c r="BJ21" s="305"/>
      <c r="BK21" s="307"/>
      <c r="BL21" s="263"/>
      <c r="BM21" s="327"/>
      <c r="BN21" s="166"/>
      <c r="BP21" s="373"/>
    </row>
    <row r="22" spans="1:68" ht="15.95" hidden="1" customHeight="1" x14ac:dyDescent="0.25">
      <c r="A22" s="445"/>
      <c r="B22" s="456"/>
      <c r="C22" s="330" t="s">
        <v>53</v>
      </c>
      <c r="D22" s="305"/>
      <c r="E22" s="305"/>
      <c r="F22" s="305"/>
      <c r="G22" s="305"/>
      <c r="H22" s="274"/>
      <c r="I22" s="358"/>
      <c r="J22" s="305"/>
      <c r="K22" s="305"/>
      <c r="L22" s="305"/>
      <c r="M22" s="307"/>
      <c r="N22" s="281"/>
      <c r="O22" s="279"/>
      <c r="P22" s="279"/>
      <c r="Q22" s="279"/>
      <c r="R22" s="280"/>
      <c r="S22" s="358"/>
      <c r="T22" s="305"/>
      <c r="U22" s="305"/>
      <c r="V22" s="305"/>
      <c r="W22" s="305"/>
      <c r="X22" s="358"/>
      <c r="Y22" s="305"/>
      <c r="Z22" s="305"/>
      <c r="AA22" s="305"/>
      <c r="AB22" s="307"/>
      <c r="AC22" s="358"/>
      <c r="AD22" s="305"/>
      <c r="AE22" s="305"/>
      <c r="AF22" s="305"/>
      <c r="AG22" s="274"/>
      <c r="AH22" s="358"/>
      <c r="AI22" s="305"/>
      <c r="AJ22" s="305"/>
      <c r="AK22" s="305"/>
      <c r="AL22" s="305"/>
      <c r="AM22" s="358"/>
      <c r="AN22" s="305"/>
      <c r="AO22" s="305"/>
      <c r="AP22" s="305"/>
      <c r="AQ22" s="274"/>
      <c r="AR22" s="358"/>
      <c r="AS22" s="305"/>
      <c r="AT22" s="305"/>
      <c r="AU22" s="305"/>
      <c r="AV22" s="274"/>
      <c r="AW22" s="358"/>
      <c r="AX22" s="305"/>
      <c r="AY22" s="305"/>
      <c r="AZ22" s="305"/>
      <c r="BA22" s="274"/>
      <c r="BB22" s="358"/>
      <c r="BC22" s="305"/>
      <c r="BD22" s="305"/>
      <c r="BE22" s="305"/>
      <c r="BF22" s="274"/>
      <c r="BG22" s="358"/>
      <c r="BH22" s="305"/>
      <c r="BI22" s="305"/>
      <c r="BJ22" s="305"/>
      <c r="BK22" s="307"/>
      <c r="BL22" s="263"/>
      <c r="BM22" s="327"/>
      <c r="BN22" s="166"/>
      <c r="BP22" s="373"/>
    </row>
    <row r="23" spans="1:68" ht="15.95" hidden="1" customHeight="1" x14ac:dyDescent="0.25">
      <c r="A23" s="446"/>
      <c r="B23" s="457"/>
      <c r="C23" s="330" t="s">
        <v>54</v>
      </c>
      <c r="D23" s="305"/>
      <c r="E23" s="305"/>
      <c r="F23" s="305"/>
      <c r="G23" s="305"/>
      <c r="H23" s="274"/>
      <c r="I23" s="358"/>
      <c r="J23" s="305"/>
      <c r="K23" s="305"/>
      <c r="L23" s="305"/>
      <c r="M23" s="307"/>
      <c r="N23" s="281"/>
      <c r="O23" s="279"/>
      <c r="P23" s="279"/>
      <c r="Q23" s="279"/>
      <c r="R23" s="280"/>
      <c r="S23" s="358"/>
      <c r="T23" s="305"/>
      <c r="U23" s="305"/>
      <c r="V23" s="305"/>
      <c r="W23" s="305"/>
      <c r="X23" s="358"/>
      <c r="Y23" s="305"/>
      <c r="Z23" s="305"/>
      <c r="AA23" s="305"/>
      <c r="AB23" s="307"/>
      <c r="AC23" s="358"/>
      <c r="AD23" s="305"/>
      <c r="AE23" s="305"/>
      <c r="AF23" s="305"/>
      <c r="AG23" s="274"/>
      <c r="AH23" s="358"/>
      <c r="AI23" s="305"/>
      <c r="AJ23" s="305"/>
      <c r="AK23" s="305"/>
      <c r="AL23" s="305"/>
      <c r="AM23" s="358"/>
      <c r="AN23" s="305"/>
      <c r="AO23" s="305"/>
      <c r="AP23" s="305"/>
      <c r="AQ23" s="274"/>
      <c r="AR23" s="358"/>
      <c r="AS23" s="305"/>
      <c r="AT23" s="305"/>
      <c r="AU23" s="305"/>
      <c r="AV23" s="274"/>
      <c r="AW23" s="358"/>
      <c r="AX23" s="305"/>
      <c r="AY23" s="305"/>
      <c r="AZ23" s="305"/>
      <c r="BA23" s="274"/>
      <c r="BB23" s="358"/>
      <c r="BC23" s="305"/>
      <c r="BD23" s="305"/>
      <c r="BE23" s="305"/>
      <c r="BF23" s="274"/>
      <c r="BG23" s="358"/>
      <c r="BH23" s="305"/>
      <c r="BI23" s="305"/>
      <c r="BJ23" s="305"/>
      <c r="BK23" s="307"/>
      <c r="BL23" s="263"/>
      <c r="BM23" s="327"/>
      <c r="BN23" s="166"/>
      <c r="BP23" s="373"/>
    </row>
    <row r="24" spans="1:68" ht="15.95" customHeight="1" x14ac:dyDescent="0.25">
      <c r="A24" s="445">
        <v>4</v>
      </c>
      <c r="B24" s="447" t="s">
        <v>84</v>
      </c>
      <c r="C24" s="278" t="s">
        <v>170</v>
      </c>
      <c r="D24" s="272"/>
      <c r="E24" s="272"/>
      <c r="F24" s="378"/>
      <c r="G24" s="335">
        <v>24</v>
      </c>
      <c r="H24" s="273"/>
      <c r="I24" s="271"/>
      <c r="J24" s="383"/>
      <c r="K24" s="272"/>
      <c r="L24" s="394">
        <v>23</v>
      </c>
      <c r="M24" s="287"/>
      <c r="N24" s="288"/>
      <c r="O24" s="293"/>
      <c r="P24" s="272"/>
      <c r="Q24" s="388">
        <v>23</v>
      </c>
      <c r="R24" s="287"/>
      <c r="S24" s="357"/>
      <c r="T24" s="272"/>
      <c r="U24" s="272"/>
      <c r="V24" s="378"/>
      <c r="W24" s="335">
        <v>27</v>
      </c>
      <c r="X24" s="357"/>
      <c r="Y24" s="283"/>
      <c r="Z24" s="272"/>
      <c r="AA24" s="394">
        <v>23</v>
      </c>
      <c r="AB24" s="287"/>
      <c r="AC24" s="357"/>
      <c r="AD24" s="283"/>
      <c r="AE24" s="319"/>
      <c r="AF24" s="397">
        <v>23</v>
      </c>
      <c r="AG24" s="284"/>
      <c r="AH24" s="357"/>
      <c r="AI24" s="272"/>
      <c r="AJ24" s="272"/>
      <c r="AK24" s="378"/>
      <c r="AL24" s="335">
        <v>27</v>
      </c>
      <c r="AM24" s="357"/>
      <c r="AN24" s="283"/>
      <c r="AO24" s="272"/>
      <c r="AP24" s="394">
        <v>23</v>
      </c>
      <c r="AQ24" s="284"/>
      <c r="AR24" s="357"/>
      <c r="AS24" s="283"/>
      <c r="AT24" s="319"/>
      <c r="AU24" s="398">
        <v>23</v>
      </c>
      <c r="AV24" s="284"/>
      <c r="AW24" s="357"/>
      <c r="AX24" s="272"/>
      <c r="AY24" s="378"/>
      <c r="AZ24" s="335">
        <v>27</v>
      </c>
      <c r="BA24" s="284"/>
      <c r="BB24" s="357"/>
      <c r="BC24" s="283"/>
      <c r="BD24" s="319"/>
      <c r="BE24" s="394">
        <v>23</v>
      </c>
      <c r="BF24" s="284"/>
      <c r="BG24" s="357"/>
      <c r="BH24" s="283"/>
      <c r="BI24" s="319"/>
      <c r="BJ24" s="388">
        <v>22</v>
      </c>
      <c r="BK24" s="284"/>
      <c r="BL24" s="263"/>
      <c r="BM24" s="327"/>
      <c r="BN24" s="166"/>
      <c r="BP24" s="373"/>
    </row>
    <row r="25" spans="1:68" ht="15.95" customHeight="1" x14ac:dyDescent="0.25">
      <c r="A25" s="445"/>
      <c r="B25" s="448"/>
      <c r="C25" s="242" t="s">
        <v>171</v>
      </c>
      <c r="D25" s="286"/>
      <c r="E25" s="286"/>
      <c r="F25" s="270"/>
      <c r="G25" s="286"/>
      <c r="H25" s="355"/>
      <c r="I25" s="359"/>
      <c r="J25" s="384"/>
      <c r="K25" s="286"/>
      <c r="L25" s="286"/>
      <c r="M25" s="289"/>
      <c r="N25" s="290"/>
      <c r="O25" s="286"/>
      <c r="P25" s="286"/>
      <c r="Q25" s="286"/>
      <c r="R25" s="289"/>
      <c r="S25" s="359"/>
      <c r="T25" s="286"/>
      <c r="U25" s="286"/>
      <c r="V25" s="270"/>
      <c r="W25" s="286"/>
      <c r="X25" s="359"/>
      <c r="Y25" s="286"/>
      <c r="Z25" s="286"/>
      <c r="AA25" s="286"/>
      <c r="AB25" s="289"/>
      <c r="AC25" s="359"/>
      <c r="AD25" s="286"/>
      <c r="AE25" s="270"/>
      <c r="AF25" s="286"/>
      <c r="AG25" s="355"/>
      <c r="AH25" s="359"/>
      <c r="AI25" s="286"/>
      <c r="AJ25" s="286"/>
      <c r="AK25" s="270"/>
      <c r="AL25" s="286"/>
      <c r="AM25" s="359"/>
      <c r="AN25" s="286"/>
      <c r="AO25" s="286"/>
      <c r="AP25" s="286"/>
      <c r="AQ25" s="355"/>
      <c r="AR25" s="359"/>
      <c r="AS25" s="286"/>
      <c r="AT25" s="270"/>
      <c r="AU25" s="286"/>
      <c r="AV25" s="355"/>
      <c r="AW25" s="359"/>
      <c r="AX25" s="286"/>
      <c r="AY25" s="270"/>
      <c r="AZ25" s="286"/>
      <c r="BA25" s="355"/>
      <c r="BB25" s="359"/>
      <c r="BC25" s="286"/>
      <c r="BD25" s="270"/>
      <c r="BE25" s="286"/>
      <c r="BF25" s="355"/>
      <c r="BG25" s="359"/>
      <c r="BH25" s="286"/>
      <c r="BI25" s="270"/>
      <c r="BJ25" s="286"/>
      <c r="BK25" s="289"/>
      <c r="BL25" s="263" t="s">
        <v>108</v>
      </c>
      <c r="BM25" s="327"/>
      <c r="BN25" s="166" t="s">
        <v>145</v>
      </c>
      <c r="BP25" s="373"/>
    </row>
    <row r="26" spans="1:68" ht="15.95" customHeight="1" x14ac:dyDescent="0.25">
      <c r="A26" s="446"/>
      <c r="B26" s="449"/>
      <c r="C26" s="318" t="s">
        <v>94</v>
      </c>
      <c r="D26" s="363"/>
      <c r="E26" s="363"/>
      <c r="F26" s="363"/>
      <c r="G26" s="363"/>
      <c r="H26" s="364"/>
      <c r="I26" s="365"/>
      <c r="J26" s="363"/>
      <c r="K26" s="363"/>
      <c r="L26" s="363"/>
      <c r="M26" s="366"/>
      <c r="N26" s="367"/>
      <c r="O26" s="363"/>
      <c r="P26" s="363"/>
      <c r="Q26" s="363"/>
      <c r="R26" s="366"/>
      <c r="S26" s="389"/>
      <c r="T26" s="363"/>
      <c r="U26" s="363"/>
      <c r="V26" s="363"/>
      <c r="W26" s="363"/>
      <c r="X26" s="389"/>
      <c r="Y26" s="270"/>
      <c r="Z26" s="363"/>
      <c r="AA26" s="363"/>
      <c r="AB26" s="366"/>
      <c r="AC26" s="389"/>
      <c r="AD26" s="270"/>
      <c r="AE26" s="270"/>
      <c r="AF26" s="270"/>
      <c r="AG26" s="376"/>
      <c r="AH26" s="389"/>
      <c r="AI26" s="363"/>
      <c r="AJ26" s="363"/>
      <c r="AK26" s="363"/>
      <c r="AL26" s="363"/>
      <c r="AM26" s="389"/>
      <c r="AN26" s="270"/>
      <c r="AO26" s="363"/>
      <c r="AP26" s="363"/>
      <c r="AQ26" s="376"/>
      <c r="AR26" s="389"/>
      <c r="AS26" s="270"/>
      <c r="AT26" s="270"/>
      <c r="AU26" s="270"/>
      <c r="AV26" s="376"/>
      <c r="AW26" s="389"/>
      <c r="AX26" s="363"/>
      <c r="AY26" s="363"/>
      <c r="AZ26" s="363"/>
      <c r="BA26" s="376"/>
      <c r="BB26" s="389"/>
      <c r="BC26" s="270"/>
      <c r="BD26" s="270"/>
      <c r="BE26" s="270"/>
      <c r="BF26" s="376"/>
      <c r="BG26" s="389"/>
      <c r="BH26" s="270"/>
      <c r="BI26" s="270"/>
      <c r="BJ26" s="270"/>
      <c r="BK26" s="269"/>
      <c r="BL26" s="263" t="s">
        <v>124</v>
      </c>
      <c r="BM26" s="327"/>
      <c r="BN26" s="166" t="s">
        <v>146</v>
      </c>
      <c r="BP26" s="373"/>
    </row>
    <row r="27" spans="1:68" ht="15.95" customHeight="1" x14ac:dyDescent="0.25">
      <c r="A27" s="445">
        <v>5</v>
      </c>
      <c r="B27" s="447" t="s">
        <v>85</v>
      </c>
      <c r="C27" s="278" t="s">
        <v>170</v>
      </c>
      <c r="D27" s="304"/>
      <c r="E27" s="304"/>
      <c r="F27" s="351">
        <v>18</v>
      </c>
      <c r="G27" s="378"/>
      <c r="H27" s="273"/>
      <c r="I27" s="271"/>
      <c r="J27" s="272"/>
      <c r="K27" s="394">
        <v>18</v>
      </c>
      <c r="L27" s="272"/>
      <c r="M27" s="287"/>
      <c r="N27" s="288"/>
      <c r="O27" s="272"/>
      <c r="P27" s="388">
        <v>18</v>
      </c>
      <c r="Q27" s="272"/>
      <c r="R27" s="287"/>
      <c r="S27" s="362"/>
      <c r="T27" s="304"/>
      <c r="U27" s="304"/>
      <c r="V27" s="351">
        <v>18</v>
      </c>
      <c r="W27" s="378"/>
      <c r="X27" s="362"/>
      <c r="Y27" s="304"/>
      <c r="Z27" s="394">
        <v>18</v>
      </c>
      <c r="AA27" s="272"/>
      <c r="AB27" s="287"/>
      <c r="AC27" s="362"/>
      <c r="AD27" s="304"/>
      <c r="AE27" s="397">
        <v>16</v>
      </c>
      <c r="AF27" s="390"/>
      <c r="AG27" s="284"/>
      <c r="AH27" s="362"/>
      <c r="AI27" s="304"/>
      <c r="AJ27" s="304"/>
      <c r="AK27" s="351">
        <v>18</v>
      </c>
      <c r="AL27" s="378"/>
      <c r="AM27" s="362"/>
      <c r="AN27" s="304"/>
      <c r="AO27" s="394">
        <v>18</v>
      </c>
      <c r="AP27" s="272"/>
      <c r="AQ27" s="284"/>
      <c r="AR27" s="362"/>
      <c r="AS27" s="304"/>
      <c r="AT27" s="283"/>
      <c r="AU27" s="398">
        <v>19</v>
      </c>
      <c r="AV27" s="284"/>
      <c r="AW27" s="362"/>
      <c r="AX27" s="304"/>
      <c r="AY27" s="351">
        <v>18</v>
      </c>
      <c r="AZ27" s="378"/>
      <c r="BA27" s="284"/>
      <c r="BB27" s="362"/>
      <c r="BC27" s="304"/>
      <c r="BD27" s="394">
        <v>17</v>
      </c>
      <c r="BE27" s="390"/>
      <c r="BF27" s="284"/>
      <c r="BG27" s="362"/>
      <c r="BH27" s="304"/>
      <c r="BI27" s="388">
        <v>14</v>
      </c>
      <c r="BJ27" s="276"/>
      <c r="BK27" s="284"/>
      <c r="BL27" s="263" t="s">
        <v>109</v>
      </c>
      <c r="BM27" s="327"/>
      <c r="BN27" s="166" t="s">
        <v>147</v>
      </c>
      <c r="BP27" s="373"/>
    </row>
    <row r="28" spans="1:68" ht="15.95" customHeight="1" x14ac:dyDescent="0.25">
      <c r="A28" s="445"/>
      <c r="B28" s="448"/>
      <c r="C28" s="242" t="s">
        <v>171</v>
      </c>
      <c r="D28" s="286"/>
      <c r="E28" s="286"/>
      <c r="F28" s="286"/>
      <c r="G28" s="270"/>
      <c r="H28" s="355"/>
      <c r="I28" s="359"/>
      <c r="J28" s="286"/>
      <c r="K28" s="371"/>
      <c r="L28" s="286"/>
      <c r="M28" s="289"/>
      <c r="N28" s="290"/>
      <c r="O28" s="286"/>
      <c r="P28" s="293"/>
      <c r="Q28" s="286"/>
      <c r="R28" s="289"/>
      <c r="S28" s="359"/>
      <c r="T28" s="286"/>
      <c r="U28" s="286"/>
      <c r="V28" s="286"/>
      <c r="W28" s="270"/>
      <c r="X28" s="359"/>
      <c r="Y28" s="286"/>
      <c r="Z28" s="371"/>
      <c r="AA28" s="286"/>
      <c r="AB28" s="289"/>
      <c r="AC28" s="359"/>
      <c r="AD28" s="286"/>
      <c r="AE28" s="270"/>
      <c r="AF28" s="286"/>
      <c r="AG28" s="355"/>
      <c r="AH28" s="359"/>
      <c r="AI28" s="286"/>
      <c r="AJ28" s="286"/>
      <c r="AK28" s="286"/>
      <c r="AL28" s="270"/>
      <c r="AM28" s="359"/>
      <c r="AN28" s="286"/>
      <c r="AO28" s="371"/>
      <c r="AP28" s="286"/>
      <c r="AQ28" s="355"/>
      <c r="AR28" s="359"/>
      <c r="AS28" s="286"/>
      <c r="AT28" s="270"/>
      <c r="AU28" s="286"/>
      <c r="AV28" s="355"/>
      <c r="AW28" s="359"/>
      <c r="AX28" s="286"/>
      <c r="AY28" s="286"/>
      <c r="AZ28" s="270"/>
      <c r="BA28" s="355"/>
      <c r="BB28" s="359"/>
      <c r="BC28" s="286"/>
      <c r="BD28" s="270"/>
      <c r="BE28" s="286"/>
      <c r="BF28" s="355"/>
      <c r="BG28" s="359"/>
      <c r="BH28" s="286"/>
      <c r="BI28" s="270"/>
      <c r="BJ28" s="286"/>
      <c r="BK28" s="289"/>
      <c r="BL28" s="263" t="s">
        <v>110</v>
      </c>
      <c r="BM28" s="327"/>
      <c r="BN28" s="166" t="s">
        <v>148</v>
      </c>
      <c r="BP28" s="373"/>
    </row>
    <row r="29" spans="1:68" ht="15.95" customHeight="1" x14ac:dyDescent="0.25">
      <c r="A29" s="446"/>
      <c r="B29" s="449"/>
      <c r="C29" s="318" t="s">
        <v>94</v>
      </c>
      <c r="D29" s="363"/>
      <c r="E29" s="363"/>
      <c r="F29" s="363"/>
      <c r="G29" s="363"/>
      <c r="H29" s="364"/>
      <c r="I29" s="365"/>
      <c r="J29" s="363"/>
      <c r="K29" s="363"/>
      <c r="L29" s="363"/>
      <c r="M29" s="366"/>
      <c r="N29" s="367"/>
      <c r="O29" s="363"/>
      <c r="P29" s="363"/>
      <c r="Q29" s="363"/>
      <c r="R29" s="366"/>
      <c r="S29" s="389"/>
      <c r="T29" s="363"/>
      <c r="U29" s="363"/>
      <c r="V29" s="363"/>
      <c r="W29" s="363"/>
      <c r="X29" s="389"/>
      <c r="Y29" s="270"/>
      <c r="Z29" s="363"/>
      <c r="AA29" s="363"/>
      <c r="AB29" s="366"/>
      <c r="AC29" s="389"/>
      <c r="AD29" s="270"/>
      <c r="AE29" s="270"/>
      <c r="AF29" s="270"/>
      <c r="AG29" s="376"/>
      <c r="AH29" s="389"/>
      <c r="AI29" s="363"/>
      <c r="AJ29" s="363"/>
      <c r="AK29" s="363"/>
      <c r="AL29" s="363"/>
      <c r="AM29" s="389"/>
      <c r="AN29" s="270"/>
      <c r="AO29" s="363"/>
      <c r="AP29" s="363"/>
      <c r="AQ29" s="376"/>
      <c r="AR29" s="389"/>
      <c r="AS29" s="270"/>
      <c r="AT29" s="270"/>
      <c r="AU29" s="270"/>
      <c r="AV29" s="376"/>
      <c r="AW29" s="389"/>
      <c r="AX29" s="363"/>
      <c r="AY29" s="363"/>
      <c r="AZ29" s="363"/>
      <c r="BA29" s="376"/>
      <c r="BB29" s="389"/>
      <c r="BC29" s="270"/>
      <c r="BD29" s="270"/>
      <c r="BE29" s="270"/>
      <c r="BF29" s="376"/>
      <c r="BG29" s="389"/>
      <c r="BH29" s="270"/>
      <c r="BI29" s="270"/>
      <c r="BJ29" s="270"/>
      <c r="BK29" s="269"/>
      <c r="BL29" s="263" t="s">
        <v>111</v>
      </c>
      <c r="BM29" s="327"/>
      <c r="BN29" s="166" t="s">
        <v>149</v>
      </c>
      <c r="BP29" s="373"/>
    </row>
    <row r="30" spans="1:68" ht="15.95" customHeight="1" x14ac:dyDescent="0.25">
      <c r="A30" s="445">
        <v>6</v>
      </c>
      <c r="B30" s="447" t="s">
        <v>86</v>
      </c>
      <c r="C30" s="278" t="s">
        <v>170</v>
      </c>
      <c r="D30" s="356">
        <v>3</v>
      </c>
      <c r="E30" s="329"/>
      <c r="F30" s="272"/>
      <c r="G30" s="304"/>
      <c r="H30" s="379"/>
      <c r="I30" s="394">
        <v>3</v>
      </c>
      <c r="J30" s="272"/>
      <c r="K30" s="272"/>
      <c r="L30" s="338"/>
      <c r="M30" s="287"/>
      <c r="N30" s="388">
        <v>2</v>
      </c>
      <c r="O30" s="272"/>
      <c r="P30" s="272"/>
      <c r="Q30" s="293"/>
      <c r="R30" s="287"/>
      <c r="S30" s="356">
        <v>1</v>
      </c>
      <c r="T30" s="319"/>
      <c r="U30" s="329"/>
      <c r="V30" s="272"/>
      <c r="W30" s="304"/>
      <c r="X30" s="391"/>
      <c r="Y30" s="394">
        <v>9</v>
      </c>
      <c r="Z30" s="272"/>
      <c r="AA30" s="338"/>
      <c r="AB30" s="287"/>
      <c r="AC30" s="397">
        <v>3</v>
      </c>
      <c r="AD30" s="329"/>
      <c r="AE30" s="283"/>
      <c r="AF30" s="304"/>
      <c r="AG30" s="392"/>
      <c r="AH30" s="356">
        <v>1</v>
      </c>
      <c r="AI30" s="319"/>
      <c r="AJ30" s="329"/>
      <c r="AK30" s="272"/>
      <c r="AL30" s="304"/>
      <c r="AM30" s="394">
        <v>3</v>
      </c>
      <c r="AN30" s="329"/>
      <c r="AO30" s="272"/>
      <c r="AP30" s="338"/>
      <c r="AQ30" s="392"/>
      <c r="AR30" s="398">
        <v>2</v>
      </c>
      <c r="AS30" s="329"/>
      <c r="AT30" s="283"/>
      <c r="AU30" s="304"/>
      <c r="AV30" s="392"/>
      <c r="AW30" s="356">
        <v>3</v>
      </c>
      <c r="AX30" s="329"/>
      <c r="AY30" s="272"/>
      <c r="AZ30" s="304"/>
      <c r="BA30" s="392"/>
      <c r="BB30" s="394">
        <v>1</v>
      </c>
      <c r="BC30" s="329"/>
      <c r="BD30" s="283"/>
      <c r="BE30" s="304"/>
      <c r="BF30" s="392"/>
      <c r="BG30" s="388">
        <v>1</v>
      </c>
      <c r="BH30" s="329"/>
      <c r="BI30" s="283"/>
      <c r="BJ30" s="304"/>
      <c r="BK30" s="392"/>
      <c r="BL30" s="263" t="s">
        <v>113</v>
      </c>
      <c r="BM30" s="327"/>
      <c r="BN30" s="328" t="s">
        <v>150</v>
      </c>
      <c r="BP30" s="373"/>
    </row>
    <row r="31" spans="1:68" ht="15.95" customHeight="1" x14ac:dyDescent="0.25">
      <c r="A31" s="445"/>
      <c r="B31" s="448"/>
      <c r="C31" s="242" t="s">
        <v>171</v>
      </c>
      <c r="D31" s="286"/>
      <c r="E31" s="286"/>
      <c r="F31" s="286"/>
      <c r="G31" s="286"/>
      <c r="H31" s="269"/>
      <c r="I31" s="359"/>
      <c r="J31" s="286"/>
      <c r="K31" s="286"/>
      <c r="L31" s="371"/>
      <c r="M31" s="289"/>
      <c r="N31" s="290"/>
      <c r="O31" s="286"/>
      <c r="P31" s="286"/>
      <c r="Q31" s="286"/>
      <c r="R31" s="289"/>
      <c r="S31" s="359"/>
      <c r="T31" s="286"/>
      <c r="U31" s="286"/>
      <c r="V31" s="286"/>
      <c r="W31" s="286"/>
      <c r="X31" s="359"/>
      <c r="Y31" s="286"/>
      <c r="Z31" s="286"/>
      <c r="AA31" s="371"/>
      <c r="AB31" s="289"/>
      <c r="AC31" s="359"/>
      <c r="AD31" s="286"/>
      <c r="AE31" s="270"/>
      <c r="AF31" s="286"/>
      <c r="AG31" s="355"/>
      <c r="AH31" s="359"/>
      <c r="AI31" s="286"/>
      <c r="AJ31" s="286"/>
      <c r="AK31" s="286"/>
      <c r="AL31" s="286"/>
      <c r="AM31" s="359"/>
      <c r="AN31" s="286"/>
      <c r="AO31" s="286"/>
      <c r="AP31" s="371"/>
      <c r="AQ31" s="355"/>
      <c r="AR31" s="359"/>
      <c r="AS31" s="286"/>
      <c r="AT31" s="270"/>
      <c r="AU31" s="286"/>
      <c r="AV31" s="355"/>
      <c r="AW31" s="359"/>
      <c r="AX31" s="286"/>
      <c r="AY31" s="286"/>
      <c r="AZ31" s="286"/>
      <c r="BA31" s="355"/>
      <c r="BB31" s="359"/>
      <c r="BC31" s="286"/>
      <c r="BD31" s="270"/>
      <c r="BE31" s="286"/>
      <c r="BF31" s="355"/>
      <c r="BG31" s="359"/>
      <c r="BH31" s="286"/>
      <c r="BI31" s="270"/>
      <c r="BJ31" s="286"/>
      <c r="BK31" s="289"/>
      <c r="BL31" s="263" t="s">
        <v>116</v>
      </c>
      <c r="BM31" s="327"/>
      <c r="BN31" s="166" t="s">
        <v>151</v>
      </c>
      <c r="BP31" s="374"/>
    </row>
    <row r="32" spans="1:68" ht="15.95" customHeight="1" x14ac:dyDescent="0.25">
      <c r="A32" s="446"/>
      <c r="B32" s="449"/>
      <c r="C32" s="318" t="s">
        <v>94</v>
      </c>
      <c r="D32" s="363"/>
      <c r="E32" s="363"/>
      <c r="F32" s="363"/>
      <c r="G32" s="363"/>
      <c r="H32" s="366"/>
      <c r="I32" s="365"/>
      <c r="J32" s="363"/>
      <c r="K32" s="363"/>
      <c r="L32" s="363"/>
      <c r="M32" s="366"/>
      <c r="N32" s="367"/>
      <c r="O32" s="363"/>
      <c r="P32" s="363"/>
      <c r="Q32" s="363"/>
      <c r="R32" s="366"/>
      <c r="S32" s="389"/>
      <c r="T32" s="363"/>
      <c r="U32" s="363"/>
      <c r="V32" s="363"/>
      <c r="W32" s="363"/>
      <c r="X32" s="389"/>
      <c r="Y32" s="270"/>
      <c r="Z32" s="363"/>
      <c r="AA32" s="363"/>
      <c r="AB32" s="366"/>
      <c r="AC32" s="389"/>
      <c r="AD32" s="270"/>
      <c r="AE32" s="270"/>
      <c r="AF32" s="270"/>
      <c r="AG32" s="376"/>
      <c r="AH32" s="389"/>
      <c r="AI32" s="363"/>
      <c r="AJ32" s="363"/>
      <c r="AK32" s="363"/>
      <c r="AL32" s="363"/>
      <c r="AM32" s="389"/>
      <c r="AN32" s="270"/>
      <c r="AO32" s="363"/>
      <c r="AP32" s="363"/>
      <c r="AQ32" s="376"/>
      <c r="AR32" s="389"/>
      <c r="AS32" s="270"/>
      <c r="AT32" s="270"/>
      <c r="AU32" s="270"/>
      <c r="AV32" s="376"/>
      <c r="AW32" s="389"/>
      <c r="AX32" s="363"/>
      <c r="AY32" s="363"/>
      <c r="AZ32" s="363"/>
      <c r="BA32" s="376"/>
      <c r="BB32" s="389"/>
      <c r="BC32" s="270"/>
      <c r="BD32" s="270"/>
      <c r="BE32" s="270"/>
      <c r="BF32" s="376"/>
      <c r="BG32" s="389"/>
      <c r="BH32" s="270"/>
      <c r="BI32" s="270"/>
      <c r="BJ32" s="270"/>
      <c r="BK32" s="269"/>
      <c r="BL32" s="263" t="s">
        <v>117</v>
      </c>
      <c r="BM32" s="327"/>
      <c r="BN32" s="166"/>
      <c r="BP32" s="375"/>
    </row>
    <row r="33" spans="1:68" ht="15.95" customHeight="1" x14ac:dyDescent="0.25">
      <c r="A33" s="445">
        <v>7</v>
      </c>
      <c r="B33" s="447" t="s">
        <v>87</v>
      </c>
      <c r="C33" s="278" t="s">
        <v>170</v>
      </c>
      <c r="D33" s="272"/>
      <c r="E33" s="351">
        <v>13</v>
      </c>
      <c r="F33" s="378"/>
      <c r="G33" s="272"/>
      <c r="H33" s="273"/>
      <c r="I33" s="271"/>
      <c r="J33" s="338"/>
      <c r="K33" s="394">
        <v>14</v>
      </c>
      <c r="L33" s="272"/>
      <c r="M33" s="287"/>
      <c r="N33" s="288"/>
      <c r="O33" s="388">
        <v>11</v>
      </c>
      <c r="P33" s="272"/>
      <c r="Q33" s="272"/>
      <c r="R33" s="287"/>
      <c r="S33" s="357"/>
      <c r="T33" s="272"/>
      <c r="U33" s="351">
        <v>13</v>
      </c>
      <c r="V33" s="378"/>
      <c r="W33" s="272"/>
      <c r="X33" s="357"/>
      <c r="Y33" s="394">
        <v>11</v>
      </c>
      <c r="Z33" s="396"/>
      <c r="AA33" s="272"/>
      <c r="AB33" s="287"/>
      <c r="AC33" s="357"/>
      <c r="AD33" s="397">
        <v>8</v>
      </c>
      <c r="AE33" s="319"/>
      <c r="AF33" s="283"/>
      <c r="AG33" s="284"/>
      <c r="AH33" s="357"/>
      <c r="AI33" s="272"/>
      <c r="AJ33" s="351">
        <v>13</v>
      </c>
      <c r="AK33" s="378"/>
      <c r="AL33" s="272"/>
      <c r="AM33" s="357"/>
      <c r="AN33" s="283"/>
      <c r="AO33" s="394">
        <v>14</v>
      </c>
      <c r="AP33" s="272"/>
      <c r="AQ33" s="284"/>
      <c r="AR33" s="357"/>
      <c r="AS33" s="283"/>
      <c r="AT33" s="398">
        <v>15</v>
      </c>
      <c r="AU33" s="283"/>
      <c r="AV33" s="284"/>
      <c r="AW33" s="357"/>
      <c r="AX33" s="351">
        <v>13</v>
      </c>
      <c r="AY33" s="378"/>
      <c r="AZ33" s="272"/>
      <c r="BA33" s="284"/>
      <c r="BB33" s="357"/>
      <c r="BC33" s="394">
        <v>10</v>
      </c>
      <c r="BD33" s="319"/>
      <c r="BE33" s="283"/>
      <c r="BF33" s="284"/>
      <c r="BG33" s="357"/>
      <c r="BH33" s="388">
        <v>9</v>
      </c>
      <c r="BI33" s="319"/>
      <c r="BJ33" s="283"/>
      <c r="BK33" s="284"/>
      <c r="BL33" s="263" t="s">
        <v>118</v>
      </c>
      <c r="BM33" s="327"/>
      <c r="BN33" s="166" t="s">
        <v>125</v>
      </c>
      <c r="BP33" s="373"/>
    </row>
    <row r="34" spans="1:68" ht="15.95" customHeight="1" x14ac:dyDescent="0.25">
      <c r="A34" s="445"/>
      <c r="B34" s="448"/>
      <c r="C34" s="242" t="s">
        <v>171</v>
      </c>
      <c r="D34" s="286"/>
      <c r="E34" s="286"/>
      <c r="F34" s="270"/>
      <c r="G34" s="286"/>
      <c r="H34" s="355"/>
      <c r="I34" s="359"/>
      <c r="J34" s="371"/>
      <c r="K34" s="286"/>
      <c r="L34" s="286"/>
      <c r="M34" s="289"/>
      <c r="N34" s="290"/>
      <c r="O34" s="293"/>
      <c r="P34" s="286"/>
      <c r="Q34" s="286"/>
      <c r="R34" s="289"/>
      <c r="S34" s="359"/>
      <c r="T34" s="286"/>
      <c r="U34" s="286"/>
      <c r="V34" s="270"/>
      <c r="W34" s="286"/>
      <c r="X34" s="359"/>
      <c r="Y34" s="286"/>
      <c r="Z34" s="286"/>
      <c r="AA34" s="286"/>
      <c r="AB34" s="289"/>
      <c r="AC34" s="359"/>
      <c r="AD34" s="286"/>
      <c r="AE34" s="270"/>
      <c r="AF34" s="286"/>
      <c r="AG34" s="355"/>
      <c r="AH34" s="359"/>
      <c r="AI34" s="286"/>
      <c r="AJ34" s="286"/>
      <c r="AK34" s="270"/>
      <c r="AL34" s="286"/>
      <c r="AM34" s="359"/>
      <c r="AN34" s="286"/>
      <c r="AO34" s="286"/>
      <c r="AP34" s="286"/>
      <c r="AQ34" s="355"/>
      <c r="AR34" s="359"/>
      <c r="AS34" s="286"/>
      <c r="AT34" s="270"/>
      <c r="AU34" s="286"/>
      <c r="AV34" s="355"/>
      <c r="AW34" s="359"/>
      <c r="AX34" s="286"/>
      <c r="AY34" s="270"/>
      <c r="AZ34" s="286"/>
      <c r="BA34" s="355"/>
      <c r="BB34" s="359"/>
      <c r="BC34" s="286"/>
      <c r="BD34" s="270"/>
      <c r="BE34" s="286"/>
      <c r="BF34" s="355"/>
      <c r="BG34" s="359"/>
      <c r="BH34" s="286"/>
      <c r="BI34" s="270"/>
      <c r="BJ34" s="286"/>
      <c r="BK34" s="289"/>
      <c r="BL34" s="263" t="s">
        <v>119</v>
      </c>
      <c r="BM34" s="327"/>
      <c r="BN34" s="166" t="s">
        <v>168</v>
      </c>
      <c r="BP34" s="374"/>
    </row>
    <row r="35" spans="1:68" ht="15.95" customHeight="1" x14ac:dyDescent="0.25">
      <c r="A35" s="446"/>
      <c r="B35" s="449"/>
      <c r="C35" s="318" t="s">
        <v>94</v>
      </c>
      <c r="D35" s="363"/>
      <c r="E35" s="363"/>
      <c r="F35" s="363"/>
      <c r="G35" s="363"/>
      <c r="H35" s="364"/>
      <c r="I35" s="365"/>
      <c r="J35" s="363"/>
      <c r="K35" s="363"/>
      <c r="L35" s="363"/>
      <c r="M35" s="366"/>
      <c r="N35" s="367"/>
      <c r="O35" s="363"/>
      <c r="P35" s="363"/>
      <c r="Q35" s="363"/>
      <c r="R35" s="366"/>
      <c r="S35" s="389"/>
      <c r="T35" s="363"/>
      <c r="U35" s="363"/>
      <c r="V35" s="363"/>
      <c r="W35" s="363"/>
      <c r="X35" s="389"/>
      <c r="Y35" s="270"/>
      <c r="Z35" s="363"/>
      <c r="AA35" s="363"/>
      <c r="AB35" s="366"/>
      <c r="AC35" s="389"/>
      <c r="AD35" s="270"/>
      <c r="AE35" s="270"/>
      <c r="AF35" s="270"/>
      <c r="AG35" s="376"/>
      <c r="AH35" s="389"/>
      <c r="AI35" s="363"/>
      <c r="AJ35" s="363"/>
      <c r="AK35" s="363"/>
      <c r="AL35" s="363"/>
      <c r="AM35" s="389"/>
      <c r="AN35" s="270"/>
      <c r="AO35" s="363"/>
      <c r="AP35" s="363"/>
      <c r="AQ35" s="376"/>
      <c r="AR35" s="389"/>
      <c r="AS35" s="270"/>
      <c r="AT35" s="270"/>
      <c r="AU35" s="270"/>
      <c r="AV35" s="376"/>
      <c r="AW35" s="389"/>
      <c r="AX35" s="363"/>
      <c r="AY35" s="363"/>
      <c r="AZ35" s="363"/>
      <c r="BA35" s="376"/>
      <c r="BB35" s="389"/>
      <c r="BC35" s="270"/>
      <c r="BD35" s="270"/>
      <c r="BE35" s="270"/>
      <c r="BF35" s="376"/>
      <c r="BG35" s="389"/>
      <c r="BH35" s="270"/>
      <c r="BI35" s="270"/>
      <c r="BJ35" s="270"/>
      <c r="BK35" s="269"/>
      <c r="BL35" s="263" t="s">
        <v>120</v>
      </c>
      <c r="BM35" s="327"/>
      <c r="BN35" s="166" t="s">
        <v>152</v>
      </c>
      <c r="BP35" s="375"/>
    </row>
    <row r="36" spans="1:68" ht="15.95" customHeight="1" x14ac:dyDescent="0.25">
      <c r="A36" s="445">
        <v>8</v>
      </c>
      <c r="B36" s="447" t="s">
        <v>88</v>
      </c>
      <c r="C36" s="278" t="s">
        <v>170</v>
      </c>
      <c r="D36" s="304"/>
      <c r="E36" s="304"/>
      <c r="F36" s="272"/>
      <c r="G36" s="351">
        <v>25</v>
      </c>
      <c r="H36" s="273"/>
      <c r="I36" s="271"/>
      <c r="J36" s="272"/>
      <c r="K36" s="338"/>
      <c r="L36" s="394">
        <v>25</v>
      </c>
      <c r="M36" s="287"/>
      <c r="N36" s="288"/>
      <c r="O36" s="272"/>
      <c r="P36" s="293"/>
      <c r="Q36" s="388">
        <v>25</v>
      </c>
      <c r="R36" s="287"/>
      <c r="S36" s="362"/>
      <c r="T36" s="304"/>
      <c r="U36" s="304"/>
      <c r="V36" s="272"/>
      <c r="W36" s="351">
        <v>25</v>
      </c>
      <c r="X36" s="362"/>
      <c r="Y36" s="304"/>
      <c r="Z36" s="338"/>
      <c r="AA36" s="394">
        <v>25</v>
      </c>
      <c r="AB36" s="287"/>
      <c r="AC36" s="362"/>
      <c r="AD36" s="304"/>
      <c r="AE36" s="283"/>
      <c r="AF36" s="397">
        <v>21</v>
      </c>
      <c r="AG36" s="284"/>
      <c r="AH36" s="362"/>
      <c r="AI36" s="304"/>
      <c r="AJ36" s="304"/>
      <c r="AK36" s="272"/>
      <c r="AL36" s="351">
        <v>25</v>
      </c>
      <c r="AM36" s="362"/>
      <c r="AN36" s="304"/>
      <c r="AO36" s="338"/>
      <c r="AP36" s="394">
        <v>25</v>
      </c>
      <c r="AQ36" s="284"/>
      <c r="AR36" s="362"/>
      <c r="AS36" s="304"/>
      <c r="AT36" s="283"/>
      <c r="AU36" s="395"/>
      <c r="AV36" s="398">
        <v>26</v>
      </c>
      <c r="AW36" s="362"/>
      <c r="AX36" s="304"/>
      <c r="AY36" s="272"/>
      <c r="AZ36" s="351">
        <v>25</v>
      </c>
      <c r="BA36" s="284"/>
      <c r="BB36" s="362"/>
      <c r="BC36" s="304"/>
      <c r="BD36" s="283"/>
      <c r="BE36" s="394">
        <v>22</v>
      </c>
      <c r="BF36" s="284"/>
      <c r="BG36" s="362"/>
      <c r="BH36" s="304"/>
      <c r="BI36" s="283"/>
      <c r="BJ36" s="388">
        <v>21</v>
      </c>
      <c r="BK36" s="284"/>
      <c r="BL36" s="263" t="s">
        <v>121</v>
      </c>
      <c r="BM36" s="327"/>
      <c r="BN36" s="166" t="s">
        <v>153</v>
      </c>
      <c r="BP36" s="373"/>
    </row>
    <row r="37" spans="1:68" ht="15.95" customHeight="1" x14ac:dyDescent="0.25">
      <c r="A37" s="445"/>
      <c r="B37" s="448"/>
      <c r="C37" s="242" t="s">
        <v>171</v>
      </c>
      <c r="D37" s="286"/>
      <c r="E37" s="286"/>
      <c r="F37" s="286"/>
      <c r="G37" s="270"/>
      <c r="H37" s="355"/>
      <c r="I37" s="359"/>
      <c r="J37" s="286"/>
      <c r="K37" s="371"/>
      <c r="L37" s="286"/>
      <c r="M37" s="289"/>
      <c r="N37" s="290"/>
      <c r="O37" s="286"/>
      <c r="P37" s="286"/>
      <c r="Q37" s="286"/>
      <c r="R37" s="289"/>
      <c r="S37" s="359"/>
      <c r="T37" s="286"/>
      <c r="U37" s="286"/>
      <c r="V37" s="286"/>
      <c r="W37" s="270"/>
      <c r="X37" s="359"/>
      <c r="Y37" s="286"/>
      <c r="Z37" s="371"/>
      <c r="AA37" s="286"/>
      <c r="AB37" s="289"/>
      <c r="AC37" s="359"/>
      <c r="AD37" s="286"/>
      <c r="AE37" s="270"/>
      <c r="AF37" s="286"/>
      <c r="AG37" s="355"/>
      <c r="AH37" s="359"/>
      <c r="AI37" s="286"/>
      <c r="AJ37" s="286"/>
      <c r="AK37" s="286"/>
      <c r="AL37" s="270"/>
      <c r="AM37" s="359"/>
      <c r="AN37" s="286"/>
      <c r="AO37" s="371"/>
      <c r="AP37" s="286"/>
      <c r="AQ37" s="355"/>
      <c r="AR37" s="359"/>
      <c r="AS37" s="286"/>
      <c r="AT37" s="270"/>
      <c r="AU37" s="286"/>
      <c r="AV37" s="355"/>
      <c r="AW37" s="359"/>
      <c r="AX37" s="286"/>
      <c r="AY37" s="286"/>
      <c r="AZ37" s="270"/>
      <c r="BA37" s="355"/>
      <c r="BB37" s="359"/>
      <c r="BC37" s="286"/>
      <c r="BD37" s="270"/>
      <c r="BE37" s="286"/>
      <c r="BF37" s="355"/>
      <c r="BG37" s="359"/>
      <c r="BH37" s="286"/>
      <c r="BI37" s="270"/>
      <c r="BJ37" s="286"/>
      <c r="BK37" s="289"/>
      <c r="BL37" s="263" t="s">
        <v>122</v>
      </c>
      <c r="BM37" s="327"/>
      <c r="BN37" s="166" t="s">
        <v>154</v>
      </c>
      <c r="BP37" s="373"/>
    </row>
    <row r="38" spans="1:68" ht="15.95" customHeight="1" x14ac:dyDescent="0.25">
      <c r="A38" s="446"/>
      <c r="B38" s="449"/>
      <c r="C38" s="318" t="s">
        <v>94</v>
      </c>
      <c r="D38" s="363"/>
      <c r="E38" s="363"/>
      <c r="F38" s="363"/>
      <c r="G38" s="363"/>
      <c r="H38" s="364"/>
      <c r="I38" s="365"/>
      <c r="J38" s="363"/>
      <c r="K38" s="363"/>
      <c r="L38" s="363"/>
      <c r="M38" s="366"/>
      <c r="N38" s="367"/>
      <c r="O38" s="363"/>
      <c r="P38" s="363"/>
      <c r="Q38" s="363"/>
      <c r="R38" s="366"/>
      <c r="S38" s="389"/>
      <c r="T38" s="363"/>
      <c r="U38" s="363"/>
      <c r="V38" s="363"/>
      <c r="W38" s="363"/>
      <c r="X38" s="389"/>
      <c r="Y38" s="270"/>
      <c r="Z38" s="363"/>
      <c r="AA38" s="363"/>
      <c r="AB38" s="366"/>
      <c r="AC38" s="389"/>
      <c r="AD38" s="270"/>
      <c r="AE38" s="270"/>
      <c r="AF38" s="270"/>
      <c r="AG38" s="376"/>
      <c r="AH38" s="389"/>
      <c r="AI38" s="363"/>
      <c r="AJ38" s="363"/>
      <c r="AK38" s="363"/>
      <c r="AL38" s="363"/>
      <c r="AM38" s="389"/>
      <c r="AN38" s="270"/>
      <c r="AO38" s="363"/>
      <c r="AP38" s="363"/>
      <c r="AQ38" s="376"/>
      <c r="AR38" s="389"/>
      <c r="AS38" s="270"/>
      <c r="AT38" s="270"/>
      <c r="AU38" s="270"/>
      <c r="AV38" s="376"/>
      <c r="AW38" s="389"/>
      <c r="AX38" s="363"/>
      <c r="AY38" s="363"/>
      <c r="AZ38" s="363"/>
      <c r="BA38" s="376"/>
      <c r="BB38" s="389"/>
      <c r="BC38" s="270"/>
      <c r="BD38" s="270"/>
      <c r="BE38" s="270"/>
      <c r="BF38" s="376"/>
      <c r="BG38" s="389"/>
      <c r="BH38" s="270"/>
      <c r="BI38" s="270"/>
      <c r="BJ38" s="270"/>
      <c r="BK38" s="269"/>
      <c r="BL38" s="263" t="s">
        <v>123</v>
      </c>
      <c r="BM38" s="327"/>
      <c r="BN38" s="166" t="s">
        <v>156</v>
      </c>
      <c r="BP38" s="373"/>
    </row>
    <row r="39" spans="1:68" ht="15.95" customHeight="1" x14ac:dyDescent="0.25">
      <c r="A39" s="445">
        <v>9</v>
      </c>
      <c r="B39" s="447" t="s">
        <v>89</v>
      </c>
      <c r="C39" s="278" t="s">
        <v>170</v>
      </c>
      <c r="D39" s="329"/>
      <c r="E39" s="356">
        <v>10</v>
      </c>
      <c r="F39" s="272"/>
      <c r="G39" s="304"/>
      <c r="H39" s="379"/>
      <c r="I39" s="331"/>
      <c r="J39" s="394">
        <v>10</v>
      </c>
      <c r="K39" s="272"/>
      <c r="L39" s="338"/>
      <c r="M39" s="287"/>
      <c r="N39" s="332"/>
      <c r="O39" s="388">
        <v>10</v>
      </c>
      <c r="P39" s="272"/>
      <c r="Q39" s="293"/>
      <c r="R39" s="287"/>
      <c r="S39" s="391"/>
      <c r="T39" s="329"/>
      <c r="U39" s="356">
        <v>11</v>
      </c>
      <c r="V39" s="272"/>
      <c r="W39" s="304"/>
      <c r="X39" s="391"/>
      <c r="Y39" s="329"/>
      <c r="Z39" s="272"/>
      <c r="AA39" s="338"/>
      <c r="AB39" s="287"/>
      <c r="AC39" s="391"/>
      <c r="AD39" s="397">
        <v>10</v>
      </c>
      <c r="AE39" s="283"/>
      <c r="AF39" s="304"/>
      <c r="AG39" s="379"/>
      <c r="AH39" s="391"/>
      <c r="AI39" s="329"/>
      <c r="AJ39" s="356">
        <v>11</v>
      </c>
      <c r="AK39" s="272"/>
      <c r="AL39" s="304"/>
      <c r="AM39" s="391"/>
      <c r="AN39" s="394">
        <v>10</v>
      </c>
      <c r="AO39" s="272"/>
      <c r="AP39" s="338"/>
      <c r="AQ39" s="379"/>
      <c r="AR39" s="391"/>
      <c r="AS39" s="398">
        <v>8</v>
      </c>
      <c r="AT39" s="283"/>
      <c r="AU39" s="304"/>
      <c r="AV39" s="379"/>
      <c r="AW39" s="391"/>
      <c r="AX39" s="356">
        <v>11</v>
      </c>
      <c r="AY39" s="272"/>
      <c r="AZ39" s="304"/>
      <c r="BA39" s="379"/>
      <c r="BB39" s="391"/>
      <c r="BC39" s="394">
        <v>8</v>
      </c>
      <c r="BD39" s="283"/>
      <c r="BE39" s="304"/>
      <c r="BF39" s="379"/>
      <c r="BG39" s="391"/>
      <c r="BH39" s="388">
        <v>8</v>
      </c>
      <c r="BI39" s="283"/>
      <c r="BJ39" s="304"/>
      <c r="BK39" s="379"/>
      <c r="BL39" s="263" t="s">
        <v>127</v>
      </c>
      <c r="BM39" s="327"/>
      <c r="BN39" s="166" t="s">
        <v>159</v>
      </c>
      <c r="BP39" s="373"/>
    </row>
    <row r="40" spans="1:68" ht="15.95" customHeight="1" x14ac:dyDescent="0.25">
      <c r="A40" s="445"/>
      <c r="B40" s="448"/>
      <c r="C40" s="242" t="s">
        <v>171</v>
      </c>
      <c r="D40" s="286"/>
      <c r="E40" s="286"/>
      <c r="F40" s="286"/>
      <c r="G40" s="286"/>
      <c r="H40" s="269"/>
      <c r="I40" s="359"/>
      <c r="J40" s="286"/>
      <c r="K40" s="286"/>
      <c r="L40" s="371"/>
      <c r="M40" s="289"/>
      <c r="N40" s="290"/>
      <c r="O40" s="286"/>
      <c r="P40" s="286"/>
      <c r="Q40" s="286"/>
      <c r="R40" s="289"/>
      <c r="S40" s="359"/>
      <c r="T40" s="286"/>
      <c r="U40" s="286"/>
      <c r="V40" s="286"/>
      <c r="W40" s="286"/>
      <c r="X40" s="359"/>
      <c r="Y40" s="286"/>
      <c r="Z40" s="286"/>
      <c r="AA40" s="371"/>
      <c r="AB40" s="289"/>
      <c r="AC40" s="359"/>
      <c r="AD40" s="286"/>
      <c r="AE40" s="286"/>
      <c r="AF40" s="286"/>
      <c r="AG40" s="376"/>
      <c r="AH40" s="359"/>
      <c r="AI40" s="286"/>
      <c r="AJ40" s="286"/>
      <c r="AK40" s="286"/>
      <c r="AL40" s="286"/>
      <c r="AM40" s="359"/>
      <c r="AN40" s="286"/>
      <c r="AO40" s="286"/>
      <c r="AP40" s="371"/>
      <c r="AQ40" s="376"/>
      <c r="AR40" s="359"/>
      <c r="AS40" s="286"/>
      <c r="AT40" s="286"/>
      <c r="AU40" s="286"/>
      <c r="AV40" s="376"/>
      <c r="AW40" s="359"/>
      <c r="AX40" s="286"/>
      <c r="AY40" s="286"/>
      <c r="AZ40" s="286"/>
      <c r="BA40" s="376"/>
      <c r="BB40" s="359"/>
      <c r="BC40" s="286"/>
      <c r="BD40" s="286"/>
      <c r="BE40" s="286"/>
      <c r="BF40" s="376"/>
      <c r="BG40" s="359"/>
      <c r="BH40" s="286"/>
      <c r="BI40" s="286"/>
      <c r="BJ40" s="286"/>
      <c r="BK40" s="269"/>
      <c r="BL40" s="263" t="s">
        <v>129</v>
      </c>
      <c r="BM40" s="327"/>
      <c r="BN40" s="166" t="s">
        <v>157</v>
      </c>
      <c r="BP40" s="374"/>
    </row>
    <row r="41" spans="1:68" ht="15.95" customHeight="1" x14ac:dyDescent="0.25">
      <c r="A41" s="446"/>
      <c r="B41" s="449"/>
      <c r="C41" s="318" t="s">
        <v>94</v>
      </c>
      <c r="D41" s="363"/>
      <c r="E41" s="363"/>
      <c r="F41" s="363"/>
      <c r="G41" s="363"/>
      <c r="H41" s="366"/>
      <c r="I41" s="365"/>
      <c r="J41" s="363"/>
      <c r="K41" s="363"/>
      <c r="L41" s="363"/>
      <c r="M41" s="366"/>
      <c r="N41" s="367"/>
      <c r="O41" s="363"/>
      <c r="P41" s="363"/>
      <c r="Q41" s="363"/>
      <c r="R41" s="366"/>
      <c r="S41" s="389"/>
      <c r="T41" s="363"/>
      <c r="U41" s="363"/>
      <c r="V41" s="363"/>
      <c r="W41" s="363"/>
      <c r="X41" s="389"/>
      <c r="Y41" s="270"/>
      <c r="Z41" s="363"/>
      <c r="AA41" s="363"/>
      <c r="AB41" s="366"/>
      <c r="AC41" s="389"/>
      <c r="AD41" s="270"/>
      <c r="AE41" s="270"/>
      <c r="AF41" s="270"/>
      <c r="AG41" s="376"/>
      <c r="AH41" s="389"/>
      <c r="AI41" s="363"/>
      <c r="AJ41" s="363"/>
      <c r="AK41" s="363"/>
      <c r="AL41" s="363"/>
      <c r="AM41" s="389"/>
      <c r="AN41" s="270"/>
      <c r="AO41" s="363"/>
      <c r="AP41" s="363"/>
      <c r="AQ41" s="376"/>
      <c r="AR41" s="389"/>
      <c r="AS41" s="270"/>
      <c r="AT41" s="270"/>
      <c r="AU41" s="270"/>
      <c r="AV41" s="376"/>
      <c r="AW41" s="389"/>
      <c r="AX41" s="363"/>
      <c r="AY41" s="363"/>
      <c r="AZ41" s="363"/>
      <c r="BA41" s="376"/>
      <c r="BB41" s="389"/>
      <c r="BC41" s="270"/>
      <c r="BD41" s="270"/>
      <c r="BE41" s="270"/>
      <c r="BF41" s="376"/>
      <c r="BG41" s="389"/>
      <c r="BH41" s="270"/>
      <c r="BI41" s="270"/>
      <c r="BJ41" s="270"/>
      <c r="BK41" s="269"/>
      <c r="BL41" s="263" t="s">
        <v>130</v>
      </c>
      <c r="BM41" s="327"/>
      <c r="BN41" s="166" t="s">
        <v>158</v>
      </c>
      <c r="BP41" s="375"/>
    </row>
    <row r="42" spans="1:68" ht="15.95" customHeight="1" x14ac:dyDescent="0.25">
      <c r="A42" s="445">
        <v>10</v>
      </c>
      <c r="B42" s="447" t="s">
        <v>90</v>
      </c>
      <c r="C42" s="278" t="s">
        <v>170</v>
      </c>
      <c r="D42" s="272"/>
      <c r="E42" s="272"/>
      <c r="F42" s="380">
        <v>19</v>
      </c>
      <c r="G42" s="304"/>
      <c r="H42" s="273"/>
      <c r="I42" s="271"/>
      <c r="J42" s="338"/>
      <c r="K42" s="394">
        <v>17</v>
      </c>
      <c r="L42" s="272"/>
      <c r="M42" s="287"/>
      <c r="N42" s="288"/>
      <c r="O42" s="293"/>
      <c r="P42" s="388">
        <v>19</v>
      </c>
      <c r="Q42" s="272"/>
      <c r="R42" s="287"/>
      <c r="S42" s="357"/>
      <c r="T42" s="272"/>
      <c r="U42" s="272"/>
      <c r="V42" s="380">
        <v>19</v>
      </c>
      <c r="W42" s="304"/>
      <c r="X42" s="357"/>
      <c r="Y42" s="283"/>
      <c r="Z42" s="394">
        <v>17</v>
      </c>
      <c r="AA42" s="272"/>
      <c r="AB42" s="287"/>
      <c r="AC42" s="357"/>
      <c r="AD42" s="283"/>
      <c r="AE42" s="397">
        <v>14</v>
      </c>
      <c r="AF42" s="304"/>
      <c r="AG42" s="284"/>
      <c r="AH42" s="357"/>
      <c r="AI42" s="272"/>
      <c r="AJ42" s="272"/>
      <c r="AK42" s="380">
        <v>19</v>
      </c>
      <c r="AL42" s="304"/>
      <c r="AM42" s="357"/>
      <c r="AN42" s="283"/>
      <c r="AO42" s="394">
        <v>19</v>
      </c>
      <c r="AP42" s="272"/>
      <c r="AQ42" s="284"/>
      <c r="AR42" s="357"/>
      <c r="AS42" s="283"/>
      <c r="AT42" s="319"/>
      <c r="AU42" s="398">
        <v>20</v>
      </c>
      <c r="AV42" s="284"/>
      <c r="AW42" s="357"/>
      <c r="AX42" s="272"/>
      <c r="AY42" s="380">
        <v>19</v>
      </c>
      <c r="AZ42" s="304"/>
      <c r="BA42" s="284"/>
      <c r="BB42" s="357"/>
      <c r="BC42" s="283"/>
      <c r="BD42" s="394">
        <v>16</v>
      </c>
      <c r="BE42" s="304"/>
      <c r="BF42" s="284"/>
      <c r="BG42" s="357"/>
      <c r="BH42" s="283"/>
      <c r="BI42" s="388">
        <v>13</v>
      </c>
      <c r="BJ42" s="276"/>
      <c r="BK42" s="284"/>
      <c r="BL42" s="263" t="s">
        <v>131</v>
      </c>
      <c r="BM42" s="327"/>
      <c r="BN42" s="166" t="s">
        <v>162</v>
      </c>
      <c r="BP42" s="373"/>
    </row>
    <row r="43" spans="1:68" ht="15.95" customHeight="1" x14ac:dyDescent="0.25">
      <c r="A43" s="445"/>
      <c r="B43" s="448"/>
      <c r="C43" s="242" t="s">
        <v>171</v>
      </c>
      <c r="D43" s="286"/>
      <c r="E43" s="286"/>
      <c r="F43" s="270"/>
      <c r="G43" s="286"/>
      <c r="H43" s="355"/>
      <c r="I43" s="359"/>
      <c r="J43" s="371"/>
      <c r="K43" s="286"/>
      <c r="L43" s="286"/>
      <c r="M43" s="289"/>
      <c r="N43" s="290"/>
      <c r="O43" s="286"/>
      <c r="P43" s="293"/>
      <c r="Q43" s="286"/>
      <c r="R43" s="289"/>
      <c r="S43" s="359"/>
      <c r="T43" s="286"/>
      <c r="U43" s="286"/>
      <c r="V43" s="270"/>
      <c r="W43" s="286"/>
      <c r="X43" s="359"/>
      <c r="Y43" s="286"/>
      <c r="Z43" s="286"/>
      <c r="AA43" s="286"/>
      <c r="AB43" s="289"/>
      <c r="AC43" s="359"/>
      <c r="AD43" s="286"/>
      <c r="AE43" s="286"/>
      <c r="AF43" s="286"/>
      <c r="AG43" s="376"/>
      <c r="AH43" s="359"/>
      <c r="AI43" s="286"/>
      <c r="AJ43" s="286"/>
      <c r="AK43" s="270"/>
      <c r="AL43" s="286"/>
      <c r="AM43" s="359"/>
      <c r="AN43" s="286"/>
      <c r="AO43" s="286"/>
      <c r="AP43" s="286"/>
      <c r="AQ43" s="376"/>
      <c r="AR43" s="359"/>
      <c r="AS43" s="286"/>
      <c r="AT43" s="286"/>
      <c r="AU43" s="286"/>
      <c r="AV43" s="376"/>
      <c r="AW43" s="359"/>
      <c r="AX43" s="286"/>
      <c r="AY43" s="270"/>
      <c r="AZ43" s="286"/>
      <c r="BA43" s="376"/>
      <c r="BB43" s="359"/>
      <c r="BC43" s="286"/>
      <c r="BD43" s="286"/>
      <c r="BE43" s="286"/>
      <c r="BF43" s="376"/>
      <c r="BG43" s="359"/>
      <c r="BH43" s="286"/>
      <c r="BI43" s="286"/>
      <c r="BJ43" s="286"/>
      <c r="BK43" s="269"/>
      <c r="BL43" s="263" t="s">
        <v>132</v>
      </c>
      <c r="BM43" s="327"/>
      <c r="BN43" s="166" t="s">
        <v>163</v>
      </c>
      <c r="BP43" s="373"/>
    </row>
    <row r="44" spans="1:68" ht="15.95" customHeight="1" x14ac:dyDescent="0.25">
      <c r="A44" s="446"/>
      <c r="B44" s="449"/>
      <c r="C44" s="318" t="s">
        <v>94</v>
      </c>
      <c r="D44" s="363"/>
      <c r="E44" s="363"/>
      <c r="F44" s="363"/>
      <c r="G44" s="363"/>
      <c r="H44" s="364"/>
      <c r="I44" s="365"/>
      <c r="J44" s="363"/>
      <c r="K44" s="363"/>
      <c r="L44" s="363"/>
      <c r="M44" s="366"/>
      <c r="N44" s="367"/>
      <c r="O44" s="363"/>
      <c r="P44" s="363"/>
      <c r="Q44" s="363"/>
      <c r="R44" s="366"/>
      <c r="S44" s="389"/>
      <c r="T44" s="363"/>
      <c r="U44" s="363"/>
      <c r="V44" s="363"/>
      <c r="W44" s="363"/>
      <c r="X44" s="389"/>
      <c r="Y44" s="270"/>
      <c r="Z44" s="363"/>
      <c r="AA44" s="363"/>
      <c r="AB44" s="366"/>
      <c r="AC44" s="389"/>
      <c r="AD44" s="270"/>
      <c r="AE44" s="270"/>
      <c r="AF44" s="270"/>
      <c r="AG44" s="376"/>
      <c r="AH44" s="389"/>
      <c r="AI44" s="363"/>
      <c r="AJ44" s="363"/>
      <c r="AK44" s="363"/>
      <c r="AL44" s="363"/>
      <c r="AM44" s="389"/>
      <c r="AN44" s="270"/>
      <c r="AO44" s="363"/>
      <c r="AP44" s="363"/>
      <c r="AQ44" s="376"/>
      <c r="AR44" s="389"/>
      <c r="AS44" s="270"/>
      <c r="AT44" s="270"/>
      <c r="AU44" s="270"/>
      <c r="AV44" s="376"/>
      <c r="AW44" s="389"/>
      <c r="AX44" s="363"/>
      <c r="AY44" s="363"/>
      <c r="AZ44" s="363"/>
      <c r="BA44" s="376"/>
      <c r="BB44" s="389"/>
      <c r="BC44" s="270"/>
      <c r="BD44" s="270"/>
      <c r="BE44" s="270"/>
      <c r="BF44" s="376"/>
      <c r="BG44" s="389"/>
      <c r="BH44" s="270"/>
      <c r="BI44" s="270"/>
      <c r="BJ44" s="270"/>
      <c r="BK44" s="269"/>
      <c r="BL44" s="263" t="s">
        <v>133</v>
      </c>
      <c r="BM44" s="327"/>
      <c r="BN44" s="166" t="s">
        <v>164</v>
      </c>
      <c r="BP44" s="373"/>
    </row>
    <row r="45" spans="1:68" ht="15.95" customHeight="1" x14ac:dyDescent="0.25">
      <c r="A45" s="445">
        <v>11</v>
      </c>
      <c r="B45" s="447" t="s">
        <v>91</v>
      </c>
      <c r="C45" s="278" t="s">
        <v>170</v>
      </c>
      <c r="D45" s="272"/>
      <c r="E45" s="356">
        <v>14</v>
      </c>
      <c r="F45" s="304"/>
      <c r="G45" s="329"/>
      <c r="H45" s="379"/>
      <c r="I45" s="271"/>
      <c r="J45" s="272"/>
      <c r="K45" s="394">
        <v>16</v>
      </c>
      <c r="L45" s="383"/>
      <c r="M45" s="287"/>
      <c r="N45" s="288"/>
      <c r="O45" s="272"/>
      <c r="P45" s="388">
        <v>14</v>
      </c>
      <c r="Q45" s="293"/>
      <c r="R45" s="287"/>
      <c r="S45" s="357"/>
      <c r="T45" s="272"/>
      <c r="U45" s="356">
        <v>14</v>
      </c>
      <c r="V45" s="304"/>
      <c r="W45" s="329"/>
      <c r="X45" s="357"/>
      <c r="Y45" s="394">
        <v>13</v>
      </c>
      <c r="Z45" s="395"/>
      <c r="AA45" s="383"/>
      <c r="AB45" s="287"/>
      <c r="AC45" s="357"/>
      <c r="AD45" s="283"/>
      <c r="AE45" s="397">
        <v>13</v>
      </c>
      <c r="AF45" s="329"/>
      <c r="AG45" s="379"/>
      <c r="AH45" s="357"/>
      <c r="AI45" s="272"/>
      <c r="AJ45" s="356">
        <v>14</v>
      </c>
      <c r="AK45" s="304"/>
      <c r="AL45" s="329"/>
      <c r="AM45" s="357"/>
      <c r="AN45" s="283"/>
      <c r="AO45" s="394">
        <v>16</v>
      </c>
      <c r="AP45" s="383"/>
      <c r="AQ45" s="379"/>
      <c r="AR45" s="357"/>
      <c r="AS45" s="283"/>
      <c r="AT45" s="398">
        <v>16</v>
      </c>
      <c r="AU45" s="329"/>
      <c r="AV45" s="379"/>
      <c r="AW45" s="357"/>
      <c r="AX45" s="356">
        <v>14</v>
      </c>
      <c r="AY45" s="304"/>
      <c r="AZ45" s="329"/>
      <c r="BA45" s="379"/>
      <c r="BB45" s="357"/>
      <c r="BC45" s="283"/>
      <c r="BD45" s="394">
        <v>15</v>
      </c>
      <c r="BE45" s="329"/>
      <c r="BF45" s="379"/>
      <c r="BG45" s="357"/>
      <c r="BH45" s="283"/>
      <c r="BI45" s="388">
        <v>12</v>
      </c>
      <c r="BJ45" s="329"/>
      <c r="BK45" s="379"/>
      <c r="BL45" s="263" t="s">
        <v>134</v>
      </c>
      <c r="BM45" s="327"/>
      <c r="BN45" s="166" t="s">
        <v>155</v>
      </c>
      <c r="BP45" s="373"/>
    </row>
    <row r="46" spans="1:68" ht="15.95" customHeight="1" x14ac:dyDescent="0.25">
      <c r="A46" s="445"/>
      <c r="B46" s="448"/>
      <c r="C46" s="242" t="s">
        <v>171</v>
      </c>
      <c r="D46" s="286"/>
      <c r="E46" s="286"/>
      <c r="F46" s="286"/>
      <c r="G46" s="286"/>
      <c r="H46" s="269"/>
      <c r="I46" s="359"/>
      <c r="J46" s="286"/>
      <c r="K46" s="286"/>
      <c r="L46" s="384"/>
      <c r="M46" s="289"/>
      <c r="N46" s="290"/>
      <c r="O46" s="286"/>
      <c r="P46" s="286"/>
      <c r="Q46" s="286"/>
      <c r="R46" s="289"/>
      <c r="S46" s="359"/>
      <c r="T46" s="286"/>
      <c r="U46" s="286"/>
      <c r="V46" s="286"/>
      <c r="W46" s="286"/>
      <c r="X46" s="359"/>
      <c r="Y46" s="286"/>
      <c r="Z46" s="286"/>
      <c r="AA46" s="384"/>
      <c r="AB46" s="289"/>
      <c r="AC46" s="359"/>
      <c r="AD46" s="286"/>
      <c r="AE46" s="286"/>
      <c r="AF46" s="286"/>
      <c r="AG46" s="376"/>
      <c r="AH46" s="359"/>
      <c r="AI46" s="286"/>
      <c r="AJ46" s="286"/>
      <c r="AK46" s="286"/>
      <c r="AL46" s="286"/>
      <c r="AM46" s="359"/>
      <c r="AN46" s="286"/>
      <c r="AO46" s="286"/>
      <c r="AP46" s="384"/>
      <c r="AQ46" s="376"/>
      <c r="AR46" s="359"/>
      <c r="AS46" s="286"/>
      <c r="AT46" s="286"/>
      <c r="AU46" s="286"/>
      <c r="AV46" s="376"/>
      <c r="AW46" s="359"/>
      <c r="AX46" s="286"/>
      <c r="AY46" s="286"/>
      <c r="AZ46" s="286"/>
      <c r="BA46" s="376"/>
      <c r="BB46" s="359"/>
      <c r="BC46" s="286"/>
      <c r="BD46" s="286"/>
      <c r="BE46" s="286"/>
      <c r="BF46" s="376"/>
      <c r="BG46" s="359"/>
      <c r="BH46" s="286"/>
      <c r="BI46" s="286"/>
      <c r="BJ46" s="286"/>
      <c r="BK46" s="269"/>
      <c r="BL46" s="263" t="s">
        <v>136</v>
      </c>
      <c r="BM46" s="327"/>
      <c r="BN46" s="166" t="s">
        <v>165</v>
      </c>
      <c r="BP46" s="374"/>
    </row>
    <row r="47" spans="1:68" ht="15.95" customHeight="1" x14ac:dyDescent="0.25">
      <c r="A47" s="446"/>
      <c r="B47" s="449"/>
      <c r="C47" s="318" t="s">
        <v>94</v>
      </c>
      <c r="D47" s="363"/>
      <c r="E47" s="363"/>
      <c r="F47" s="363"/>
      <c r="G47" s="363"/>
      <c r="H47" s="366"/>
      <c r="I47" s="365"/>
      <c r="J47" s="363"/>
      <c r="K47" s="363"/>
      <c r="L47" s="363"/>
      <c r="M47" s="366"/>
      <c r="N47" s="367"/>
      <c r="O47" s="363"/>
      <c r="P47" s="363"/>
      <c r="Q47" s="363"/>
      <c r="R47" s="366"/>
      <c r="S47" s="389"/>
      <c r="T47" s="363"/>
      <c r="U47" s="363"/>
      <c r="V47" s="363"/>
      <c r="W47" s="363"/>
      <c r="X47" s="389"/>
      <c r="Y47" s="270"/>
      <c r="Z47" s="363"/>
      <c r="AA47" s="363"/>
      <c r="AB47" s="366"/>
      <c r="AC47" s="389"/>
      <c r="AD47" s="270"/>
      <c r="AE47" s="270"/>
      <c r="AF47" s="270"/>
      <c r="AG47" s="376"/>
      <c r="AH47" s="389"/>
      <c r="AI47" s="363"/>
      <c r="AJ47" s="363"/>
      <c r="AK47" s="363"/>
      <c r="AL47" s="363"/>
      <c r="AM47" s="389"/>
      <c r="AN47" s="270"/>
      <c r="AO47" s="363"/>
      <c r="AP47" s="363"/>
      <c r="AQ47" s="376"/>
      <c r="AR47" s="389"/>
      <c r="AS47" s="270"/>
      <c r="AT47" s="270"/>
      <c r="AU47" s="270"/>
      <c r="AV47" s="376"/>
      <c r="AW47" s="389"/>
      <c r="AX47" s="363"/>
      <c r="AY47" s="363"/>
      <c r="AZ47" s="270"/>
      <c r="BA47" s="376"/>
      <c r="BB47" s="389"/>
      <c r="BC47" s="270"/>
      <c r="BD47" s="270"/>
      <c r="BE47" s="270"/>
      <c r="BF47" s="376"/>
      <c r="BG47" s="389"/>
      <c r="BH47" s="270"/>
      <c r="BI47" s="270"/>
      <c r="BJ47" s="270"/>
      <c r="BK47" s="269"/>
      <c r="BM47" s="327"/>
      <c r="BN47" s="166" t="s">
        <v>160</v>
      </c>
      <c r="BP47" s="375"/>
    </row>
    <row r="48" spans="1:68" ht="15.95" customHeight="1" x14ac:dyDescent="0.25">
      <c r="A48" s="445">
        <v>12</v>
      </c>
      <c r="B48" s="447" t="s">
        <v>92</v>
      </c>
      <c r="C48" s="278" t="s">
        <v>170</v>
      </c>
      <c r="D48" s="319"/>
      <c r="E48" s="319"/>
      <c r="F48" s="329"/>
      <c r="G48" s="335">
        <v>28</v>
      </c>
      <c r="H48" s="273"/>
      <c r="I48" s="337"/>
      <c r="J48" s="333"/>
      <c r="K48" s="272"/>
      <c r="L48" s="272"/>
      <c r="M48" s="394">
        <v>28</v>
      </c>
      <c r="N48" s="293"/>
      <c r="O48" s="334"/>
      <c r="P48" s="272"/>
      <c r="Q48" s="272"/>
      <c r="R48" s="388">
        <v>29</v>
      </c>
      <c r="S48" s="361"/>
      <c r="T48" s="319"/>
      <c r="U48" s="319"/>
      <c r="V48" s="329"/>
      <c r="W48" s="335">
        <v>28</v>
      </c>
      <c r="X48" s="361"/>
      <c r="Y48" s="319"/>
      <c r="Z48" s="272"/>
      <c r="AA48" s="272"/>
      <c r="AB48" s="394">
        <v>30</v>
      </c>
      <c r="AC48" s="361"/>
      <c r="AD48" s="319"/>
      <c r="AE48" s="329"/>
      <c r="AF48" s="283"/>
      <c r="AG48" s="397">
        <v>30</v>
      </c>
      <c r="AH48" s="361"/>
      <c r="AI48" s="319"/>
      <c r="AJ48" s="319"/>
      <c r="AK48" s="329"/>
      <c r="AL48" s="335">
        <v>28</v>
      </c>
      <c r="AM48" s="361"/>
      <c r="AN48" s="319"/>
      <c r="AO48" s="329"/>
      <c r="AP48" s="394">
        <v>26</v>
      </c>
      <c r="AQ48" s="284"/>
      <c r="AR48" s="361"/>
      <c r="AS48" s="319"/>
      <c r="AT48" s="329"/>
      <c r="AU48" s="283"/>
      <c r="AV48" s="398">
        <v>28</v>
      </c>
      <c r="AW48" s="361"/>
      <c r="AX48" s="319"/>
      <c r="AY48" s="329"/>
      <c r="AZ48" s="283"/>
      <c r="BA48" s="335">
        <v>31</v>
      </c>
      <c r="BB48" s="361"/>
      <c r="BC48" s="319"/>
      <c r="BD48" s="329"/>
      <c r="BE48" s="283"/>
      <c r="BF48" s="394">
        <v>30</v>
      </c>
      <c r="BG48" s="361"/>
      <c r="BH48" s="319"/>
      <c r="BI48" s="329"/>
      <c r="BJ48" s="283"/>
      <c r="BK48" s="388">
        <v>28</v>
      </c>
      <c r="BL48" s="263" t="s">
        <v>126</v>
      </c>
      <c r="BM48" s="327"/>
      <c r="BN48" s="166" t="s">
        <v>161</v>
      </c>
      <c r="BP48" s="373"/>
    </row>
    <row r="49" spans="1:66" ht="15.95" customHeight="1" x14ac:dyDescent="0.25">
      <c r="A49" s="445"/>
      <c r="B49" s="448"/>
      <c r="C49" s="242" t="s">
        <v>171</v>
      </c>
      <c r="D49" s="270"/>
      <c r="E49" s="270"/>
      <c r="F49" s="286"/>
      <c r="G49" s="286"/>
      <c r="H49" s="355"/>
      <c r="I49" s="385"/>
      <c r="J49" s="286"/>
      <c r="K49" s="286"/>
      <c r="L49" s="286"/>
      <c r="M49" s="289"/>
      <c r="N49" s="286"/>
      <c r="O49" s="286"/>
      <c r="P49" s="286"/>
      <c r="Q49" s="286"/>
      <c r="R49" s="289"/>
      <c r="S49" s="389"/>
      <c r="T49" s="270"/>
      <c r="U49" s="270"/>
      <c r="V49" s="286"/>
      <c r="W49" s="286"/>
      <c r="X49" s="389"/>
      <c r="Y49" s="270"/>
      <c r="Z49" s="286"/>
      <c r="AA49" s="286"/>
      <c r="AB49" s="289"/>
      <c r="AC49" s="389"/>
      <c r="AD49" s="270"/>
      <c r="AE49" s="286"/>
      <c r="AF49" s="286"/>
      <c r="AG49" s="355"/>
      <c r="AH49" s="389"/>
      <c r="AI49" s="270"/>
      <c r="AJ49" s="270"/>
      <c r="AK49" s="286"/>
      <c r="AL49" s="286"/>
      <c r="AM49" s="389"/>
      <c r="AN49" s="270"/>
      <c r="AO49" s="286"/>
      <c r="AP49" s="286"/>
      <c r="AQ49" s="355"/>
      <c r="AR49" s="389"/>
      <c r="AS49" s="270"/>
      <c r="AT49" s="286"/>
      <c r="AU49" s="286"/>
      <c r="AV49" s="355"/>
      <c r="AW49" s="389"/>
      <c r="AX49" s="270"/>
      <c r="AY49" s="286"/>
      <c r="AZ49" s="286"/>
      <c r="BA49" s="355"/>
      <c r="BB49" s="389"/>
      <c r="BC49" s="270"/>
      <c r="BD49" s="286"/>
      <c r="BE49" s="286"/>
      <c r="BF49" s="355"/>
      <c r="BG49" s="389"/>
      <c r="BH49" s="270"/>
      <c r="BI49" s="286"/>
      <c r="BJ49" s="286"/>
      <c r="BK49" s="289"/>
      <c r="BL49" s="263" t="s">
        <v>167</v>
      </c>
      <c r="BM49" s="327"/>
      <c r="BN49" s="166"/>
    </row>
    <row r="50" spans="1:66" ht="15.95" customHeight="1" x14ac:dyDescent="0.25">
      <c r="A50" s="446"/>
      <c r="B50" s="449"/>
      <c r="C50" s="318" t="s">
        <v>94</v>
      </c>
      <c r="D50" s="363"/>
      <c r="E50" s="363"/>
      <c r="F50" s="363"/>
      <c r="G50" s="363"/>
      <c r="H50" s="364"/>
      <c r="I50" s="365"/>
      <c r="J50" s="363"/>
      <c r="K50" s="363"/>
      <c r="L50" s="363"/>
      <c r="M50" s="366"/>
      <c r="N50" s="363"/>
      <c r="O50" s="363"/>
      <c r="P50" s="363"/>
      <c r="Q50" s="363"/>
      <c r="R50" s="366"/>
      <c r="S50" s="365"/>
      <c r="T50" s="363"/>
      <c r="U50" s="363"/>
      <c r="V50" s="363"/>
      <c r="W50" s="363"/>
      <c r="X50" s="365"/>
      <c r="Y50" s="363"/>
      <c r="Z50" s="363"/>
      <c r="AA50" s="363"/>
      <c r="AB50" s="366"/>
      <c r="AC50" s="365"/>
      <c r="AD50" s="363"/>
      <c r="AE50" s="363"/>
      <c r="AF50" s="363"/>
      <c r="AG50" s="364"/>
      <c r="AH50" s="365"/>
      <c r="AI50" s="363"/>
      <c r="AJ50" s="363"/>
      <c r="AK50" s="363"/>
      <c r="AL50" s="363"/>
      <c r="AM50" s="365"/>
      <c r="AN50" s="363"/>
      <c r="AO50" s="363"/>
      <c r="AP50" s="363"/>
      <c r="AQ50" s="364"/>
      <c r="AR50" s="365"/>
      <c r="AS50" s="363"/>
      <c r="AT50" s="363"/>
      <c r="AU50" s="363"/>
      <c r="AV50" s="364"/>
      <c r="AW50" s="365"/>
      <c r="AX50" s="363"/>
      <c r="AY50" s="363"/>
      <c r="AZ50" s="363"/>
      <c r="BA50" s="364"/>
      <c r="BB50" s="365"/>
      <c r="BC50" s="363"/>
      <c r="BD50" s="363"/>
      <c r="BE50" s="363"/>
      <c r="BF50" s="364"/>
      <c r="BG50" s="365"/>
      <c r="BH50" s="363"/>
      <c r="BI50" s="363"/>
      <c r="BJ50" s="363"/>
      <c r="BK50" s="366"/>
      <c r="BL50" s="263" t="s">
        <v>172</v>
      </c>
      <c r="BM50" s="327"/>
      <c r="BN50" s="166"/>
    </row>
    <row r="51" spans="1:66" ht="15.95" customHeight="1" x14ac:dyDescent="0.25">
      <c r="A51" s="268"/>
      <c r="B51" s="302"/>
      <c r="C51" s="303"/>
      <c r="D51" s="452" t="s">
        <v>181</v>
      </c>
      <c r="E51" s="452"/>
      <c r="F51" s="452"/>
      <c r="G51" s="452"/>
      <c r="H51" s="452"/>
      <c r="I51" s="452"/>
      <c r="J51" s="452"/>
      <c r="K51" s="299"/>
      <c r="L51" s="299"/>
      <c r="M51" s="299"/>
      <c r="N51" s="299"/>
      <c r="O51" s="299"/>
      <c r="P51" s="299"/>
      <c r="Q51" s="299"/>
      <c r="R51" s="299"/>
      <c r="S51" s="299"/>
      <c r="T51" s="299"/>
      <c r="U51" s="299"/>
      <c r="V51" s="299"/>
      <c r="W51" s="299"/>
      <c r="X51" s="299"/>
      <c r="Y51" s="299"/>
      <c r="Z51" s="299"/>
      <c r="AA51" s="299"/>
      <c r="AB51" s="299"/>
      <c r="AC51" s="299"/>
      <c r="AD51" s="299"/>
      <c r="AE51" s="299"/>
      <c r="AF51" s="299"/>
      <c r="AG51" s="299"/>
      <c r="AH51" s="299"/>
      <c r="AI51" s="299"/>
      <c r="AJ51" s="299"/>
      <c r="AK51" s="299"/>
      <c r="AL51" s="299"/>
      <c r="AM51" s="299"/>
      <c r="AN51" s="299"/>
      <c r="AO51" s="299"/>
      <c r="AP51" s="299"/>
      <c r="AQ51" s="299"/>
      <c r="AR51" s="299"/>
      <c r="AS51" s="299"/>
      <c r="AT51" s="299"/>
      <c r="AU51" s="299"/>
      <c r="AV51" s="299"/>
      <c r="AW51" s="299"/>
      <c r="AX51" s="299"/>
      <c r="AY51" s="299"/>
      <c r="AZ51" s="299"/>
      <c r="BA51" s="299"/>
      <c r="BB51" s="299"/>
      <c r="BC51" s="299"/>
      <c r="BD51" s="299"/>
      <c r="BE51" s="299"/>
      <c r="BF51" s="299"/>
      <c r="BG51" s="299"/>
      <c r="BH51" s="299"/>
      <c r="BI51" s="299"/>
      <c r="BJ51" s="299"/>
      <c r="BK51" s="299"/>
      <c r="BL51" s="275" t="s">
        <v>173</v>
      </c>
      <c r="BM51" s="327"/>
      <c r="BN51" s="166"/>
    </row>
    <row r="52" spans="1:66" ht="15.95" customHeight="1" x14ac:dyDescent="0.25">
      <c r="A52" s="268"/>
      <c r="B52" s="302"/>
      <c r="C52" s="303"/>
      <c r="D52" s="322" t="s">
        <v>128</v>
      </c>
      <c r="E52" s="326" t="s">
        <v>77</v>
      </c>
      <c r="F52" s="299"/>
      <c r="G52" s="299"/>
      <c r="H52" s="311"/>
      <c r="I52" s="326" t="s">
        <v>79</v>
      </c>
      <c r="J52" s="299"/>
      <c r="K52" s="299"/>
      <c r="L52" s="312"/>
      <c r="M52" s="326" t="s">
        <v>78</v>
      </c>
      <c r="N52" s="299"/>
      <c r="O52" s="299"/>
      <c r="P52" s="313"/>
      <c r="Q52" s="326" t="s">
        <v>166</v>
      </c>
      <c r="R52" s="299"/>
      <c r="S52" s="299"/>
      <c r="T52" s="314"/>
      <c r="U52" s="326" t="s">
        <v>95</v>
      </c>
      <c r="V52" s="299"/>
      <c r="W52" s="299"/>
      <c r="X52" s="315"/>
      <c r="Y52" s="326" t="s">
        <v>96</v>
      </c>
      <c r="Z52" s="299"/>
      <c r="AA52" s="299"/>
      <c r="AB52" s="299"/>
      <c r="AC52" s="453"/>
      <c r="AD52" s="453"/>
      <c r="AE52" s="453"/>
      <c r="AF52" s="299"/>
      <c r="AG52" s="299"/>
      <c r="AH52" s="299"/>
      <c r="AI52" s="299"/>
      <c r="AJ52" s="299"/>
      <c r="AK52" s="299"/>
      <c r="AL52" s="299"/>
      <c r="AM52" s="299"/>
      <c r="AN52" s="299"/>
      <c r="AO52" s="299"/>
      <c r="AP52" s="299"/>
      <c r="AQ52" s="299"/>
      <c r="AR52" s="299"/>
      <c r="AS52" s="299"/>
      <c r="AT52" s="299"/>
      <c r="AU52" s="299"/>
      <c r="AV52" s="299"/>
      <c r="AW52" s="299"/>
      <c r="AX52" s="299"/>
      <c r="AY52" s="299"/>
      <c r="AZ52" s="299"/>
      <c r="BA52" s="299"/>
      <c r="BB52" s="299"/>
      <c r="BC52" s="299"/>
      <c r="BD52" s="299"/>
      <c r="BE52" s="299"/>
      <c r="BF52" s="299"/>
      <c r="BG52" s="299"/>
      <c r="BH52" s="299"/>
      <c r="BI52" s="299"/>
      <c r="BJ52" s="299"/>
      <c r="BK52" s="299"/>
      <c r="BL52" s="275" t="s">
        <v>174</v>
      </c>
      <c r="BM52" s="327"/>
      <c r="BN52" s="166"/>
    </row>
    <row r="53" spans="1:66" ht="15.95" customHeight="1" x14ac:dyDescent="0.25">
      <c r="A53" s="268"/>
      <c r="B53" s="302"/>
      <c r="C53" s="303"/>
      <c r="AF53" s="299"/>
      <c r="AG53" s="299"/>
      <c r="AH53" s="299"/>
      <c r="AI53" s="299"/>
      <c r="AJ53" s="299"/>
      <c r="AK53" s="299"/>
      <c r="AL53" s="299"/>
      <c r="AM53" s="299"/>
      <c r="AN53" s="299"/>
      <c r="AO53" s="299"/>
      <c r="AP53" s="299"/>
      <c r="AQ53" s="299"/>
      <c r="AR53" s="299"/>
      <c r="AS53" s="299"/>
      <c r="AT53" s="299"/>
      <c r="AU53" s="299"/>
      <c r="AV53" s="299"/>
      <c r="AW53" s="299"/>
      <c r="AX53" s="299"/>
      <c r="AY53" s="299"/>
      <c r="AZ53" s="299"/>
      <c r="BA53" s="299"/>
      <c r="BB53" s="299"/>
      <c r="BC53" s="299"/>
      <c r="BD53" s="299"/>
      <c r="BE53" s="299"/>
      <c r="BF53" s="299"/>
      <c r="BG53" s="299"/>
      <c r="BH53" s="299"/>
      <c r="BI53" s="299"/>
      <c r="BJ53" s="299"/>
      <c r="BK53" s="299"/>
      <c r="BL53" s="275"/>
      <c r="BM53" s="484" t="s">
        <v>169</v>
      </c>
      <c r="BN53" s="485"/>
    </row>
    <row r="54" spans="1:66" ht="15.95" customHeight="1" x14ac:dyDescent="0.25">
      <c r="A54" s="268"/>
      <c r="B54" s="302"/>
      <c r="C54" s="303"/>
      <c r="AF54" s="299"/>
      <c r="AG54" s="299"/>
      <c r="AH54" s="299"/>
      <c r="AI54" s="299"/>
      <c r="AJ54" s="299"/>
      <c r="AK54" s="299"/>
      <c r="AL54" s="299"/>
      <c r="AM54" s="299"/>
      <c r="AN54" s="299"/>
      <c r="AO54" s="299"/>
      <c r="AP54" s="299"/>
      <c r="AQ54" s="299"/>
      <c r="AR54" s="299"/>
      <c r="AS54" s="299"/>
      <c r="AT54" s="299"/>
      <c r="AU54" s="299"/>
      <c r="AV54" s="299"/>
      <c r="AW54" s="299"/>
      <c r="AX54" s="299"/>
      <c r="AY54" s="299"/>
      <c r="AZ54" s="299"/>
      <c r="BA54" s="299"/>
      <c r="BB54" s="299"/>
      <c r="BC54" s="299"/>
      <c r="BD54" s="299"/>
      <c r="BE54" s="299"/>
      <c r="BF54" s="299"/>
      <c r="BG54" s="299"/>
      <c r="BH54" s="299"/>
      <c r="BI54" s="299"/>
      <c r="BJ54" s="299"/>
      <c r="BK54" s="299"/>
      <c r="BL54" s="275"/>
      <c r="BM54" s="322" t="s">
        <v>128</v>
      </c>
      <c r="BN54" s="326" t="s">
        <v>77</v>
      </c>
    </row>
    <row r="55" spans="1:66" ht="15.95" customHeight="1" x14ac:dyDescent="0.25">
      <c r="A55" s="268"/>
      <c r="B55" s="302"/>
      <c r="C55" s="303"/>
      <c r="X55" s="299"/>
      <c r="Y55" s="299"/>
      <c r="Z55" s="299"/>
      <c r="AA55" s="299"/>
      <c r="AB55" s="299"/>
      <c r="AC55" s="299"/>
      <c r="AD55" s="299"/>
      <c r="AE55" s="299"/>
      <c r="AF55" s="299"/>
      <c r="AG55" s="299"/>
      <c r="AH55" s="299"/>
      <c r="AI55" s="299"/>
      <c r="AJ55" s="299"/>
      <c r="AK55" s="299"/>
      <c r="AL55" s="299"/>
      <c r="AM55" s="299"/>
      <c r="AN55" s="299"/>
      <c r="AO55" s="299"/>
      <c r="AP55" s="299"/>
      <c r="AQ55" s="299"/>
      <c r="AR55" s="299"/>
      <c r="AS55" s="299"/>
      <c r="AT55" s="299"/>
      <c r="AU55" s="299"/>
      <c r="AV55" s="299"/>
      <c r="AW55" s="299"/>
      <c r="AX55" s="299"/>
      <c r="AY55" s="299"/>
      <c r="AZ55" s="299"/>
      <c r="BA55" s="299"/>
      <c r="BB55" s="299"/>
      <c r="BC55" s="299"/>
      <c r="BD55" s="299"/>
      <c r="BE55" s="299"/>
      <c r="BF55" s="299"/>
      <c r="BG55" s="299"/>
      <c r="BH55" s="299"/>
      <c r="BI55" s="299"/>
      <c r="BJ55" s="299"/>
      <c r="BK55" s="299"/>
      <c r="BL55" s="275"/>
      <c r="BM55" s="311"/>
      <c r="BN55" s="326" t="s">
        <v>79</v>
      </c>
    </row>
    <row r="56" spans="1:66" ht="15.95" customHeight="1" x14ac:dyDescent="0.25">
      <c r="A56" s="268"/>
      <c r="B56" s="302"/>
      <c r="C56" s="303"/>
      <c r="T56" s="299"/>
      <c r="U56" s="299"/>
      <c r="V56" s="299"/>
      <c r="W56" s="299"/>
      <c r="X56" s="299"/>
      <c r="Y56" s="299"/>
      <c r="Z56" s="299"/>
      <c r="AA56" s="299"/>
      <c r="AB56" s="299"/>
      <c r="AC56" s="299"/>
      <c r="AD56" s="299"/>
      <c r="AE56" s="299"/>
      <c r="AF56" s="299"/>
      <c r="AG56" s="299"/>
      <c r="AH56" s="299"/>
      <c r="AI56" s="299"/>
      <c r="AJ56" s="299"/>
      <c r="AK56" s="299"/>
      <c r="AL56" s="299"/>
      <c r="AM56" s="299"/>
      <c r="AN56" s="299"/>
      <c r="AO56" s="299"/>
      <c r="AP56" s="299"/>
      <c r="AQ56" s="299"/>
      <c r="AR56" s="299"/>
      <c r="AS56" s="299"/>
      <c r="AT56" s="299"/>
      <c r="AU56" s="299"/>
      <c r="AV56" s="299"/>
      <c r="AW56" s="299"/>
      <c r="AX56" s="299"/>
      <c r="AY56" s="299"/>
      <c r="AZ56" s="299"/>
      <c r="BA56" s="299"/>
      <c r="BB56" s="299"/>
      <c r="BC56" s="299"/>
      <c r="BD56" s="299"/>
      <c r="BE56" s="299"/>
      <c r="BF56" s="299"/>
      <c r="BG56" s="299"/>
      <c r="BH56" s="299"/>
      <c r="BI56" s="299"/>
      <c r="BJ56" s="299"/>
      <c r="BK56" s="299"/>
      <c r="BL56" s="275"/>
      <c r="BM56" s="312"/>
      <c r="BN56" s="326" t="s">
        <v>78</v>
      </c>
    </row>
    <row r="57" spans="1:66" ht="15.75" customHeight="1" x14ac:dyDescent="0.25">
      <c r="A57" s="268"/>
      <c r="B57" s="302"/>
      <c r="C57" s="303"/>
      <c r="P57" s="299"/>
      <c r="Q57" s="299"/>
      <c r="R57" s="299"/>
      <c r="S57" s="299"/>
      <c r="T57" s="299"/>
      <c r="U57" s="299"/>
      <c r="V57" s="299"/>
      <c r="W57" s="299"/>
      <c r="X57" s="299"/>
      <c r="Y57" s="299"/>
      <c r="Z57" s="299"/>
      <c r="AA57" s="299"/>
      <c r="AB57" s="299"/>
      <c r="AC57" s="299"/>
      <c r="AD57" s="299"/>
      <c r="AE57" s="299"/>
      <c r="AF57" s="299"/>
      <c r="AG57" s="299"/>
      <c r="AH57" s="299"/>
      <c r="AI57" s="299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9"/>
      <c r="AZ57" s="299"/>
      <c r="BA57" s="299"/>
      <c r="BB57" s="299"/>
      <c r="BC57" s="299"/>
      <c r="BD57" s="299"/>
      <c r="BE57" s="299"/>
      <c r="BF57" s="299"/>
      <c r="BG57" s="299"/>
      <c r="BH57" s="299"/>
      <c r="BI57" s="299"/>
      <c r="BJ57" s="299"/>
      <c r="BK57" s="299"/>
      <c r="BL57" s="275"/>
      <c r="BM57" s="313"/>
      <c r="BN57" s="326" t="s">
        <v>166</v>
      </c>
    </row>
    <row r="58" spans="1:66" ht="15.95" customHeight="1" x14ac:dyDescent="0.25">
      <c r="A58" s="268"/>
      <c r="B58" s="302"/>
      <c r="C58" s="303"/>
      <c r="L58" s="299"/>
      <c r="M58" s="299"/>
      <c r="N58" s="299"/>
      <c r="O58" s="299"/>
      <c r="P58" s="299"/>
      <c r="Q58" s="299"/>
      <c r="R58" s="299"/>
      <c r="S58" s="299"/>
      <c r="T58" s="299"/>
      <c r="U58" s="299"/>
      <c r="V58" s="299"/>
      <c r="W58" s="299"/>
      <c r="X58" s="299"/>
      <c r="Y58" s="299"/>
      <c r="Z58" s="299"/>
      <c r="AA58" s="299"/>
      <c r="AB58" s="299"/>
      <c r="AC58" s="299"/>
      <c r="AD58" s="299"/>
      <c r="AE58" s="299"/>
      <c r="AF58" s="299"/>
      <c r="AG58" s="299"/>
      <c r="AH58" s="299"/>
      <c r="AI58" s="299"/>
      <c r="AJ58" s="299"/>
      <c r="AK58" s="299"/>
      <c r="AL58" s="299"/>
      <c r="AM58" s="299"/>
      <c r="AN58" s="299"/>
      <c r="AO58" s="299"/>
      <c r="AP58" s="299"/>
      <c r="AQ58" s="299"/>
      <c r="AR58" s="299"/>
      <c r="AS58" s="299"/>
      <c r="AT58" s="299"/>
      <c r="AU58" s="299"/>
      <c r="AV58" s="299"/>
      <c r="AW58" s="299"/>
      <c r="AX58" s="299"/>
      <c r="AY58" s="299"/>
      <c r="AZ58" s="299"/>
      <c r="BA58" s="299"/>
      <c r="BB58" s="299"/>
      <c r="BC58" s="299"/>
      <c r="BD58" s="299"/>
      <c r="BE58" s="299"/>
      <c r="BF58" s="299"/>
      <c r="BG58" s="299"/>
      <c r="BH58" s="299"/>
      <c r="BI58" s="299"/>
      <c r="BJ58" s="299"/>
      <c r="BK58" s="299"/>
      <c r="BL58" s="275"/>
      <c r="BM58" s="314"/>
      <c r="BN58" s="326" t="s">
        <v>95</v>
      </c>
    </row>
    <row r="59" spans="1:66" ht="15.95" customHeight="1" x14ac:dyDescent="0.25">
      <c r="A59" s="268"/>
      <c r="B59" s="302"/>
      <c r="C59" s="303"/>
      <c r="H59" s="299"/>
      <c r="I59" s="299"/>
      <c r="J59" s="299"/>
      <c r="K59" s="299"/>
      <c r="L59" s="299"/>
      <c r="M59" s="299"/>
      <c r="N59" s="299"/>
      <c r="O59" s="299"/>
      <c r="P59" s="299"/>
      <c r="Q59" s="299"/>
      <c r="R59" s="299"/>
      <c r="S59" s="299"/>
      <c r="T59" s="299"/>
      <c r="U59" s="299"/>
      <c r="V59" s="299"/>
      <c r="W59" s="299"/>
      <c r="X59" s="299"/>
      <c r="Y59" s="299"/>
      <c r="Z59" s="299"/>
      <c r="AA59" s="299"/>
      <c r="AB59" s="299"/>
      <c r="AC59" s="299"/>
      <c r="AD59" s="299"/>
      <c r="AE59" s="299"/>
      <c r="AF59" s="299"/>
      <c r="AG59" s="299"/>
      <c r="AH59" s="299"/>
      <c r="AI59" s="299"/>
      <c r="AJ59" s="299"/>
      <c r="AK59" s="299"/>
      <c r="AL59" s="299"/>
      <c r="AM59" s="299"/>
      <c r="AN59" s="299"/>
      <c r="AO59" s="299"/>
      <c r="AP59" s="299"/>
      <c r="AQ59" s="299"/>
      <c r="AR59" s="299"/>
      <c r="AS59" s="299"/>
      <c r="AT59" s="299"/>
      <c r="AU59" s="299"/>
      <c r="AV59" s="299"/>
      <c r="AW59" s="299"/>
      <c r="AX59" s="299"/>
      <c r="AY59" s="299"/>
      <c r="AZ59" s="299"/>
      <c r="BA59" s="299"/>
      <c r="BB59" s="299"/>
      <c r="BC59" s="299"/>
      <c r="BD59" s="299"/>
      <c r="BE59" s="299"/>
      <c r="BF59" s="299"/>
      <c r="BG59" s="299"/>
      <c r="BH59" s="299"/>
      <c r="BI59" s="299"/>
      <c r="BJ59" s="299"/>
      <c r="BK59" s="299"/>
      <c r="BL59" s="316"/>
      <c r="BM59" s="341"/>
      <c r="BN59" s="326" t="s">
        <v>96</v>
      </c>
    </row>
    <row r="60" spans="1:66" ht="15.95" customHeight="1" x14ac:dyDescent="0.25">
      <c r="A60" s="268"/>
      <c r="B60" s="302"/>
      <c r="C60" s="303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99"/>
      <c r="AB60" s="299"/>
      <c r="AC60" s="299"/>
      <c r="AD60" s="299"/>
      <c r="AE60" s="299"/>
      <c r="AF60" s="299"/>
      <c r="AG60" s="299"/>
      <c r="AH60" s="299"/>
      <c r="AI60" s="299"/>
      <c r="AJ60" s="299"/>
      <c r="AK60" s="299"/>
      <c r="AL60" s="299"/>
      <c r="AM60" s="299"/>
      <c r="AN60" s="299"/>
      <c r="AO60" s="299"/>
      <c r="AP60" s="299"/>
      <c r="AQ60" s="299"/>
      <c r="AR60" s="299"/>
      <c r="AS60" s="299"/>
      <c r="AT60" s="299"/>
      <c r="AU60" s="299"/>
      <c r="AV60" s="299"/>
      <c r="AW60" s="299"/>
      <c r="AX60" s="299"/>
      <c r="AY60" s="299"/>
      <c r="AZ60" s="299"/>
      <c r="BA60" s="299"/>
      <c r="BB60" s="299"/>
      <c r="BC60" s="299"/>
      <c r="BD60" s="299"/>
      <c r="BE60" s="299"/>
      <c r="BF60" s="299"/>
      <c r="BG60" s="299"/>
      <c r="BH60" s="299"/>
      <c r="BI60" s="299"/>
      <c r="BJ60" s="299"/>
      <c r="BK60" s="299"/>
      <c r="BL60" s="239"/>
      <c r="BM60" s="239"/>
      <c r="BN60" s="239"/>
    </row>
    <row r="61" spans="1:66" ht="15.95" customHeight="1" x14ac:dyDescent="0.25">
      <c r="A61" s="268"/>
      <c r="B61" s="302"/>
      <c r="C61" s="303"/>
      <c r="D61" s="299"/>
      <c r="E61" s="299"/>
      <c r="F61" s="299"/>
      <c r="G61" s="299"/>
      <c r="H61" s="299"/>
      <c r="I61" s="299"/>
      <c r="J61" s="299"/>
      <c r="K61" s="299"/>
      <c r="L61" s="299"/>
      <c r="M61" s="299"/>
      <c r="N61" s="299"/>
      <c r="O61" s="299"/>
      <c r="P61" s="299"/>
      <c r="Q61" s="299"/>
      <c r="R61" s="299"/>
      <c r="S61" s="299"/>
      <c r="T61" s="299"/>
      <c r="U61" s="299"/>
      <c r="V61" s="299"/>
      <c r="W61" s="299"/>
      <c r="X61" s="299"/>
      <c r="Y61" s="299"/>
      <c r="Z61" s="299"/>
      <c r="AA61" s="299"/>
      <c r="AB61" s="299"/>
      <c r="AC61" s="299"/>
      <c r="AD61" s="299"/>
      <c r="AE61" s="299"/>
      <c r="AF61" s="299"/>
      <c r="AG61" s="299"/>
      <c r="AH61" s="299"/>
      <c r="AI61" s="299"/>
      <c r="AJ61" s="299"/>
      <c r="AK61" s="299"/>
      <c r="AL61" s="299"/>
      <c r="AM61" s="299"/>
      <c r="AN61" s="299"/>
      <c r="AO61" s="299"/>
      <c r="AP61" s="299"/>
      <c r="AQ61" s="299"/>
      <c r="AR61" s="299"/>
      <c r="AS61" s="299"/>
      <c r="AT61" s="299"/>
      <c r="AU61" s="299"/>
      <c r="AV61" s="299"/>
      <c r="AW61" s="299"/>
      <c r="AX61" s="299"/>
      <c r="AY61" s="299"/>
      <c r="AZ61" s="299"/>
      <c r="BA61" s="299"/>
      <c r="BB61" s="299"/>
      <c r="BC61" s="299"/>
      <c r="BD61" s="299"/>
      <c r="BE61" s="299"/>
      <c r="BF61" s="299"/>
      <c r="BG61" s="299"/>
      <c r="BH61" s="299"/>
      <c r="BI61" s="299"/>
      <c r="BJ61" s="299"/>
      <c r="BK61" s="299"/>
      <c r="BL61" s="264"/>
      <c r="BM61" s="264"/>
      <c r="BN61" s="264"/>
    </row>
    <row r="62" spans="1:66" s="264" customFormat="1" ht="13.9" customHeight="1" x14ac:dyDescent="0.25">
      <c r="A62" s="259"/>
      <c r="B62" s="259"/>
      <c r="C62" s="277"/>
      <c r="E62" s="482" t="s">
        <v>178</v>
      </c>
      <c r="F62" s="482"/>
      <c r="G62" s="482"/>
      <c r="H62" s="482"/>
      <c r="I62" s="482"/>
      <c r="J62" s="482"/>
      <c r="K62" s="482"/>
      <c r="L62" s="482"/>
      <c r="M62" s="482"/>
      <c r="N62" s="482"/>
      <c r="O62" s="308"/>
      <c r="P62" s="450"/>
      <c r="Q62" s="451"/>
      <c r="R62" s="451"/>
      <c r="S62" s="451"/>
      <c r="T62" s="451"/>
      <c r="U62" s="451"/>
      <c r="V62" s="451"/>
      <c r="W62" s="451"/>
      <c r="X62" s="310"/>
      <c r="Y62" s="301"/>
      <c r="Z62" s="308"/>
      <c r="AA62" s="308"/>
      <c r="AB62" s="309"/>
      <c r="AN62" s="308"/>
      <c r="AO62" s="450"/>
      <c r="AP62" s="451"/>
      <c r="AQ62" s="451"/>
      <c r="AR62" s="451"/>
      <c r="AS62" s="451"/>
      <c r="AT62" s="451"/>
      <c r="AU62" s="451"/>
      <c r="AV62" s="451"/>
      <c r="AW62" s="482" t="s">
        <v>175</v>
      </c>
      <c r="AX62" s="482"/>
      <c r="AY62" s="482"/>
      <c r="AZ62" s="482"/>
      <c r="BA62" s="482"/>
      <c r="BB62" s="482"/>
      <c r="BC62" s="482"/>
      <c r="BD62" s="482"/>
      <c r="BE62" s="482"/>
      <c r="BF62" s="482"/>
      <c r="BG62" s="369"/>
      <c r="BH62" s="231"/>
      <c r="BI62" s="243"/>
      <c r="BJ62" s="244"/>
      <c r="BK62" s="245"/>
    </row>
    <row r="63" spans="1:66" x14ac:dyDescent="0.25">
      <c r="A63" s="225"/>
      <c r="B63" s="225"/>
      <c r="C63" s="225"/>
      <c r="D63" s="3"/>
      <c r="E63" s="3"/>
      <c r="F63" s="3"/>
      <c r="G63" s="3"/>
      <c r="H63" s="3"/>
      <c r="M63" s="225"/>
      <c r="N63" s="232"/>
      <c r="O63" s="301"/>
      <c r="P63" s="301"/>
      <c r="Q63" s="301"/>
      <c r="R63" s="301"/>
      <c r="S63" s="310"/>
      <c r="T63" s="310"/>
      <c r="U63" s="301"/>
      <c r="V63" s="301"/>
      <c r="W63" s="301"/>
      <c r="X63" s="301"/>
      <c r="Y63" s="301"/>
      <c r="Z63" s="301"/>
      <c r="AA63" s="301"/>
      <c r="AB63" s="301"/>
      <c r="AN63" s="301"/>
      <c r="AO63" s="301"/>
      <c r="AP63" s="301"/>
      <c r="AQ63" s="301"/>
      <c r="AR63" s="310"/>
      <c r="AS63" s="310"/>
      <c r="AT63" s="301"/>
      <c r="AU63" s="301"/>
      <c r="AV63" s="301"/>
      <c r="BE63" s="225"/>
      <c r="BF63" s="232"/>
      <c r="BG63" s="232"/>
      <c r="BH63" s="231"/>
      <c r="BI63" s="301"/>
      <c r="BJ63" s="301"/>
      <c r="BK63" s="301"/>
      <c r="BL63" s="264"/>
      <c r="BM63" s="264"/>
      <c r="BN63" s="264"/>
    </row>
    <row r="64" spans="1:66" x14ac:dyDescent="0.25">
      <c r="A64" s="225"/>
      <c r="B64" s="225"/>
      <c r="C64" s="225"/>
      <c r="D64" s="3"/>
      <c r="E64" s="3"/>
      <c r="F64" s="3"/>
      <c r="G64" s="3"/>
      <c r="H64" s="3"/>
      <c r="M64" s="225"/>
      <c r="N64" s="232"/>
      <c r="O64" s="301"/>
      <c r="P64" s="323"/>
      <c r="Q64" s="301"/>
      <c r="R64" s="310"/>
      <c r="S64" s="310"/>
      <c r="T64" s="310"/>
      <c r="U64" s="301"/>
      <c r="V64" s="301"/>
      <c r="W64" s="301"/>
      <c r="X64" s="301"/>
      <c r="Y64" s="301"/>
      <c r="Z64" s="301"/>
      <c r="AA64" s="301"/>
      <c r="AB64" s="301"/>
      <c r="AN64" s="301"/>
      <c r="AO64" s="301"/>
      <c r="AP64" s="301"/>
      <c r="AQ64" s="310"/>
      <c r="AR64" s="310"/>
      <c r="AS64" s="310"/>
      <c r="AT64" s="301"/>
      <c r="AU64" s="301"/>
      <c r="AV64" s="301"/>
      <c r="BE64" s="225"/>
      <c r="BF64" s="232"/>
      <c r="BG64" s="232"/>
      <c r="BH64" s="231"/>
      <c r="BI64" s="301"/>
      <c r="BJ64" s="301"/>
      <c r="BK64" s="301"/>
      <c r="BL64" s="264"/>
      <c r="BM64" s="264"/>
      <c r="BN64" s="264"/>
    </row>
    <row r="65" spans="1:66" x14ac:dyDescent="0.25">
      <c r="A65" s="225"/>
      <c r="B65" s="225"/>
      <c r="C65" s="225"/>
      <c r="D65" s="3"/>
      <c r="E65" s="3"/>
      <c r="F65" s="3"/>
      <c r="G65" s="3"/>
      <c r="H65" s="3"/>
      <c r="M65" s="225"/>
      <c r="N65" s="232"/>
      <c r="O65" s="301"/>
      <c r="P65" s="324"/>
      <c r="Q65" s="301"/>
      <c r="R65" s="310"/>
      <c r="S65" s="310"/>
      <c r="T65" s="310"/>
      <c r="U65" s="301"/>
      <c r="V65" s="301"/>
      <c r="W65" s="301"/>
      <c r="X65" s="301"/>
      <c r="Y65" s="301"/>
      <c r="Z65" s="301"/>
      <c r="AA65" s="301"/>
      <c r="AB65" s="301"/>
      <c r="AN65" s="301"/>
      <c r="AO65" s="301"/>
      <c r="AP65" s="301"/>
      <c r="AQ65" s="310"/>
      <c r="AR65" s="310"/>
      <c r="AS65" s="310"/>
      <c r="AT65" s="301"/>
      <c r="AU65" s="301"/>
      <c r="AV65" s="301"/>
      <c r="BE65" s="225"/>
      <c r="BF65" s="232"/>
      <c r="BG65" s="232"/>
      <c r="BH65" s="231"/>
      <c r="BI65" s="301"/>
      <c r="BJ65" s="301"/>
      <c r="BK65" s="301"/>
      <c r="BL65" s="264"/>
      <c r="BM65" s="264"/>
      <c r="BN65" s="264"/>
    </row>
    <row r="66" spans="1:66" x14ac:dyDescent="0.25">
      <c r="A66" s="225"/>
      <c r="B66" s="225"/>
      <c r="C66" s="225"/>
      <c r="D66" s="3"/>
      <c r="E66" s="486"/>
      <c r="F66" s="486"/>
      <c r="G66" s="486"/>
      <c r="H66" s="486"/>
      <c r="I66" s="486"/>
      <c r="J66" s="486"/>
      <c r="K66" s="486"/>
      <c r="L66" s="486"/>
      <c r="M66" s="486"/>
      <c r="N66" s="486"/>
      <c r="O66" s="301"/>
      <c r="P66" s="324"/>
      <c r="Q66" s="301"/>
      <c r="R66" s="310"/>
      <c r="S66" s="310"/>
      <c r="T66" s="310"/>
      <c r="U66" s="301"/>
      <c r="V66" s="301"/>
      <c r="W66" s="301"/>
      <c r="X66" s="301"/>
      <c r="Y66" s="301"/>
      <c r="Z66" s="301"/>
      <c r="AA66" s="301"/>
      <c r="AB66" s="301"/>
      <c r="AN66" s="301"/>
      <c r="AO66" s="301"/>
      <c r="AP66" s="301"/>
      <c r="AQ66" s="310"/>
      <c r="AR66" s="310"/>
      <c r="AS66" s="310"/>
      <c r="AT66" s="301"/>
      <c r="AU66" s="301"/>
      <c r="AV66" s="301"/>
      <c r="BE66" s="225"/>
      <c r="BF66" s="232"/>
      <c r="BG66" s="232"/>
      <c r="BH66" s="231"/>
      <c r="BI66" s="301"/>
      <c r="BJ66" s="301"/>
      <c r="BK66" s="301"/>
      <c r="BL66" s="264"/>
      <c r="BM66" s="264"/>
      <c r="BN66" s="264"/>
    </row>
    <row r="67" spans="1:66" x14ac:dyDescent="0.25">
      <c r="A67" s="225"/>
      <c r="B67" s="225"/>
      <c r="C67" s="225"/>
      <c r="D67" s="3"/>
      <c r="E67" s="486" t="s">
        <v>179</v>
      </c>
      <c r="F67" s="486"/>
      <c r="G67" s="486"/>
      <c r="H67" s="486"/>
      <c r="I67" s="486"/>
      <c r="J67" s="486"/>
      <c r="K67" s="486"/>
      <c r="L67" s="486"/>
      <c r="M67" s="486"/>
      <c r="N67" s="486"/>
      <c r="O67" s="301"/>
      <c r="P67" s="323"/>
      <c r="Q67" s="301"/>
      <c r="R67" s="310"/>
      <c r="S67" s="310"/>
      <c r="T67" s="310"/>
      <c r="U67" s="301"/>
      <c r="V67" s="301"/>
      <c r="W67" s="301"/>
      <c r="X67" s="301"/>
      <c r="Y67" s="301"/>
      <c r="Z67" s="301"/>
      <c r="AA67" s="301"/>
      <c r="AB67" s="301"/>
      <c r="AN67" s="301"/>
      <c r="AO67" s="301"/>
      <c r="AP67" s="301"/>
      <c r="AQ67" s="310"/>
      <c r="AR67" s="310"/>
      <c r="AS67" s="310"/>
      <c r="AT67" s="301"/>
      <c r="AU67" s="301"/>
      <c r="AV67" s="301"/>
      <c r="AW67" s="486" t="s">
        <v>176</v>
      </c>
      <c r="AX67" s="486"/>
      <c r="AY67" s="486"/>
      <c r="AZ67" s="486"/>
      <c r="BA67" s="486"/>
      <c r="BB67" s="486"/>
      <c r="BC67" s="486"/>
      <c r="BD67" s="486"/>
      <c r="BE67" s="486"/>
      <c r="BF67" s="486"/>
      <c r="BG67" s="370"/>
      <c r="BH67" s="231"/>
      <c r="BI67" s="301"/>
      <c r="BJ67" s="301"/>
      <c r="BK67" s="301"/>
      <c r="BL67" s="264"/>
      <c r="BM67" s="264"/>
      <c r="BN67" s="264"/>
    </row>
    <row r="68" spans="1:66" ht="15.6" customHeight="1" x14ac:dyDescent="0.25">
      <c r="A68" s="225"/>
      <c r="B68" s="225"/>
      <c r="C68" s="225"/>
      <c r="D68" s="3"/>
      <c r="E68" s="488" t="s">
        <v>180</v>
      </c>
      <c r="F68" s="488"/>
      <c r="G68" s="488"/>
      <c r="H68" s="488"/>
      <c r="I68" s="488"/>
      <c r="J68" s="488"/>
      <c r="K68" s="488"/>
      <c r="L68" s="488"/>
      <c r="M68" s="488"/>
      <c r="N68" s="488"/>
      <c r="O68" s="301"/>
      <c r="P68" s="323"/>
      <c r="Q68" s="301"/>
      <c r="R68" s="310"/>
      <c r="S68" s="310"/>
      <c r="T68" s="310"/>
      <c r="U68" s="301"/>
      <c r="V68" s="301"/>
      <c r="W68" s="301"/>
      <c r="X68" s="301"/>
      <c r="Y68" s="301"/>
      <c r="Z68" s="301"/>
      <c r="AA68" s="301"/>
      <c r="AB68" s="301"/>
      <c r="AN68" s="301"/>
      <c r="AO68" s="301"/>
      <c r="AP68" s="301"/>
      <c r="AQ68" s="310"/>
      <c r="AR68" s="310"/>
      <c r="AS68" s="310"/>
      <c r="AT68" s="301"/>
      <c r="AU68" s="301"/>
      <c r="AV68" s="301"/>
      <c r="AW68" s="487" t="s">
        <v>177</v>
      </c>
      <c r="AX68" s="487"/>
      <c r="AY68" s="487"/>
      <c r="AZ68" s="487"/>
      <c r="BA68" s="487"/>
      <c r="BB68" s="487"/>
      <c r="BC68" s="487"/>
      <c r="BD68" s="487"/>
      <c r="BE68" s="487"/>
      <c r="BF68" s="487"/>
      <c r="BG68" s="487"/>
      <c r="BH68" s="487"/>
      <c r="BI68" s="301"/>
      <c r="BJ68" s="301"/>
      <c r="BK68" s="301"/>
      <c r="BL68" s="264"/>
      <c r="BM68" s="264"/>
      <c r="BN68" s="264"/>
    </row>
    <row r="69" spans="1:66" ht="28.15" customHeight="1" x14ac:dyDescent="0.25">
      <c r="A69" s="225"/>
      <c r="B69" s="225"/>
      <c r="C69" s="225"/>
      <c r="D69" s="3"/>
      <c r="E69" s="3"/>
      <c r="F69" s="3"/>
      <c r="G69" s="3"/>
      <c r="H69" s="3"/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/>
      <c r="AB69" s="225"/>
      <c r="AC69" s="225"/>
      <c r="AD69" s="225"/>
      <c r="AE69" s="225"/>
      <c r="AF69" s="225"/>
      <c r="AG69" s="225"/>
      <c r="AH69" s="225"/>
      <c r="AI69" s="225"/>
      <c r="AJ69" s="225"/>
      <c r="AK69" s="225"/>
      <c r="AL69" s="225"/>
      <c r="AM69" s="225"/>
      <c r="AN69" s="225"/>
      <c r="AO69" s="225"/>
      <c r="AP69" s="225"/>
      <c r="AQ69" s="225"/>
      <c r="AR69" s="225"/>
      <c r="AS69" s="225"/>
      <c r="AT69" s="225"/>
      <c r="AU69" s="225"/>
      <c r="AV69" s="225"/>
      <c r="BH69" s="340"/>
      <c r="BI69" s="225"/>
      <c r="BJ69" s="225"/>
      <c r="BK69" s="225"/>
      <c r="BL69" s="264"/>
      <c r="BM69" s="264"/>
      <c r="BN69" s="264"/>
    </row>
    <row r="70" spans="1:66" x14ac:dyDescent="0.25">
      <c r="A70" s="225"/>
      <c r="B70" s="234"/>
      <c r="C70" s="234"/>
      <c r="D70" s="480"/>
      <c r="E70" s="480"/>
      <c r="F70" s="480"/>
      <c r="G70" s="480"/>
      <c r="H70" s="480"/>
      <c r="I70" s="480"/>
      <c r="J70" s="480"/>
      <c r="K70" s="480"/>
      <c r="L70" s="480"/>
      <c r="M70" s="480"/>
      <c r="N70" s="480"/>
      <c r="O70" s="480"/>
      <c r="P70" s="480"/>
      <c r="Q70" s="480"/>
      <c r="R70" s="480"/>
      <c r="S70" s="480"/>
      <c r="T70" s="480"/>
      <c r="U70" s="480"/>
      <c r="V70" s="261"/>
      <c r="W70" s="261"/>
      <c r="X70" s="261"/>
      <c r="Y70" s="261"/>
      <c r="Z70" s="261"/>
      <c r="AA70" s="261"/>
      <c r="AB70" s="261"/>
      <c r="AC70" s="234"/>
      <c r="AD70" s="234"/>
      <c r="AE70" s="234"/>
      <c r="AF70" s="234"/>
      <c r="AG70" s="234"/>
      <c r="AH70" s="234"/>
      <c r="AI70" s="480"/>
      <c r="AJ70" s="480"/>
      <c r="AK70" s="480"/>
      <c r="AL70" s="480"/>
      <c r="AM70" s="480"/>
      <c r="AN70" s="480"/>
      <c r="AO70" s="480"/>
      <c r="AP70" s="480"/>
      <c r="AQ70" s="480"/>
      <c r="AR70" s="480"/>
      <c r="AS70" s="480"/>
      <c r="AT70" s="480"/>
      <c r="AU70" s="480"/>
      <c r="AV70" s="480"/>
      <c r="AW70" s="480"/>
      <c r="AX70" s="480"/>
      <c r="AY70" s="480"/>
      <c r="AZ70" s="480"/>
      <c r="BA70" s="480"/>
      <c r="BB70" s="480"/>
      <c r="BC70" s="480"/>
      <c r="BD70" s="480"/>
      <c r="BE70" s="480"/>
      <c r="BF70" s="480"/>
      <c r="BG70" s="480"/>
      <c r="BH70" s="480"/>
      <c r="BI70" s="480"/>
      <c r="BJ70" s="480"/>
      <c r="BK70" s="480"/>
      <c r="BL70" s="264"/>
      <c r="BM70" s="264"/>
      <c r="BN70" s="264"/>
    </row>
    <row r="71" spans="1:66" s="5" customFormat="1" x14ac:dyDescent="0.25">
      <c r="A71" s="3"/>
      <c r="B71" s="3"/>
      <c r="C71" s="3"/>
      <c r="D71" s="101"/>
      <c r="E71" s="101"/>
      <c r="F71" s="101"/>
      <c r="G71" s="101"/>
      <c r="H71" s="101"/>
      <c r="I71" s="3"/>
      <c r="J71" s="3"/>
      <c r="K71" s="3"/>
      <c r="L71" s="3"/>
      <c r="M71" s="3"/>
      <c r="N71" s="3"/>
      <c r="O71" s="3"/>
      <c r="P71" s="234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BG71" s="369"/>
      <c r="BL71" s="264"/>
      <c r="BM71" s="264"/>
      <c r="BN71" s="264"/>
    </row>
    <row r="72" spans="1:66" s="5" customFormat="1" x14ac:dyDescent="0.25">
      <c r="A72" s="3"/>
      <c r="B72" s="3"/>
      <c r="C72" s="3"/>
      <c r="D72" s="101"/>
      <c r="E72" s="101"/>
      <c r="F72" s="101"/>
      <c r="G72" s="101"/>
      <c r="H72" s="10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BG72" s="369"/>
      <c r="BL72" s="264"/>
      <c r="BM72" s="264"/>
      <c r="BN72" s="264"/>
    </row>
    <row r="73" spans="1:66" s="5" customFormat="1" x14ac:dyDescent="0.25">
      <c r="A73" s="3"/>
      <c r="B73" s="3"/>
      <c r="C73" s="3"/>
      <c r="D73" s="101"/>
      <c r="E73" s="101"/>
      <c r="F73" s="101"/>
      <c r="G73" s="101"/>
      <c r="H73" s="10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BG73" s="369"/>
      <c r="BL73" s="264"/>
      <c r="BM73" s="264"/>
      <c r="BN73" s="264"/>
    </row>
    <row r="74" spans="1:66" s="5" customFormat="1" x14ac:dyDescent="0.25">
      <c r="A74" s="3"/>
      <c r="B74" s="3"/>
      <c r="C74" s="3"/>
      <c r="D74" s="479"/>
      <c r="E74" s="479"/>
      <c r="F74" s="479"/>
      <c r="G74" s="479"/>
      <c r="H74" s="479"/>
      <c r="I74" s="479"/>
      <c r="J74" s="479"/>
      <c r="K74" s="479"/>
      <c r="L74" s="3"/>
      <c r="M74" s="3"/>
      <c r="N74" s="3"/>
      <c r="O74" s="479"/>
      <c r="P74" s="479"/>
      <c r="Q74" s="479"/>
      <c r="R74" s="479"/>
      <c r="S74" s="479"/>
      <c r="T74" s="479"/>
      <c r="U74" s="479"/>
      <c r="V74" s="233"/>
      <c r="W74" s="233"/>
      <c r="X74" s="233"/>
      <c r="Y74" s="233"/>
      <c r="Z74" s="233"/>
      <c r="AA74" s="233"/>
      <c r="AB74" s="233"/>
      <c r="AC74" s="3"/>
      <c r="AD74" s="3"/>
      <c r="AE74" s="3"/>
      <c r="AF74" s="3"/>
      <c r="AG74" s="3"/>
      <c r="AI74" s="479"/>
      <c r="AJ74" s="479"/>
      <c r="AK74" s="479"/>
      <c r="AL74" s="479"/>
      <c r="AM74" s="479"/>
      <c r="AN74" s="479"/>
      <c r="AO74" s="233"/>
      <c r="AP74" s="233"/>
      <c r="AQ74" s="233"/>
      <c r="AR74" s="479"/>
      <c r="AS74" s="479"/>
      <c r="AT74" s="479"/>
      <c r="AU74" s="479"/>
      <c r="AV74" s="479"/>
      <c r="AW74" s="479"/>
      <c r="AX74" s="479"/>
      <c r="AY74" s="233"/>
      <c r="AZ74" s="233"/>
      <c r="BA74" s="479"/>
      <c r="BB74" s="479"/>
      <c r="BC74" s="479"/>
      <c r="BD74" s="479"/>
      <c r="BE74" s="479"/>
      <c r="BF74" s="479"/>
      <c r="BG74" s="479"/>
      <c r="BH74" s="479"/>
      <c r="BI74" s="479"/>
      <c r="BJ74" s="479"/>
      <c r="BK74" s="479"/>
      <c r="BL74" s="264"/>
      <c r="BM74" s="264"/>
      <c r="BN74" s="264"/>
    </row>
    <row r="75" spans="1:66" s="5" customFormat="1" x14ac:dyDescent="0.25">
      <c r="A75" s="3"/>
      <c r="B75" s="3"/>
      <c r="C75" s="3"/>
      <c r="D75" s="490"/>
      <c r="E75" s="490"/>
      <c r="F75" s="490"/>
      <c r="G75" s="490"/>
      <c r="H75" s="490"/>
      <c r="I75" s="490"/>
      <c r="J75" s="490"/>
      <c r="K75" s="490"/>
      <c r="L75" s="3"/>
      <c r="M75" s="3"/>
      <c r="N75" s="3"/>
      <c r="O75" s="461"/>
      <c r="P75" s="461"/>
      <c r="Q75" s="461"/>
      <c r="R75" s="461"/>
      <c r="S75" s="461"/>
      <c r="T75" s="461"/>
      <c r="U75" s="461"/>
      <c r="V75" s="262"/>
      <c r="W75" s="262"/>
      <c r="X75" s="262"/>
      <c r="Y75" s="262"/>
      <c r="Z75" s="262"/>
      <c r="AA75" s="227"/>
      <c r="AB75" s="227"/>
      <c r="AC75" s="3"/>
      <c r="AD75" s="3"/>
      <c r="AE75" s="3"/>
      <c r="AF75" s="3"/>
      <c r="AG75" s="3"/>
      <c r="AI75" s="461"/>
      <c r="AJ75" s="461"/>
      <c r="AK75" s="461"/>
      <c r="AL75" s="461"/>
      <c r="AM75" s="461"/>
      <c r="AN75" s="461"/>
      <c r="AO75" s="262"/>
      <c r="AP75" s="262"/>
      <c r="AQ75" s="262"/>
      <c r="AR75" s="461"/>
      <c r="AS75" s="461"/>
      <c r="AT75" s="461"/>
      <c r="AU75" s="461"/>
      <c r="AV75" s="461"/>
      <c r="AW75" s="461"/>
      <c r="AX75" s="461"/>
      <c r="AY75" s="262"/>
      <c r="AZ75" s="262"/>
      <c r="BA75" s="461"/>
      <c r="BB75" s="461"/>
      <c r="BC75" s="461"/>
      <c r="BD75" s="461"/>
      <c r="BE75" s="461"/>
      <c r="BF75" s="461"/>
      <c r="BG75" s="461"/>
      <c r="BH75" s="461"/>
      <c r="BI75" s="461"/>
      <c r="BJ75" s="461"/>
      <c r="BK75" s="461"/>
      <c r="BL75" s="264"/>
      <c r="BM75" s="264"/>
      <c r="BN75" s="264"/>
    </row>
    <row r="76" spans="1:66" s="5" customFormat="1" x14ac:dyDescent="0.25">
      <c r="A76" s="3"/>
      <c r="B76" s="3"/>
      <c r="C76" s="3"/>
      <c r="D76" s="489"/>
      <c r="E76" s="489"/>
      <c r="F76" s="489"/>
      <c r="G76" s="489"/>
      <c r="H76" s="489"/>
      <c r="I76" s="489"/>
      <c r="J76" s="489"/>
      <c r="K76" s="489"/>
      <c r="L76" s="3"/>
      <c r="M76" s="3"/>
      <c r="N76" s="3"/>
      <c r="O76" s="489"/>
      <c r="P76" s="489"/>
      <c r="Q76" s="489"/>
      <c r="R76" s="489"/>
      <c r="S76" s="489"/>
      <c r="T76" s="489"/>
      <c r="U76" s="489"/>
      <c r="V76" s="234"/>
      <c r="W76" s="234"/>
      <c r="X76" s="234"/>
      <c r="Y76" s="234"/>
      <c r="Z76" s="234"/>
      <c r="AA76" s="234"/>
      <c r="AB76" s="234"/>
      <c r="AC76" s="3"/>
      <c r="AD76" s="3"/>
      <c r="AE76" s="3"/>
      <c r="AF76" s="3"/>
      <c r="AG76" s="3"/>
      <c r="AI76" s="489"/>
      <c r="AJ76" s="489"/>
      <c r="AK76" s="489"/>
      <c r="AL76" s="489"/>
      <c r="AM76" s="489"/>
      <c r="AN76" s="489"/>
      <c r="AO76" s="234"/>
      <c r="AP76" s="234"/>
      <c r="AQ76" s="234"/>
      <c r="AR76" s="489"/>
      <c r="AS76" s="489"/>
      <c r="AT76" s="489"/>
      <c r="AU76" s="489"/>
      <c r="AV76" s="489"/>
      <c r="AW76" s="489"/>
      <c r="AX76" s="489"/>
      <c r="AY76" s="234"/>
      <c r="AZ76" s="234"/>
      <c r="BA76" s="489"/>
      <c r="BB76" s="489"/>
      <c r="BC76" s="489"/>
      <c r="BD76" s="489"/>
      <c r="BE76" s="489"/>
      <c r="BF76" s="489"/>
      <c r="BG76" s="489"/>
      <c r="BH76" s="489"/>
      <c r="BI76" s="489"/>
      <c r="BJ76" s="489"/>
      <c r="BK76" s="489"/>
      <c r="BL76" s="264"/>
      <c r="BM76" s="264"/>
      <c r="BN76" s="264"/>
    </row>
    <row r="77" spans="1:66" s="5" customFormat="1" x14ac:dyDescent="0.25">
      <c r="A77" s="3"/>
      <c r="B77" s="3"/>
      <c r="C77" s="3"/>
      <c r="D77" s="101"/>
      <c r="E77" s="101"/>
      <c r="F77" s="101"/>
      <c r="G77" s="101"/>
      <c r="H77" s="10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BG77" s="369"/>
      <c r="BL77" s="264"/>
      <c r="BM77" s="264"/>
      <c r="BN77" s="264"/>
    </row>
    <row r="78" spans="1:66" s="5" customFormat="1" x14ac:dyDescent="0.25">
      <c r="A78" s="3"/>
      <c r="B78" s="3"/>
      <c r="C78" s="3"/>
      <c r="D78" s="101"/>
      <c r="E78" s="101"/>
      <c r="F78" s="101"/>
      <c r="G78" s="101"/>
      <c r="H78" s="10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BG78" s="369"/>
      <c r="BL78" s="264"/>
      <c r="BM78" s="264"/>
      <c r="BN78" s="264"/>
    </row>
    <row r="79" spans="1:66" s="5" customFormat="1" x14ac:dyDescent="0.25">
      <c r="A79" s="3"/>
      <c r="B79" s="3"/>
      <c r="C79" s="3"/>
      <c r="D79" s="101"/>
      <c r="E79" s="101"/>
      <c r="F79" s="101"/>
      <c r="G79" s="101"/>
      <c r="H79" s="10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BG79" s="369"/>
      <c r="BL79" s="264"/>
      <c r="BM79" s="264"/>
      <c r="BN79" s="264"/>
    </row>
    <row r="80" spans="1:66" s="5" customFormat="1" x14ac:dyDescent="0.25">
      <c r="A80" s="3"/>
      <c r="B80" s="3"/>
      <c r="C80" s="3"/>
      <c r="D80" s="101"/>
      <c r="E80" s="101"/>
      <c r="F80" s="101"/>
      <c r="G80" s="101"/>
      <c r="H80" s="10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BG80" s="369"/>
      <c r="BL80" s="264"/>
      <c r="BM80" s="264"/>
      <c r="BN80" s="342"/>
    </row>
    <row r="81" spans="1:66" s="5" customFormat="1" x14ac:dyDescent="0.25">
      <c r="A81" s="3"/>
      <c r="B81" s="3"/>
      <c r="C81" s="3"/>
      <c r="D81" s="101"/>
      <c r="E81" s="101"/>
      <c r="F81" s="101"/>
      <c r="G81" s="101"/>
      <c r="H81" s="10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BG81" s="369"/>
      <c r="BL81" s="264"/>
      <c r="BM81" s="264"/>
      <c r="BN81" s="264"/>
    </row>
    <row r="82" spans="1:66" s="5" customFormat="1" x14ac:dyDescent="0.25">
      <c r="A82" s="3"/>
      <c r="B82" s="3"/>
      <c r="C82" s="3"/>
      <c r="D82" s="101"/>
      <c r="E82" s="101"/>
      <c r="F82" s="101"/>
      <c r="G82" s="101"/>
      <c r="H82" s="10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BG82" s="369"/>
      <c r="BL82" s="264"/>
      <c r="BM82" s="264"/>
      <c r="BN82" s="264"/>
    </row>
    <row r="83" spans="1:66" s="5" customFormat="1" x14ac:dyDescent="0.25">
      <c r="A83" s="3"/>
      <c r="B83" s="3"/>
      <c r="C83" s="3"/>
      <c r="D83" s="101"/>
      <c r="E83" s="101"/>
      <c r="F83" s="101"/>
      <c r="G83" s="101"/>
      <c r="H83" s="10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BG83" s="369"/>
      <c r="BL83" s="264"/>
      <c r="BM83" s="264"/>
      <c r="BN83" s="264"/>
    </row>
    <row r="84" spans="1:66" x14ac:dyDescent="0.25">
      <c r="BL84" s="264"/>
      <c r="BM84" s="264"/>
      <c r="BN84" s="264"/>
    </row>
    <row r="85" spans="1:66" x14ac:dyDescent="0.25">
      <c r="BL85" s="264"/>
      <c r="BM85" s="264"/>
      <c r="BN85" s="264"/>
    </row>
    <row r="86" spans="1:66" x14ac:dyDescent="0.25">
      <c r="BL86" s="264"/>
      <c r="BM86" s="264"/>
      <c r="BN86" s="264"/>
    </row>
    <row r="87" spans="1:66" x14ac:dyDescent="0.25">
      <c r="BL87" s="264"/>
      <c r="BM87" s="264"/>
      <c r="BN87" s="264"/>
    </row>
    <row r="88" spans="1:66" x14ac:dyDescent="0.25">
      <c r="BL88" s="264"/>
      <c r="BM88" s="264"/>
      <c r="BN88" s="264"/>
    </row>
    <row r="89" spans="1:66" x14ac:dyDescent="0.25">
      <c r="BL89" s="264"/>
      <c r="BM89" s="264"/>
      <c r="BN89" s="264"/>
    </row>
    <row r="90" spans="1:66" x14ac:dyDescent="0.25">
      <c r="BL90" s="264"/>
      <c r="BM90" s="264"/>
      <c r="BN90" s="264"/>
    </row>
    <row r="91" spans="1:66" x14ac:dyDescent="0.25">
      <c r="BL91" s="264"/>
      <c r="BM91" s="264"/>
      <c r="BN91" s="264"/>
    </row>
    <row r="92" spans="1:66" x14ac:dyDescent="0.25">
      <c r="BL92" s="264"/>
      <c r="BM92" s="264"/>
      <c r="BN92" s="264"/>
    </row>
    <row r="93" spans="1:66" x14ac:dyDescent="0.25">
      <c r="BL93" s="264"/>
      <c r="BM93" s="264"/>
      <c r="BN93" s="264"/>
    </row>
    <row r="94" spans="1:66" x14ac:dyDescent="0.25">
      <c r="BL94" s="264"/>
      <c r="BM94" s="264"/>
      <c r="BN94" s="264"/>
    </row>
    <row r="95" spans="1:66" x14ac:dyDescent="0.25">
      <c r="BL95" s="264"/>
      <c r="BM95" s="264"/>
      <c r="BN95" s="264"/>
    </row>
    <row r="96" spans="1:66" x14ac:dyDescent="0.25">
      <c r="BL96" s="264"/>
      <c r="BM96" s="264"/>
      <c r="BN96" s="264"/>
    </row>
    <row r="97" spans="64:66" x14ac:dyDescent="0.25">
      <c r="BL97" s="264"/>
      <c r="BM97" s="264"/>
      <c r="BN97" s="264"/>
    </row>
    <row r="98" spans="64:66" x14ac:dyDescent="0.25">
      <c r="BL98" s="264"/>
      <c r="BM98" s="264"/>
      <c r="BN98" s="264"/>
    </row>
    <row r="99" spans="64:66" x14ac:dyDescent="0.25">
      <c r="BL99" s="264"/>
      <c r="BM99" s="264"/>
      <c r="BN99" s="264"/>
    </row>
    <row r="100" spans="64:66" x14ac:dyDescent="0.25">
      <c r="BL100" s="264"/>
      <c r="BM100" s="264"/>
      <c r="BN100" s="264"/>
    </row>
    <row r="101" spans="64:66" x14ac:dyDescent="0.25">
      <c r="BL101" s="264"/>
      <c r="BM101" s="264"/>
      <c r="BN101" s="264"/>
    </row>
    <row r="102" spans="64:66" x14ac:dyDescent="0.25">
      <c r="BL102" s="264"/>
      <c r="BM102" s="264"/>
      <c r="BN102" s="264"/>
    </row>
    <row r="103" spans="64:66" x14ac:dyDescent="0.25">
      <c r="BL103" s="264"/>
      <c r="BM103" s="483"/>
      <c r="BN103" s="483"/>
    </row>
    <row r="104" spans="64:66" x14ac:dyDescent="0.25">
      <c r="BL104" s="264"/>
      <c r="BM104" s="343"/>
      <c r="BN104" s="260"/>
    </row>
    <row r="105" spans="64:66" x14ac:dyDescent="0.25">
      <c r="BL105" s="264"/>
      <c r="BM105" s="344"/>
      <c r="BN105" s="260"/>
    </row>
    <row r="106" spans="64:66" x14ac:dyDescent="0.25">
      <c r="BL106" s="264"/>
      <c r="BM106" s="345"/>
      <c r="BN106" s="260"/>
    </row>
    <row r="107" spans="64:66" x14ac:dyDescent="0.25">
      <c r="BL107" s="264"/>
      <c r="BM107" s="346"/>
      <c r="BN107" s="260"/>
    </row>
    <row r="108" spans="64:66" x14ac:dyDescent="0.25">
      <c r="BL108" s="264"/>
      <c r="BM108" s="347"/>
      <c r="BN108" s="260"/>
    </row>
    <row r="109" spans="64:66" x14ac:dyDescent="0.25">
      <c r="BL109" s="264"/>
      <c r="BM109" s="348"/>
      <c r="BN109" s="260"/>
    </row>
    <row r="110" spans="64:66" x14ac:dyDescent="0.25">
      <c r="BL110" s="264"/>
      <c r="BM110" s="264"/>
      <c r="BN110" s="264"/>
    </row>
  </sheetData>
  <mergeCells count="75">
    <mergeCell ref="BM103:BN103"/>
    <mergeCell ref="BM53:BN53"/>
    <mergeCell ref="AW67:BF67"/>
    <mergeCell ref="AW68:BH68"/>
    <mergeCell ref="E62:N62"/>
    <mergeCell ref="E66:N66"/>
    <mergeCell ref="E67:N67"/>
    <mergeCell ref="E68:N68"/>
    <mergeCell ref="D76:K76"/>
    <mergeCell ref="O76:U76"/>
    <mergeCell ref="AI76:AN76"/>
    <mergeCell ref="AR76:AX76"/>
    <mergeCell ref="BA76:BK76"/>
    <mergeCell ref="D75:K75"/>
    <mergeCell ref="O75:U75"/>
    <mergeCell ref="AI75:AN75"/>
    <mergeCell ref="BL5:BN7"/>
    <mergeCell ref="BL8:BN8"/>
    <mergeCell ref="D74:K74"/>
    <mergeCell ref="O74:U74"/>
    <mergeCell ref="AI74:AN74"/>
    <mergeCell ref="AR74:AX74"/>
    <mergeCell ref="BA74:BK74"/>
    <mergeCell ref="D70:U70"/>
    <mergeCell ref="AI70:BK70"/>
    <mergeCell ref="X6:AB6"/>
    <mergeCell ref="N6:R6"/>
    <mergeCell ref="I6:M6"/>
    <mergeCell ref="AC6:AG6"/>
    <mergeCell ref="D6:H6"/>
    <mergeCell ref="AW62:BF62"/>
    <mergeCell ref="S6:W6"/>
    <mergeCell ref="AR75:AX75"/>
    <mergeCell ref="BA75:BK75"/>
    <mergeCell ref="A3:BK3"/>
    <mergeCell ref="A9:A11"/>
    <mergeCell ref="B9:B11"/>
    <mergeCell ref="A12:A14"/>
    <mergeCell ref="B12:B14"/>
    <mergeCell ref="AH6:AL6"/>
    <mergeCell ref="AM6:AQ6"/>
    <mergeCell ref="AR6:AV6"/>
    <mergeCell ref="AW6:BA6"/>
    <mergeCell ref="BB6:BF6"/>
    <mergeCell ref="D5:BK5"/>
    <mergeCell ref="A5:A7"/>
    <mergeCell ref="B5:B7"/>
    <mergeCell ref="A4:BK4"/>
    <mergeCell ref="A15:A17"/>
    <mergeCell ref="B15:B17"/>
    <mergeCell ref="A24:A26"/>
    <mergeCell ref="B24:B26"/>
    <mergeCell ref="BG6:BK6"/>
    <mergeCell ref="A27:A29"/>
    <mergeCell ref="B27:B29"/>
    <mergeCell ref="A18:A23"/>
    <mergeCell ref="B18:B23"/>
    <mergeCell ref="A45:A47"/>
    <mergeCell ref="B45:B47"/>
    <mergeCell ref="B30:B32"/>
    <mergeCell ref="A33:A35"/>
    <mergeCell ref="B33:B35"/>
    <mergeCell ref="A36:A38"/>
    <mergeCell ref="B36:B38"/>
    <mergeCell ref="A39:A41"/>
    <mergeCell ref="B39:B41"/>
    <mergeCell ref="A42:A44"/>
    <mergeCell ref="B42:B44"/>
    <mergeCell ref="A30:A32"/>
    <mergeCell ref="A48:A50"/>
    <mergeCell ref="B48:B50"/>
    <mergeCell ref="AO62:AV62"/>
    <mergeCell ref="P62:W62"/>
    <mergeCell ref="D51:J51"/>
    <mergeCell ref="AC52:AE52"/>
  </mergeCells>
  <hyperlinks>
    <hyperlink ref="D52" location="Consumable!A8" display="."/>
    <hyperlink ref="BM54" location="Consumable!A8" display="."/>
  </hyperlinks>
  <printOptions horizontalCentered="1"/>
  <pageMargins left="0.25" right="0.25" top="0.75" bottom="0.75" header="0.3" footer="0.3"/>
  <pageSetup paperSize="8" scale="4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G52"/>
  <sheetViews>
    <sheetView topLeftCell="B1" workbookViewId="0">
      <selection activeCell="O15" sqref="O15"/>
    </sheetView>
  </sheetViews>
  <sheetFormatPr defaultRowHeight="15" x14ac:dyDescent="0.25"/>
  <cols>
    <col min="1" max="31" width="5.7109375" customWidth="1"/>
    <col min="32" max="32" width="11" customWidth="1"/>
    <col min="33" max="54" width="5.7109375" customWidth="1"/>
  </cols>
  <sheetData>
    <row r="5" spans="1:33" x14ac:dyDescent="0.25">
      <c r="A5" s="214">
        <v>43773</v>
      </c>
      <c r="B5" s="214">
        <v>43783</v>
      </c>
      <c r="C5" s="214">
        <v>43783</v>
      </c>
      <c r="D5" s="213">
        <v>43801</v>
      </c>
      <c r="E5" s="213">
        <v>43816</v>
      </c>
      <c r="F5" s="213">
        <f>E5+15</f>
        <v>43831</v>
      </c>
      <c r="G5" s="213">
        <f t="shared" ref="G5:AC5" si="0">F5+14</f>
        <v>43845</v>
      </c>
      <c r="H5" s="213">
        <f t="shared" si="0"/>
        <v>43859</v>
      </c>
      <c r="I5" s="213">
        <f t="shared" si="0"/>
        <v>43873</v>
      </c>
      <c r="J5" s="213">
        <f t="shared" si="0"/>
        <v>43887</v>
      </c>
      <c r="K5" s="213">
        <f t="shared" si="0"/>
        <v>43901</v>
      </c>
      <c r="L5" s="216">
        <f t="shared" si="0"/>
        <v>43915</v>
      </c>
      <c r="M5" s="215">
        <f t="shared" si="0"/>
        <v>43929</v>
      </c>
      <c r="N5" s="213">
        <f t="shared" si="0"/>
        <v>43943</v>
      </c>
      <c r="O5" s="213">
        <f t="shared" si="0"/>
        <v>43957</v>
      </c>
      <c r="P5" s="213">
        <f t="shared" si="0"/>
        <v>43971</v>
      </c>
      <c r="Q5" s="213">
        <f t="shared" si="0"/>
        <v>43985</v>
      </c>
      <c r="R5" s="213">
        <f t="shared" si="0"/>
        <v>43999</v>
      </c>
      <c r="S5" s="213">
        <f t="shared" si="0"/>
        <v>44013</v>
      </c>
      <c r="T5" s="213">
        <f t="shared" si="0"/>
        <v>44027</v>
      </c>
      <c r="U5" s="213">
        <f t="shared" si="0"/>
        <v>44041</v>
      </c>
      <c r="V5" s="213">
        <f t="shared" si="0"/>
        <v>44055</v>
      </c>
      <c r="W5" s="213">
        <f t="shared" si="0"/>
        <v>44069</v>
      </c>
      <c r="X5" s="216">
        <f t="shared" si="0"/>
        <v>44083</v>
      </c>
      <c r="Y5" s="215">
        <f t="shared" si="0"/>
        <v>44097</v>
      </c>
      <c r="Z5" s="213">
        <f t="shared" si="0"/>
        <v>44111</v>
      </c>
      <c r="AA5" s="213">
        <f t="shared" si="0"/>
        <v>44125</v>
      </c>
      <c r="AB5" s="213">
        <f t="shared" si="0"/>
        <v>44139</v>
      </c>
      <c r="AC5" s="213">
        <f t="shared" si="0"/>
        <v>44153</v>
      </c>
      <c r="AD5" s="213"/>
      <c r="AE5" s="213"/>
      <c r="AF5" s="213"/>
      <c r="AG5" s="213"/>
    </row>
    <row r="6" spans="1:33" x14ac:dyDescent="0.25">
      <c r="A6">
        <v>250</v>
      </c>
      <c r="B6">
        <v>500</v>
      </c>
      <c r="C6">
        <f>B6+250</f>
        <v>750</v>
      </c>
      <c r="D6">
        <f>C6+250</f>
        <v>1000</v>
      </c>
      <c r="E6">
        <f t="shared" ref="E6:AC7" si="1">D6+250</f>
        <v>1250</v>
      </c>
      <c r="F6">
        <f t="shared" si="1"/>
        <v>1500</v>
      </c>
      <c r="G6">
        <f t="shared" si="1"/>
        <v>1750</v>
      </c>
      <c r="H6">
        <f t="shared" si="1"/>
        <v>2000</v>
      </c>
      <c r="I6">
        <f t="shared" si="1"/>
        <v>2250</v>
      </c>
      <c r="J6">
        <f t="shared" si="1"/>
        <v>2500</v>
      </c>
      <c r="K6">
        <f t="shared" si="1"/>
        <v>2750</v>
      </c>
      <c r="L6">
        <f t="shared" si="1"/>
        <v>3000</v>
      </c>
      <c r="M6">
        <f t="shared" si="1"/>
        <v>3250</v>
      </c>
      <c r="N6">
        <f t="shared" si="1"/>
        <v>3500</v>
      </c>
      <c r="O6">
        <f t="shared" si="1"/>
        <v>3750</v>
      </c>
      <c r="P6">
        <f t="shared" si="1"/>
        <v>4000</v>
      </c>
      <c r="Q6">
        <f t="shared" si="1"/>
        <v>4250</v>
      </c>
      <c r="R6">
        <f t="shared" si="1"/>
        <v>4500</v>
      </c>
      <c r="S6">
        <f t="shared" si="1"/>
        <v>4750</v>
      </c>
      <c r="T6">
        <f t="shared" si="1"/>
        <v>5000</v>
      </c>
      <c r="U6">
        <f t="shared" si="1"/>
        <v>5250</v>
      </c>
      <c r="V6">
        <f t="shared" si="1"/>
        <v>5500</v>
      </c>
      <c r="W6">
        <f t="shared" si="1"/>
        <v>5750</v>
      </c>
      <c r="X6">
        <f t="shared" si="1"/>
        <v>6000</v>
      </c>
      <c r="Y6">
        <f t="shared" si="1"/>
        <v>6250</v>
      </c>
      <c r="Z6">
        <f t="shared" si="1"/>
        <v>6500</v>
      </c>
      <c r="AA6">
        <f t="shared" si="1"/>
        <v>6750</v>
      </c>
      <c r="AB6">
        <f t="shared" si="1"/>
        <v>7000</v>
      </c>
      <c r="AC6">
        <f t="shared" si="1"/>
        <v>7250</v>
      </c>
    </row>
    <row r="7" spans="1:33" x14ac:dyDescent="0.25">
      <c r="A7">
        <v>250</v>
      </c>
      <c r="B7">
        <v>500</v>
      </c>
      <c r="C7">
        <v>250</v>
      </c>
      <c r="D7">
        <f>C7+250</f>
        <v>500</v>
      </c>
      <c r="E7">
        <v>250</v>
      </c>
      <c r="F7">
        <f>E7+250</f>
        <v>500</v>
      </c>
      <c r="G7">
        <v>250</v>
      </c>
      <c r="H7">
        <f>G7+250</f>
        <v>500</v>
      </c>
      <c r="I7">
        <v>250</v>
      </c>
      <c r="J7">
        <f>I7+250</f>
        <v>500</v>
      </c>
      <c r="K7">
        <v>250</v>
      </c>
      <c r="L7">
        <f>K7+250</f>
        <v>500</v>
      </c>
      <c r="M7">
        <v>250</v>
      </c>
      <c r="N7">
        <f>M7+250</f>
        <v>500</v>
      </c>
      <c r="O7">
        <v>250</v>
      </c>
      <c r="P7">
        <f t="shared" si="1"/>
        <v>500</v>
      </c>
      <c r="Q7">
        <v>250</v>
      </c>
      <c r="R7">
        <f t="shared" si="1"/>
        <v>500</v>
      </c>
      <c r="S7">
        <v>250</v>
      </c>
      <c r="T7">
        <f t="shared" si="1"/>
        <v>500</v>
      </c>
      <c r="U7">
        <v>250</v>
      </c>
      <c r="V7">
        <f t="shared" si="1"/>
        <v>500</v>
      </c>
      <c r="W7">
        <v>250</v>
      </c>
      <c r="X7">
        <f t="shared" si="1"/>
        <v>500</v>
      </c>
      <c r="Y7">
        <v>250</v>
      </c>
      <c r="Z7">
        <f t="shared" si="1"/>
        <v>500</v>
      </c>
      <c r="AA7">
        <v>250</v>
      </c>
      <c r="AB7">
        <v>251</v>
      </c>
      <c r="AC7">
        <f t="shared" si="1"/>
        <v>501</v>
      </c>
    </row>
    <row r="8" spans="1:33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</row>
    <row r="10" spans="1:33" x14ac:dyDescent="0.25">
      <c r="A10" s="214">
        <v>43775</v>
      </c>
      <c r="B10" s="214">
        <v>43784</v>
      </c>
      <c r="C10" s="213">
        <v>43802</v>
      </c>
      <c r="D10" s="213">
        <f>C10+14</f>
        <v>43816</v>
      </c>
      <c r="E10" s="213">
        <f t="shared" ref="E10:AC10" si="2">D10+14</f>
        <v>43830</v>
      </c>
      <c r="F10" s="213">
        <f t="shared" si="2"/>
        <v>43844</v>
      </c>
      <c r="G10" s="213">
        <f t="shared" si="2"/>
        <v>43858</v>
      </c>
      <c r="H10" s="213">
        <f t="shared" si="2"/>
        <v>43872</v>
      </c>
      <c r="I10" s="213">
        <f t="shared" si="2"/>
        <v>43886</v>
      </c>
      <c r="J10" s="213">
        <f t="shared" si="2"/>
        <v>43900</v>
      </c>
      <c r="K10" s="213">
        <f t="shared" si="2"/>
        <v>43914</v>
      </c>
      <c r="L10" s="216">
        <f t="shared" si="2"/>
        <v>43928</v>
      </c>
      <c r="M10" s="215">
        <f t="shared" si="2"/>
        <v>43942</v>
      </c>
      <c r="N10" s="213">
        <f t="shared" si="2"/>
        <v>43956</v>
      </c>
      <c r="O10" s="213">
        <f t="shared" si="2"/>
        <v>43970</v>
      </c>
      <c r="P10" s="213">
        <f t="shared" si="2"/>
        <v>43984</v>
      </c>
      <c r="Q10" s="213">
        <f t="shared" si="2"/>
        <v>43998</v>
      </c>
      <c r="R10" s="213">
        <f t="shared" si="2"/>
        <v>44012</v>
      </c>
      <c r="S10" s="213">
        <f t="shared" si="2"/>
        <v>44026</v>
      </c>
      <c r="T10" s="213">
        <f t="shared" si="2"/>
        <v>44040</v>
      </c>
      <c r="U10" s="213">
        <f t="shared" si="2"/>
        <v>44054</v>
      </c>
      <c r="V10" s="213">
        <f t="shared" si="2"/>
        <v>44068</v>
      </c>
      <c r="W10" s="213">
        <f t="shared" si="2"/>
        <v>44082</v>
      </c>
      <c r="X10" s="216">
        <f t="shared" si="2"/>
        <v>44096</v>
      </c>
      <c r="Y10" s="215">
        <f t="shared" si="2"/>
        <v>44110</v>
      </c>
      <c r="Z10" s="213">
        <f t="shared" si="2"/>
        <v>44124</v>
      </c>
      <c r="AA10" s="213">
        <f t="shared" si="2"/>
        <v>44138</v>
      </c>
      <c r="AB10" s="213">
        <f t="shared" si="2"/>
        <v>44152</v>
      </c>
      <c r="AC10" s="213">
        <f t="shared" si="2"/>
        <v>44166</v>
      </c>
    </row>
    <row r="11" spans="1:33" x14ac:dyDescent="0.25">
      <c r="A11">
        <v>250</v>
      </c>
      <c r="B11">
        <v>500</v>
      </c>
      <c r="C11">
        <f>B11+250</f>
        <v>750</v>
      </c>
      <c r="D11">
        <f>C11+250</f>
        <v>1000</v>
      </c>
      <c r="E11">
        <f t="shared" ref="E11:AC12" si="3">D11+250</f>
        <v>1250</v>
      </c>
      <c r="F11">
        <f t="shared" si="3"/>
        <v>1500</v>
      </c>
      <c r="G11">
        <f t="shared" si="3"/>
        <v>1750</v>
      </c>
      <c r="H11">
        <f t="shared" si="3"/>
        <v>2000</v>
      </c>
      <c r="I11">
        <f t="shared" si="3"/>
        <v>2250</v>
      </c>
      <c r="J11">
        <f t="shared" si="3"/>
        <v>2500</v>
      </c>
      <c r="K11">
        <f t="shared" si="3"/>
        <v>2750</v>
      </c>
      <c r="L11">
        <f t="shared" si="3"/>
        <v>3000</v>
      </c>
      <c r="M11">
        <f t="shared" si="3"/>
        <v>3250</v>
      </c>
      <c r="N11">
        <f t="shared" si="3"/>
        <v>3500</v>
      </c>
      <c r="O11">
        <f t="shared" si="3"/>
        <v>3750</v>
      </c>
      <c r="P11">
        <f t="shared" si="3"/>
        <v>4000</v>
      </c>
      <c r="Q11">
        <f t="shared" si="3"/>
        <v>4250</v>
      </c>
      <c r="R11">
        <f t="shared" si="3"/>
        <v>4500</v>
      </c>
      <c r="S11">
        <f t="shared" si="3"/>
        <v>4750</v>
      </c>
      <c r="T11">
        <f t="shared" si="3"/>
        <v>5000</v>
      </c>
      <c r="U11">
        <f t="shared" si="3"/>
        <v>5250</v>
      </c>
      <c r="V11">
        <f t="shared" si="3"/>
        <v>5500</v>
      </c>
      <c r="W11">
        <f t="shared" si="3"/>
        <v>5750</v>
      </c>
      <c r="X11">
        <f t="shared" si="3"/>
        <v>6000</v>
      </c>
      <c r="Y11">
        <f t="shared" si="3"/>
        <v>6250</v>
      </c>
      <c r="Z11">
        <f t="shared" si="3"/>
        <v>6500</v>
      </c>
      <c r="AA11">
        <f t="shared" si="3"/>
        <v>6750</v>
      </c>
      <c r="AB11">
        <f t="shared" si="3"/>
        <v>7000</v>
      </c>
      <c r="AC11">
        <f t="shared" si="3"/>
        <v>7250</v>
      </c>
    </row>
    <row r="12" spans="1:33" x14ac:dyDescent="0.25">
      <c r="A12">
        <v>250</v>
      </c>
      <c r="B12">
        <v>500</v>
      </c>
      <c r="C12">
        <v>250</v>
      </c>
      <c r="D12">
        <f>C12+250</f>
        <v>500</v>
      </c>
      <c r="E12">
        <v>250</v>
      </c>
      <c r="F12">
        <f t="shared" si="3"/>
        <v>500</v>
      </c>
      <c r="G12">
        <v>250</v>
      </c>
      <c r="H12">
        <f t="shared" si="3"/>
        <v>500</v>
      </c>
      <c r="I12">
        <v>250</v>
      </c>
      <c r="J12">
        <f t="shared" si="3"/>
        <v>500</v>
      </c>
      <c r="K12">
        <v>250</v>
      </c>
      <c r="L12">
        <f t="shared" si="3"/>
        <v>500</v>
      </c>
      <c r="M12">
        <v>250</v>
      </c>
      <c r="N12">
        <f t="shared" si="3"/>
        <v>500</v>
      </c>
      <c r="O12">
        <v>250</v>
      </c>
      <c r="P12">
        <f>O12+250</f>
        <v>500</v>
      </c>
      <c r="Q12">
        <v>250</v>
      </c>
      <c r="R12">
        <f>Q12+250</f>
        <v>500</v>
      </c>
      <c r="S12">
        <v>250</v>
      </c>
      <c r="T12">
        <f>S12+250</f>
        <v>500</v>
      </c>
      <c r="U12">
        <v>250</v>
      </c>
      <c r="V12">
        <f>U12+250</f>
        <v>500</v>
      </c>
      <c r="W12">
        <v>250</v>
      </c>
      <c r="X12">
        <f>W12+250</f>
        <v>500</v>
      </c>
      <c r="Y12">
        <v>250</v>
      </c>
      <c r="Z12">
        <f>Y12+250</f>
        <v>500</v>
      </c>
      <c r="AA12">
        <v>250</v>
      </c>
      <c r="AB12">
        <v>251</v>
      </c>
      <c r="AC12">
        <f>AB12+250</f>
        <v>501</v>
      </c>
      <c r="AE12">
        <v>15</v>
      </c>
      <c r="AF12" s="217"/>
    </row>
    <row r="13" spans="1:33" x14ac:dyDescent="0.25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  <c r="Z13">
        <v>26</v>
      </c>
      <c r="AA13">
        <v>27</v>
      </c>
      <c r="AB13">
        <v>28</v>
      </c>
      <c r="AC13">
        <v>29</v>
      </c>
      <c r="AE13">
        <f>AE12*17</f>
        <v>255</v>
      </c>
      <c r="AF13" s="217"/>
    </row>
    <row r="15" spans="1:33" x14ac:dyDescent="0.25">
      <c r="A15" s="214"/>
      <c r="B15" s="214"/>
      <c r="C15" s="213">
        <v>43819</v>
      </c>
      <c r="D15" s="213">
        <f>C15+20</f>
        <v>43839</v>
      </c>
      <c r="E15" s="213">
        <f t="shared" ref="E15:AC15" si="4">D15+20</f>
        <v>43859</v>
      </c>
      <c r="F15" s="213">
        <f t="shared" si="4"/>
        <v>43879</v>
      </c>
      <c r="G15" s="213">
        <f t="shared" si="4"/>
        <v>43899</v>
      </c>
      <c r="H15" s="213">
        <f t="shared" si="4"/>
        <v>43919</v>
      </c>
      <c r="I15" s="213">
        <f t="shared" si="4"/>
        <v>43939</v>
      </c>
      <c r="J15" s="213">
        <f t="shared" si="4"/>
        <v>43959</v>
      </c>
      <c r="K15" s="213">
        <f t="shared" si="4"/>
        <v>43979</v>
      </c>
      <c r="L15" s="213">
        <f t="shared" si="4"/>
        <v>43999</v>
      </c>
      <c r="M15" s="213">
        <f t="shared" si="4"/>
        <v>44019</v>
      </c>
      <c r="N15" s="213">
        <f t="shared" si="4"/>
        <v>44039</v>
      </c>
      <c r="O15" s="213">
        <f t="shared" si="4"/>
        <v>44059</v>
      </c>
      <c r="P15" s="213">
        <f t="shared" si="4"/>
        <v>44079</v>
      </c>
      <c r="Q15" s="213">
        <f t="shared" si="4"/>
        <v>44099</v>
      </c>
      <c r="R15" s="213">
        <f t="shared" si="4"/>
        <v>44119</v>
      </c>
      <c r="S15" s="213">
        <f t="shared" si="4"/>
        <v>44139</v>
      </c>
      <c r="T15" s="213">
        <f t="shared" si="4"/>
        <v>44159</v>
      </c>
      <c r="U15" s="213">
        <f t="shared" si="4"/>
        <v>44179</v>
      </c>
      <c r="V15" s="213">
        <f t="shared" si="4"/>
        <v>44199</v>
      </c>
      <c r="W15" s="213">
        <f t="shared" si="4"/>
        <v>44219</v>
      </c>
      <c r="X15" s="213">
        <f t="shared" si="4"/>
        <v>44239</v>
      </c>
      <c r="Y15" s="213">
        <f t="shared" si="4"/>
        <v>44259</v>
      </c>
      <c r="Z15" s="213">
        <f t="shared" si="4"/>
        <v>44279</v>
      </c>
      <c r="AA15" s="213">
        <f t="shared" si="4"/>
        <v>44299</v>
      </c>
      <c r="AB15" s="213">
        <f t="shared" si="4"/>
        <v>44319</v>
      </c>
      <c r="AC15" s="213">
        <f t="shared" si="4"/>
        <v>44339</v>
      </c>
    </row>
    <row r="16" spans="1:33" x14ac:dyDescent="0.25">
      <c r="C16">
        <f t="shared" ref="C16:AC16" si="5">B16+250</f>
        <v>250</v>
      </c>
      <c r="D16">
        <f t="shared" si="5"/>
        <v>500</v>
      </c>
      <c r="E16">
        <f t="shared" si="5"/>
        <v>750</v>
      </c>
      <c r="F16">
        <f t="shared" si="5"/>
        <v>1000</v>
      </c>
      <c r="G16">
        <f t="shared" si="5"/>
        <v>1250</v>
      </c>
      <c r="H16">
        <f t="shared" si="5"/>
        <v>1500</v>
      </c>
      <c r="I16">
        <f t="shared" si="5"/>
        <v>1750</v>
      </c>
      <c r="J16">
        <f t="shared" si="5"/>
        <v>2000</v>
      </c>
      <c r="K16">
        <f t="shared" si="5"/>
        <v>2250</v>
      </c>
      <c r="L16">
        <f t="shared" si="5"/>
        <v>2500</v>
      </c>
      <c r="M16">
        <f t="shared" si="5"/>
        <v>2750</v>
      </c>
      <c r="N16">
        <f t="shared" si="5"/>
        <v>3000</v>
      </c>
      <c r="O16">
        <f t="shared" si="5"/>
        <v>3250</v>
      </c>
      <c r="P16">
        <f t="shared" si="5"/>
        <v>3500</v>
      </c>
      <c r="Q16">
        <f t="shared" si="5"/>
        <v>3750</v>
      </c>
      <c r="R16">
        <f t="shared" si="5"/>
        <v>4000</v>
      </c>
      <c r="S16">
        <f t="shared" si="5"/>
        <v>4250</v>
      </c>
      <c r="T16">
        <f t="shared" si="5"/>
        <v>4500</v>
      </c>
      <c r="U16">
        <f t="shared" si="5"/>
        <v>4750</v>
      </c>
      <c r="V16">
        <f t="shared" si="5"/>
        <v>5000</v>
      </c>
      <c r="W16">
        <f t="shared" si="5"/>
        <v>5250</v>
      </c>
      <c r="X16">
        <f t="shared" si="5"/>
        <v>5500</v>
      </c>
      <c r="Y16">
        <f t="shared" si="5"/>
        <v>5750</v>
      </c>
      <c r="Z16">
        <f t="shared" si="5"/>
        <v>6000</v>
      </c>
      <c r="AA16">
        <f t="shared" si="5"/>
        <v>6250</v>
      </c>
      <c r="AB16">
        <f t="shared" si="5"/>
        <v>6500</v>
      </c>
      <c r="AC16">
        <f t="shared" si="5"/>
        <v>6750</v>
      </c>
    </row>
    <row r="17" spans="3:29" x14ac:dyDescent="0.25">
      <c r="C17">
        <v>250</v>
      </c>
      <c r="D17">
        <f>C17+250</f>
        <v>500</v>
      </c>
      <c r="E17">
        <v>250</v>
      </c>
      <c r="F17">
        <f>E17+250</f>
        <v>500</v>
      </c>
      <c r="G17">
        <v>250</v>
      </c>
      <c r="H17">
        <f>G17+250</f>
        <v>500</v>
      </c>
      <c r="I17">
        <v>250</v>
      </c>
      <c r="J17">
        <f>I17+250</f>
        <v>500</v>
      </c>
      <c r="K17">
        <v>250</v>
      </c>
      <c r="L17">
        <f>K17+250</f>
        <v>500</v>
      </c>
      <c r="M17">
        <v>250</v>
      </c>
      <c r="N17">
        <f>M17+250</f>
        <v>500</v>
      </c>
      <c r="O17">
        <v>250</v>
      </c>
      <c r="P17">
        <f>O17+250</f>
        <v>500</v>
      </c>
      <c r="Q17">
        <v>250</v>
      </c>
      <c r="R17">
        <f>Q17+250</f>
        <v>500</v>
      </c>
      <c r="S17">
        <v>250</v>
      </c>
      <c r="T17">
        <f>S17+250</f>
        <v>500</v>
      </c>
      <c r="U17">
        <v>250</v>
      </c>
      <c r="V17">
        <f>U17+250</f>
        <v>500</v>
      </c>
      <c r="W17">
        <v>250</v>
      </c>
      <c r="X17">
        <f>W17+250</f>
        <v>500</v>
      </c>
      <c r="Y17">
        <v>250</v>
      </c>
      <c r="Z17">
        <f>Y17+250</f>
        <v>500</v>
      </c>
      <c r="AA17">
        <v>250</v>
      </c>
      <c r="AB17">
        <v>251</v>
      </c>
      <c r="AC17">
        <f>AB17+250</f>
        <v>501</v>
      </c>
    </row>
    <row r="18" spans="3:29" x14ac:dyDescent="0.25"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17</v>
      </c>
      <c r="R18">
        <v>18</v>
      </c>
      <c r="S18">
        <v>19</v>
      </c>
      <c r="T18">
        <v>20</v>
      </c>
      <c r="U18">
        <v>21</v>
      </c>
      <c r="V18">
        <v>22</v>
      </c>
      <c r="W18">
        <v>23</v>
      </c>
      <c r="X18">
        <v>24</v>
      </c>
      <c r="Y18">
        <v>25</v>
      </c>
      <c r="Z18">
        <v>26</v>
      </c>
      <c r="AA18">
        <v>27</v>
      </c>
      <c r="AB18">
        <v>28</v>
      </c>
      <c r="AC18">
        <v>29</v>
      </c>
    </row>
    <row r="20" spans="3:29" x14ac:dyDescent="0.25">
      <c r="C20" s="213">
        <v>43816</v>
      </c>
      <c r="D20" s="213">
        <f>C20+23</f>
        <v>43839</v>
      </c>
      <c r="E20" s="213">
        <f t="shared" ref="E20:T20" si="6">D20+23</f>
        <v>43862</v>
      </c>
      <c r="F20" s="213">
        <f t="shared" si="6"/>
        <v>43885</v>
      </c>
      <c r="G20" s="213">
        <f t="shared" si="6"/>
        <v>43908</v>
      </c>
      <c r="H20" s="213">
        <f t="shared" si="6"/>
        <v>43931</v>
      </c>
      <c r="I20" s="213">
        <f t="shared" si="6"/>
        <v>43954</v>
      </c>
      <c r="J20" s="213">
        <f t="shared" si="6"/>
        <v>43977</v>
      </c>
      <c r="K20" s="213">
        <f t="shared" si="6"/>
        <v>44000</v>
      </c>
      <c r="L20" s="213">
        <f t="shared" si="6"/>
        <v>44023</v>
      </c>
      <c r="M20" s="213">
        <f t="shared" si="6"/>
        <v>44046</v>
      </c>
      <c r="N20" s="213">
        <f t="shared" si="6"/>
        <v>44069</v>
      </c>
      <c r="O20" s="213">
        <f t="shared" si="6"/>
        <v>44092</v>
      </c>
      <c r="P20" s="213">
        <f t="shared" si="6"/>
        <v>44115</v>
      </c>
      <c r="Q20" s="213">
        <f t="shared" si="6"/>
        <v>44138</v>
      </c>
      <c r="R20" s="213">
        <f t="shared" si="6"/>
        <v>44161</v>
      </c>
      <c r="S20" s="213">
        <f t="shared" si="6"/>
        <v>44184</v>
      </c>
      <c r="T20" s="213">
        <f t="shared" si="6"/>
        <v>44207</v>
      </c>
      <c r="U20" s="213">
        <f t="shared" ref="U20:AB20" si="7">T20+24</f>
        <v>44231</v>
      </c>
      <c r="V20" s="213">
        <f t="shared" si="7"/>
        <v>44255</v>
      </c>
      <c r="W20" s="213">
        <f t="shared" si="7"/>
        <v>44279</v>
      </c>
      <c r="X20" s="213">
        <f t="shared" si="7"/>
        <v>44303</v>
      </c>
      <c r="Y20" s="213">
        <f t="shared" si="7"/>
        <v>44327</v>
      </c>
      <c r="Z20" s="213">
        <f t="shared" si="7"/>
        <v>44351</v>
      </c>
      <c r="AA20" s="213">
        <f t="shared" si="7"/>
        <v>44375</v>
      </c>
      <c r="AB20" s="213">
        <f t="shared" si="7"/>
        <v>44399</v>
      </c>
      <c r="AC20" s="213">
        <f>AB20+14</f>
        <v>44413</v>
      </c>
    </row>
    <row r="21" spans="3:29" x14ac:dyDescent="0.25">
      <c r="C21" s="213">
        <v>43811</v>
      </c>
      <c r="D21" s="213">
        <f>C21+18</f>
        <v>43829</v>
      </c>
      <c r="E21" s="213">
        <f t="shared" ref="E21:V21" si="8">D21+18</f>
        <v>43847</v>
      </c>
      <c r="F21" s="213">
        <f t="shared" si="8"/>
        <v>43865</v>
      </c>
      <c r="G21" s="213">
        <f t="shared" si="8"/>
        <v>43883</v>
      </c>
      <c r="H21" s="213">
        <f t="shared" si="8"/>
        <v>43901</v>
      </c>
      <c r="I21" s="213">
        <f t="shared" si="8"/>
        <v>43919</v>
      </c>
      <c r="J21" s="213">
        <f t="shared" si="8"/>
        <v>43937</v>
      </c>
      <c r="K21" s="213">
        <f t="shared" si="8"/>
        <v>43955</v>
      </c>
      <c r="L21" s="213">
        <f t="shared" si="8"/>
        <v>43973</v>
      </c>
      <c r="M21" s="213">
        <f t="shared" si="8"/>
        <v>43991</v>
      </c>
      <c r="N21" s="213">
        <f t="shared" si="8"/>
        <v>44009</v>
      </c>
      <c r="O21" s="213">
        <f t="shared" si="8"/>
        <v>44027</v>
      </c>
      <c r="P21" s="213">
        <f t="shared" si="8"/>
        <v>44045</v>
      </c>
      <c r="Q21" s="213">
        <f t="shared" si="8"/>
        <v>44063</v>
      </c>
      <c r="R21" s="213">
        <f t="shared" si="8"/>
        <v>44081</v>
      </c>
      <c r="S21" s="213">
        <f t="shared" si="8"/>
        <v>44099</v>
      </c>
      <c r="T21" s="213">
        <f t="shared" si="8"/>
        <v>44117</v>
      </c>
      <c r="U21" s="213">
        <f t="shared" si="8"/>
        <v>44135</v>
      </c>
      <c r="V21" s="213">
        <f t="shared" si="8"/>
        <v>44153</v>
      </c>
      <c r="W21" s="213"/>
      <c r="X21" s="213"/>
      <c r="Y21" s="213"/>
      <c r="Z21" s="213"/>
      <c r="AA21" s="213"/>
      <c r="AB21" s="213"/>
      <c r="AC21" s="213"/>
    </row>
    <row r="22" spans="3:29" x14ac:dyDescent="0.25">
      <c r="C22">
        <f t="shared" ref="C22:AC22" si="9">B22+250</f>
        <v>250</v>
      </c>
      <c r="D22">
        <f t="shared" si="9"/>
        <v>500</v>
      </c>
      <c r="E22">
        <f t="shared" si="9"/>
        <v>750</v>
      </c>
      <c r="F22">
        <f t="shared" si="9"/>
        <v>1000</v>
      </c>
      <c r="G22">
        <f t="shared" si="9"/>
        <v>1250</v>
      </c>
      <c r="H22">
        <f t="shared" si="9"/>
        <v>1500</v>
      </c>
      <c r="I22">
        <f t="shared" si="9"/>
        <v>1750</v>
      </c>
      <c r="J22">
        <f t="shared" si="9"/>
        <v>2000</v>
      </c>
      <c r="K22">
        <f t="shared" si="9"/>
        <v>2250</v>
      </c>
      <c r="L22">
        <f t="shared" si="9"/>
        <v>2500</v>
      </c>
      <c r="M22">
        <f t="shared" si="9"/>
        <v>2750</v>
      </c>
      <c r="N22">
        <f t="shared" si="9"/>
        <v>3000</v>
      </c>
      <c r="O22">
        <f t="shared" si="9"/>
        <v>3250</v>
      </c>
      <c r="P22">
        <f t="shared" si="9"/>
        <v>3500</v>
      </c>
      <c r="Q22">
        <f t="shared" si="9"/>
        <v>3750</v>
      </c>
      <c r="R22">
        <f t="shared" si="9"/>
        <v>4000</v>
      </c>
      <c r="S22">
        <f t="shared" si="9"/>
        <v>4250</v>
      </c>
      <c r="T22">
        <f t="shared" si="9"/>
        <v>4500</v>
      </c>
      <c r="U22">
        <f t="shared" si="9"/>
        <v>4750</v>
      </c>
      <c r="V22">
        <f t="shared" si="9"/>
        <v>5000</v>
      </c>
      <c r="W22">
        <f t="shared" si="9"/>
        <v>5250</v>
      </c>
      <c r="X22">
        <f t="shared" si="9"/>
        <v>5500</v>
      </c>
      <c r="Y22">
        <f t="shared" si="9"/>
        <v>5750</v>
      </c>
      <c r="Z22">
        <f t="shared" si="9"/>
        <v>6000</v>
      </c>
      <c r="AA22">
        <f t="shared" si="9"/>
        <v>6250</v>
      </c>
      <c r="AB22">
        <f t="shared" si="9"/>
        <v>6500</v>
      </c>
      <c r="AC22">
        <f t="shared" si="9"/>
        <v>6750</v>
      </c>
    </row>
    <row r="23" spans="3:29" x14ac:dyDescent="0.25">
      <c r="C23">
        <v>250</v>
      </c>
      <c r="D23">
        <f>C23+250</f>
        <v>500</v>
      </c>
      <c r="E23">
        <v>250</v>
      </c>
      <c r="F23">
        <f>E23+250</f>
        <v>500</v>
      </c>
      <c r="G23">
        <v>250</v>
      </c>
      <c r="H23">
        <f>G23+250</f>
        <v>500</v>
      </c>
      <c r="I23">
        <v>250</v>
      </c>
      <c r="J23">
        <f>I23+250</f>
        <v>500</v>
      </c>
      <c r="K23">
        <v>250</v>
      </c>
      <c r="L23">
        <f>K23+250</f>
        <v>500</v>
      </c>
      <c r="M23">
        <v>250</v>
      </c>
      <c r="N23">
        <f>M23+250</f>
        <v>500</v>
      </c>
      <c r="O23">
        <v>250</v>
      </c>
      <c r="P23">
        <f>O23+250</f>
        <v>500</v>
      </c>
      <c r="Q23">
        <v>250</v>
      </c>
      <c r="R23">
        <f>Q23+250</f>
        <v>500</v>
      </c>
      <c r="S23">
        <v>250</v>
      </c>
      <c r="T23">
        <f>S23+250</f>
        <v>500</v>
      </c>
      <c r="U23">
        <v>250</v>
      </c>
      <c r="V23">
        <f>U23+250</f>
        <v>500</v>
      </c>
      <c r="W23">
        <v>250</v>
      </c>
      <c r="X23">
        <f>W23+250</f>
        <v>500</v>
      </c>
      <c r="Y23">
        <v>250</v>
      </c>
      <c r="Z23">
        <f>Y23+250</f>
        <v>500</v>
      </c>
      <c r="AA23">
        <v>250</v>
      </c>
      <c r="AB23">
        <v>251</v>
      </c>
      <c r="AC23">
        <f>AB23+250</f>
        <v>501</v>
      </c>
    </row>
    <row r="24" spans="3:29" x14ac:dyDescent="0.25"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17</v>
      </c>
      <c r="R24">
        <v>18</v>
      </c>
      <c r="S24">
        <v>19</v>
      </c>
      <c r="T24">
        <v>20</v>
      </c>
      <c r="U24">
        <v>21</v>
      </c>
      <c r="V24">
        <v>22</v>
      </c>
      <c r="W24">
        <v>23</v>
      </c>
      <c r="X24">
        <v>24</v>
      </c>
      <c r="Y24">
        <v>25</v>
      </c>
      <c r="Z24">
        <v>26</v>
      </c>
      <c r="AA24">
        <v>27</v>
      </c>
      <c r="AB24">
        <v>28</v>
      </c>
      <c r="AC24">
        <v>29</v>
      </c>
    </row>
    <row r="27" spans="3:29" x14ac:dyDescent="0.25">
      <c r="C27" s="213">
        <v>43827</v>
      </c>
      <c r="D27" s="213">
        <f>C27+28</f>
        <v>43855</v>
      </c>
      <c r="E27" s="213">
        <f t="shared" ref="E27:O27" si="10">D27+28</f>
        <v>43883</v>
      </c>
      <c r="F27" s="213">
        <f t="shared" si="10"/>
        <v>43911</v>
      </c>
      <c r="G27" s="213">
        <f t="shared" si="10"/>
        <v>43939</v>
      </c>
      <c r="H27" s="213">
        <f t="shared" si="10"/>
        <v>43967</v>
      </c>
      <c r="I27" s="213">
        <f t="shared" si="10"/>
        <v>43995</v>
      </c>
      <c r="J27" s="213">
        <f t="shared" si="10"/>
        <v>44023</v>
      </c>
      <c r="K27" s="213">
        <f t="shared" si="10"/>
        <v>44051</v>
      </c>
      <c r="L27" s="213">
        <f t="shared" si="10"/>
        <v>44079</v>
      </c>
      <c r="M27" s="213">
        <f t="shared" si="10"/>
        <v>44107</v>
      </c>
      <c r="N27" s="213">
        <f t="shared" si="10"/>
        <v>44135</v>
      </c>
      <c r="O27" s="213">
        <f t="shared" si="10"/>
        <v>44163</v>
      </c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</row>
    <row r="28" spans="3:29" x14ac:dyDescent="0.25">
      <c r="C28">
        <v>500</v>
      </c>
      <c r="D28">
        <f>C28+500</f>
        <v>1000</v>
      </c>
      <c r="E28">
        <f t="shared" ref="E28:O28" si="11">D28+500</f>
        <v>1500</v>
      </c>
      <c r="F28">
        <f t="shared" si="11"/>
        <v>2000</v>
      </c>
      <c r="G28">
        <f t="shared" si="11"/>
        <v>2500</v>
      </c>
      <c r="H28">
        <f t="shared" si="11"/>
        <v>3000</v>
      </c>
      <c r="I28">
        <f t="shared" si="11"/>
        <v>3500</v>
      </c>
      <c r="J28">
        <f t="shared" si="11"/>
        <v>4000</v>
      </c>
      <c r="K28">
        <f t="shared" si="11"/>
        <v>4500</v>
      </c>
      <c r="L28">
        <f t="shared" si="11"/>
        <v>5000</v>
      </c>
      <c r="M28">
        <f t="shared" si="11"/>
        <v>5500</v>
      </c>
      <c r="N28">
        <f t="shared" si="11"/>
        <v>6000</v>
      </c>
      <c r="O28">
        <f t="shared" si="11"/>
        <v>6500</v>
      </c>
    </row>
    <row r="29" spans="3:29" x14ac:dyDescent="0.25">
      <c r="C29">
        <v>250</v>
      </c>
      <c r="D29">
        <f>C29+250</f>
        <v>500</v>
      </c>
      <c r="E29">
        <v>250</v>
      </c>
      <c r="F29">
        <f>E29+250</f>
        <v>500</v>
      </c>
      <c r="G29">
        <v>250</v>
      </c>
      <c r="H29">
        <f>G29+250</f>
        <v>500</v>
      </c>
      <c r="I29">
        <v>250</v>
      </c>
      <c r="J29">
        <f>I29+250</f>
        <v>500</v>
      </c>
      <c r="K29">
        <v>250</v>
      </c>
      <c r="L29">
        <f>K29+250</f>
        <v>500</v>
      </c>
      <c r="M29">
        <v>250</v>
      </c>
      <c r="N29">
        <f>M29+250</f>
        <v>500</v>
      </c>
      <c r="O29">
        <v>250</v>
      </c>
    </row>
    <row r="30" spans="3:29" x14ac:dyDescent="0.25"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  <c r="K30">
        <v>11</v>
      </c>
      <c r="L30">
        <v>12</v>
      </c>
      <c r="M30">
        <v>13</v>
      </c>
      <c r="N30">
        <v>14</v>
      </c>
      <c r="O30">
        <v>15</v>
      </c>
    </row>
    <row r="32" spans="3:29" x14ac:dyDescent="0.25">
      <c r="C32" s="213">
        <v>43819</v>
      </c>
      <c r="D32" s="213">
        <f>C32+23</f>
        <v>43842</v>
      </c>
      <c r="E32" s="213">
        <f t="shared" ref="E32:O32" si="12">D32+23</f>
        <v>43865</v>
      </c>
      <c r="F32" s="213">
        <f t="shared" si="12"/>
        <v>43888</v>
      </c>
      <c r="G32" s="213">
        <f t="shared" si="12"/>
        <v>43911</v>
      </c>
      <c r="H32" s="213">
        <f t="shared" si="12"/>
        <v>43934</v>
      </c>
      <c r="I32" s="213">
        <f t="shared" si="12"/>
        <v>43957</v>
      </c>
      <c r="J32" s="213">
        <f t="shared" si="12"/>
        <v>43980</v>
      </c>
      <c r="K32" s="213">
        <f t="shared" si="12"/>
        <v>44003</v>
      </c>
      <c r="L32" s="213">
        <f t="shared" si="12"/>
        <v>44026</v>
      </c>
      <c r="M32" s="213">
        <f t="shared" si="12"/>
        <v>44049</v>
      </c>
      <c r="N32" s="213">
        <f t="shared" si="12"/>
        <v>44072</v>
      </c>
      <c r="O32" s="213">
        <f t="shared" si="12"/>
        <v>44095</v>
      </c>
      <c r="P32" s="213">
        <f>O32+23</f>
        <v>44118</v>
      </c>
      <c r="Q32" s="213">
        <f>P32+23</f>
        <v>44141</v>
      </c>
    </row>
    <row r="33" spans="3:29" x14ac:dyDescent="0.25">
      <c r="C33">
        <v>500</v>
      </c>
      <c r="D33">
        <f t="shared" ref="D33:O33" si="13">C33+500</f>
        <v>1000</v>
      </c>
      <c r="E33">
        <f t="shared" si="13"/>
        <v>1500</v>
      </c>
      <c r="F33">
        <f t="shared" si="13"/>
        <v>2000</v>
      </c>
      <c r="G33">
        <f t="shared" si="13"/>
        <v>2500</v>
      </c>
      <c r="H33">
        <f t="shared" si="13"/>
        <v>3000</v>
      </c>
      <c r="I33">
        <f t="shared" si="13"/>
        <v>3500</v>
      </c>
      <c r="J33">
        <f t="shared" si="13"/>
        <v>4000</v>
      </c>
      <c r="K33">
        <f t="shared" si="13"/>
        <v>4500</v>
      </c>
      <c r="L33">
        <f t="shared" si="13"/>
        <v>5000</v>
      </c>
      <c r="M33">
        <f t="shared" si="13"/>
        <v>5500</v>
      </c>
      <c r="N33">
        <f t="shared" si="13"/>
        <v>6000</v>
      </c>
      <c r="O33">
        <f t="shared" si="13"/>
        <v>6500</v>
      </c>
    </row>
    <row r="34" spans="3:29" x14ac:dyDescent="0.25">
      <c r="C34">
        <v>250</v>
      </c>
      <c r="D34">
        <f>C34+250</f>
        <v>500</v>
      </c>
      <c r="E34">
        <v>250</v>
      </c>
      <c r="F34">
        <f>E34+250</f>
        <v>500</v>
      </c>
      <c r="G34">
        <v>250</v>
      </c>
      <c r="H34">
        <f>G34+250</f>
        <v>500</v>
      </c>
      <c r="I34">
        <v>250</v>
      </c>
      <c r="J34">
        <f>I34+250</f>
        <v>500</v>
      </c>
      <c r="K34">
        <v>250</v>
      </c>
      <c r="L34">
        <f>K34+250</f>
        <v>500</v>
      </c>
      <c r="M34">
        <v>250</v>
      </c>
      <c r="N34">
        <f>M34+250</f>
        <v>500</v>
      </c>
      <c r="O34">
        <v>250</v>
      </c>
    </row>
    <row r="35" spans="3:29" x14ac:dyDescent="0.25"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>
        <v>11</v>
      </c>
      <c r="L35">
        <v>12</v>
      </c>
      <c r="M35">
        <v>13</v>
      </c>
      <c r="N35">
        <v>14</v>
      </c>
      <c r="O35">
        <v>15</v>
      </c>
    </row>
    <row r="36" spans="3:29" x14ac:dyDescent="0.25">
      <c r="C36" s="213">
        <v>43801</v>
      </c>
      <c r="D36" s="213">
        <f>C36+14</f>
        <v>43815</v>
      </c>
      <c r="E36" s="213">
        <f t="shared" ref="E36:AB36" si="14">D36+14</f>
        <v>43829</v>
      </c>
      <c r="F36" s="213">
        <f t="shared" si="14"/>
        <v>43843</v>
      </c>
      <c r="G36" s="213">
        <f t="shared" si="14"/>
        <v>43857</v>
      </c>
      <c r="H36" s="213">
        <f t="shared" si="14"/>
        <v>43871</v>
      </c>
      <c r="I36" s="213">
        <f t="shared" si="14"/>
        <v>43885</v>
      </c>
      <c r="J36" s="213">
        <f t="shared" si="14"/>
        <v>43899</v>
      </c>
      <c r="K36" s="213">
        <f t="shared" si="14"/>
        <v>43913</v>
      </c>
      <c r="L36" s="213">
        <f t="shared" si="14"/>
        <v>43927</v>
      </c>
      <c r="M36" s="213">
        <f t="shared" si="14"/>
        <v>43941</v>
      </c>
      <c r="N36" s="213">
        <f t="shared" si="14"/>
        <v>43955</v>
      </c>
      <c r="O36" s="213">
        <f t="shared" si="14"/>
        <v>43969</v>
      </c>
      <c r="P36" s="213">
        <f t="shared" si="14"/>
        <v>43983</v>
      </c>
      <c r="Q36" s="213">
        <f t="shared" si="14"/>
        <v>43997</v>
      </c>
      <c r="R36" s="213">
        <f t="shared" si="14"/>
        <v>44011</v>
      </c>
      <c r="S36" s="213">
        <f t="shared" si="14"/>
        <v>44025</v>
      </c>
      <c r="T36" s="213">
        <f t="shared" si="14"/>
        <v>44039</v>
      </c>
      <c r="U36" s="213">
        <f t="shared" si="14"/>
        <v>44053</v>
      </c>
      <c r="V36" s="213">
        <f t="shared" si="14"/>
        <v>44067</v>
      </c>
      <c r="W36" s="213">
        <f t="shared" si="14"/>
        <v>44081</v>
      </c>
      <c r="X36" s="213">
        <f t="shared" si="14"/>
        <v>44095</v>
      </c>
      <c r="Y36" s="213">
        <f t="shared" si="14"/>
        <v>44109</v>
      </c>
      <c r="Z36" s="213">
        <f t="shared" si="14"/>
        <v>44123</v>
      </c>
      <c r="AA36" s="213">
        <f t="shared" si="14"/>
        <v>44137</v>
      </c>
      <c r="AB36" s="213">
        <f t="shared" si="14"/>
        <v>44151</v>
      </c>
      <c r="AC36" s="213"/>
    </row>
    <row r="37" spans="3:29" x14ac:dyDescent="0.25">
      <c r="C37" s="213">
        <v>43805</v>
      </c>
      <c r="D37" s="213">
        <f>C37+18</f>
        <v>43823</v>
      </c>
      <c r="E37" s="213">
        <f t="shared" ref="E37:W37" si="15">D37+18</f>
        <v>43841</v>
      </c>
      <c r="F37" s="213">
        <f t="shared" si="15"/>
        <v>43859</v>
      </c>
      <c r="G37" s="213">
        <f t="shared" si="15"/>
        <v>43877</v>
      </c>
      <c r="H37" s="213">
        <f t="shared" si="15"/>
        <v>43895</v>
      </c>
      <c r="I37" s="213">
        <f t="shared" si="15"/>
        <v>43913</v>
      </c>
      <c r="J37" s="213">
        <f t="shared" si="15"/>
        <v>43931</v>
      </c>
      <c r="K37" s="213">
        <f t="shared" si="15"/>
        <v>43949</v>
      </c>
      <c r="L37" s="213">
        <f t="shared" si="15"/>
        <v>43967</v>
      </c>
      <c r="M37" s="213">
        <f t="shared" si="15"/>
        <v>43985</v>
      </c>
      <c r="N37" s="213">
        <f t="shared" si="15"/>
        <v>44003</v>
      </c>
      <c r="O37" s="213">
        <f t="shared" si="15"/>
        <v>44021</v>
      </c>
      <c r="P37" s="213">
        <f t="shared" si="15"/>
        <v>44039</v>
      </c>
      <c r="Q37" s="213">
        <f t="shared" si="15"/>
        <v>44057</v>
      </c>
      <c r="R37" s="213">
        <f t="shared" si="15"/>
        <v>44075</v>
      </c>
      <c r="S37" s="213">
        <f t="shared" si="15"/>
        <v>44093</v>
      </c>
      <c r="T37" s="213">
        <f t="shared" si="15"/>
        <v>44111</v>
      </c>
      <c r="U37" s="213">
        <f t="shared" si="15"/>
        <v>44129</v>
      </c>
      <c r="V37" s="213">
        <f t="shared" si="15"/>
        <v>44147</v>
      </c>
      <c r="W37" s="213">
        <f t="shared" si="15"/>
        <v>44165</v>
      </c>
    </row>
    <row r="38" spans="3:29" x14ac:dyDescent="0.25">
      <c r="C38">
        <v>500</v>
      </c>
      <c r="D38">
        <f>C38+500</f>
        <v>1000</v>
      </c>
      <c r="E38">
        <v>501</v>
      </c>
      <c r="F38">
        <f>E38+500</f>
        <v>1001</v>
      </c>
      <c r="G38">
        <v>502</v>
      </c>
      <c r="H38">
        <f>G38+500</f>
        <v>1002</v>
      </c>
      <c r="I38">
        <v>503</v>
      </c>
      <c r="J38">
        <f>I38+500</f>
        <v>1003</v>
      </c>
      <c r="K38">
        <v>504</v>
      </c>
      <c r="L38">
        <f>K38+500</f>
        <v>1004</v>
      </c>
      <c r="M38">
        <v>505</v>
      </c>
      <c r="N38">
        <f>M38+500</f>
        <v>1005</v>
      </c>
      <c r="O38">
        <v>506</v>
      </c>
      <c r="P38">
        <f>O38+500</f>
        <v>1006</v>
      </c>
      <c r="Q38">
        <v>507</v>
      </c>
      <c r="R38">
        <f>Q38+500</f>
        <v>1007</v>
      </c>
      <c r="S38">
        <v>508</v>
      </c>
      <c r="T38">
        <f>S38+500</f>
        <v>1008</v>
      </c>
      <c r="U38">
        <v>509</v>
      </c>
    </row>
    <row r="39" spans="3:29" x14ac:dyDescent="0.25">
      <c r="C39">
        <v>250</v>
      </c>
      <c r="D39">
        <f>C39+250</f>
        <v>500</v>
      </c>
      <c r="E39">
        <v>250</v>
      </c>
      <c r="F39">
        <f>E39+250</f>
        <v>500</v>
      </c>
      <c r="G39">
        <v>250</v>
      </c>
      <c r="H39">
        <f>G39+250</f>
        <v>500</v>
      </c>
      <c r="I39">
        <v>250</v>
      </c>
      <c r="J39">
        <f>I39+250</f>
        <v>500</v>
      </c>
      <c r="K39">
        <v>250</v>
      </c>
      <c r="L39">
        <f>K39+250</f>
        <v>500</v>
      </c>
      <c r="M39">
        <v>250</v>
      </c>
      <c r="N39">
        <f>M39+250</f>
        <v>500</v>
      </c>
      <c r="O39">
        <v>250</v>
      </c>
    </row>
    <row r="40" spans="3:29" x14ac:dyDescent="0.25">
      <c r="C40">
        <v>3</v>
      </c>
      <c r="D40">
        <v>4</v>
      </c>
      <c r="E40">
        <v>5</v>
      </c>
      <c r="F40">
        <v>6</v>
      </c>
      <c r="G40">
        <v>7</v>
      </c>
      <c r="H40">
        <v>8</v>
      </c>
      <c r="I40">
        <v>9</v>
      </c>
      <c r="J40">
        <v>10</v>
      </c>
      <c r="K40">
        <v>11</v>
      </c>
      <c r="L40">
        <v>12</v>
      </c>
      <c r="M40">
        <v>13</v>
      </c>
      <c r="N40">
        <v>14</v>
      </c>
      <c r="O40">
        <v>15</v>
      </c>
    </row>
    <row r="42" spans="3:29" x14ac:dyDescent="0.25">
      <c r="C42" s="213">
        <v>43819</v>
      </c>
      <c r="D42" s="213">
        <f>C42+22</f>
        <v>43841</v>
      </c>
      <c r="E42" s="213">
        <f t="shared" ref="E42:S42" si="16">D42+22</f>
        <v>43863</v>
      </c>
      <c r="F42" s="213">
        <f t="shared" si="16"/>
        <v>43885</v>
      </c>
      <c r="G42" s="213">
        <f t="shared" si="16"/>
        <v>43907</v>
      </c>
      <c r="H42" s="213">
        <f t="shared" si="16"/>
        <v>43929</v>
      </c>
      <c r="I42" s="213">
        <f t="shared" si="16"/>
        <v>43951</v>
      </c>
      <c r="J42" s="213">
        <f t="shared" si="16"/>
        <v>43973</v>
      </c>
      <c r="K42" s="213">
        <f t="shared" si="16"/>
        <v>43995</v>
      </c>
      <c r="L42" s="213">
        <f t="shared" si="16"/>
        <v>44017</v>
      </c>
      <c r="M42" s="213">
        <f t="shared" si="16"/>
        <v>44039</v>
      </c>
      <c r="N42" s="213">
        <f t="shared" si="16"/>
        <v>44061</v>
      </c>
      <c r="O42" s="213">
        <f t="shared" si="16"/>
        <v>44083</v>
      </c>
      <c r="P42" s="213">
        <f t="shared" si="16"/>
        <v>44105</v>
      </c>
      <c r="Q42" s="213">
        <f t="shared" si="16"/>
        <v>44127</v>
      </c>
      <c r="R42" s="213">
        <f t="shared" si="16"/>
        <v>44149</v>
      </c>
      <c r="S42" s="213">
        <f t="shared" si="16"/>
        <v>44171</v>
      </c>
    </row>
    <row r="44" spans="3:29" x14ac:dyDescent="0.25">
      <c r="C44" s="213">
        <v>43801</v>
      </c>
      <c r="D44" s="213">
        <f>C44+14</f>
        <v>43815</v>
      </c>
      <c r="E44" s="213">
        <f t="shared" ref="E44:AB44" si="17">D44+14</f>
        <v>43829</v>
      </c>
      <c r="F44" s="213">
        <f t="shared" si="17"/>
        <v>43843</v>
      </c>
      <c r="G44" s="213">
        <f t="shared" si="17"/>
        <v>43857</v>
      </c>
      <c r="H44" s="213">
        <f t="shared" si="17"/>
        <v>43871</v>
      </c>
      <c r="I44" s="213">
        <f t="shared" si="17"/>
        <v>43885</v>
      </c>
      <c r="J44" s="213">
        <f t="shared" si="17"/>
        <v>43899</v>
      </c>
      <c r="K44" s="213">
        <f t="shared" si="17"/>
        <v>43913</v>
      </c>
      <c r="L44" s="213">
        <f t="shared" si="17"/>
        <v>43927</v>
      </c>
      <c r="M44" s="213">
        <f t="shared" si="17"/>
        <v>43941</v>
      </c>
      <c r="N44" s="213">
        <f t="shared" si="17"/>
        <v>43955</v>
      </c>
      <c r="O44" s="213">
        <f t="shared" si="17"/>
        <v>43969</v>
      </c>
      <c r="P44" s="213">
        <f t="shared" si="17"/>
        <v>43983</v>
      </c>
      <c r="Q44" s="213">
        <f t="shared" si="17"/>
        <v>43997</v>
      </c>
      <c r="R44" s="213">
        <f t="shared" si="17"/>
        <v>44011</v>
      </c>
      <c r="S44" s="213">
        <f t="shared" si="17"/>
        <v>44025</v>
      </c>
      <c r="T44" s="213">
        <f t="shared" si="17"/>
        <v>44039</v>
      </c>
      <c r="U44" s="213">
        <f t="shared" si="17"/>
        <v>44053</v>
      </c>
      <c r="V44" s="213">
        <f t="shared" si="17"/>
        <v>44067</v>
      </c>
      <c r="W44" s="213">
        <f t="shared" si="17"/>
        <v>44081</v>
      </c>
      <c r="X44" s="213">
        <f t="shared" si="17"/>
        <v>44095</v>
      </c>
      <c r="Y44" s="213">
        <f t="shared" si="17"/>
        <v>44109</v>
      </c>
      <c r="Z44" s="213">
        <f t="shared" si="17"/>
        <v>44123</v>
      </c>
      <c r="AA44" s="213">
        <f t="shared" si="17"/>
        <v>44137</v>
      </c>
      <c r="AB44" s="213">
        <f t="shared" si="17"/>
        <v>44151</v>
      </c>
    </row>
    <row r="45" spans="3:29" x14ac:dyDescent="0.25">
      <c r="C45" s="236">
        <v>43815</v>
      </c>
      <c r="D45" s="213">
        <f>C45+25</f>
        <v>43840</v>
      </c>
      <c r="E45" s="213">
        <f t="shared" ref="E45:Q45" si="18">D45+25</f>
        <v>43865</v>
      </c>
      <c r="F45" s="213">
        <f t="shared" si="18"/>
        <v>43890</v>
      </c>
      <c r="G45" s="213">
        <f t="shared" si="18"/>
        <v>43915</v>
      </c>
      <c r="H45" s="213">
        <f t="shared" si="18"/>
        <v>43940</v>
      </c>
      <c r="I45" s="213">
        <f t="shared" si="18"/>
        <v>43965</v>
      </c>
      <c r="J45" s="213">
        <f t="shared" si="18"/>
        <v>43990</v>
      </c>
      <c r="K45" s="213">
        <f t="shared" si="18"/>
        <v>44015</v>
      </c>
      <c r="L45" s="213">
        <f t="shared" si="18"/>
        <v>44040</v>
      </c>
      <c r="M45" s="213">
        <f t="shared" si="18"/>
        <v>44065</v>
      </c>
      <c r="N45" s="213">
        <f t="shared" si="18"/>
        <v>44090</v>
      </c>
      <c r="O45" s="213">
        <f t="shared" si="18"/>
        <v>44115</v>
      </c>
      <c r="P45" s="213">
        <f t="shared" si="18"/>
        <v>44140</v>
      </c>
      <c r="Q45" s="213">
        <f t="shared" si="18"/>
        <v>44165</v>
      </c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</row>
    <row r="46" spans="3:29" x14ac:dyDescent="0.25">
      <c r="C46" s="238">
        <v>43801</v>
      </c>
      <c r="D46" s="213">
        <f>C46+23</f>
        <v>43824</v>
      </c>
      <c r="E46" s="213">
        <f t="shared" ref="E46:Q46" si="19">D46+23</f>
        <v>43847</v>
      </c>
      <c r="F46" s="213">
        <f t="shared" si="19"/>
        <v>43870</v>
      </c>
      <c r="G46" s="213">
        <f t="shared" si="19"/>
        <v>43893</v>
      </c>
      <c r="H46" s="213">
        <f t="shared" si="19"/>
        <v>43916</v>
      </c>
      <c r="I46" s="213">
        <f t="shared" si="19"/>
        <v>43939</v>
      </c>
      <c r="J46" s="213">
        <f t="shared" si="19"/>
        <v>43962</v>
      </c>
      <c r="K46" s="213">
        <f t="shared" si="19"/>
        <v>43985</v>
      </c>
      <c r="L46" s="213">
        <f t="shared" si="19"/>
        <v>44008</v>
      </c>
      <c r="M46" s="213">
        <f t="shared" si="19"/>
        <v>44031</v>
      </c>
      <c r="N46" s="213">
        <f t="shared" si="19"/>
        <v>44054</v>
      </c>
      <c r="O46" s="213">
        <f t="shared" si="19"/>
        <v>44077</v>
      </c>
      <c r="P46" s="213">
        <f t="shared" si="19"/>
        <v>44100</v>
      </c>
      <c r="Q46" s="213">
        <f t="shared" si="19"/>
        <v>44123</v>
      </c>
      <c r="R46" s="213">
        <f>Q46+23</f>
        <v>44146</v>
      </c>
      <c r="S46" s="213"/>
    </row>
    <row r="47" spans="3:29" x14ac:dyDescent="0.25">
      <c r="C47" s="237">
        <v>43829</v>
      </c>
      <c r="D47" s="213">
        <f>C47+17</f>
        <v>43846</v>
      </c>
      <c r="E47" s="213">
        <f t="shared" ref="E47:W47" si="20">D47+17</f>
        <v>43863</v>
      </c>
      <c r="F47" s="213">
        <f t="shared" si="20"/>
        <v>43880</v>
      </c>
      <c r="G47" s="213">
        <f t="shared" si="20"/>
        <v>43897</v>
      </c>
      <c r="H47" s="213">
        <f t="shared" si="20"/>
        <v>43914</v>
      </c>
      <c r="I47" s="213">
        <f t="shared" si="20"/>
        <v>43931</v>
      </c>
      <c r="J47" s="213">
        <f t="shared" si="20"/>
        <v>43948</v>
      </c>
      <c r="K47" s="213">
        <f t="shared" si="20"/>
        <v>43965</v>
      </c>
      <c r="L47" s="213">
        <f t="shared" si="20"/>
        <v>43982</v>
      </c>
      <c r="M47" s="213">
        <f t="shared" si="20"/>
        <v>43999</v>
      </c>
      <c r="N47" s="213">
        <f t="shared" si="20"/>
        <v>44016</v>
      </c>
      <c r="O47" s="213">
        <f t="shared" si="20"/>
        <v>44033</v>
      </c>
      <c r="P47" s="213">
        <f t="shared" si="20"/>
        <v>44050</v>
      </c>
      <c r="Q47" s="213">
        <f t="shared" si="20"/>
        <v>44067</v>
      </c>
      <c r="R47" s="213">
        <f t="shared" si="20"/>
        <v>44084</v>
      </c>
      <c r="S47" s="213">
        <f t="shared" si="20"/>
        <v>44101</v>
      </c>
      <c r="T47" s="213">
        <f t="shared" si="20"/>
        <v>44118</v>
      </c>
      <c r="U47" s="213">
        <f t="shared" si="20"/>
        <v>44135</v>
      </c>
      <c r="V47" s="213">
        <f t="shared" si="20"/>
        <v>44152</v>
      </c>
      <c r="W47" s="213">
        <f t="shared" si="20"/>
        <v>44169</v>
      </c>
      <c r="X47" s="213"/>
    </row>
    <row r="49" spans="3:28" x14ac:dyDescent="0.25">
      <c r="C49" s="213">
        <v>43802</v>
      </c>
      <c r="D49" s="213">
        <f>C49+14</f>
        <v>43816</v>
      </c>
      <c r="E49" s="213">
        <f t="shared" ref="E49:AB49" si="21">D49+14</f>
        <v>43830</v>
      </c>
      <c r="F49" s="213">
        <f t="shared" si="21"/>
        <v>43844</v>
      </c>
      <c r="G49" s="213">
        <f t="shared" si="21"/>
        <v>43858</v>
      </c>
      <c r="H49" s="213">
        <f t="shared" si="21"/>
        <v>43872</v>
      </c>
      <c r="I49" s="213">
        <f t="shared" si="21"/>
        <v>43886</v>
      </c>
      <c r="J49" s="213">
        <f t="shared" si="21"/>
        <v>43900</v>
      </c>
      <c r="K49" s="213">
        <f t="shared" si="21"/>
        <v>43914</v>
      </c>
      <c r="L49" s="213">
        <f t="shared" si="21"/>
        <v>43928</v>
      </c>
      <c r="M49" s="213">
        <f t="shared" si="21"/>
        <v>43942</v>
      </c>
      <c r="N49" s="213">
        <f t="shared" si="21"/>
        <v>43956</v>
      </c>
      <c r="O49" s="213">
        <f t="shared" si="21"/>
        <v>43970</v>
      </c>
      <c r="P49" s="213">
        <f t="shared" si="21"/>
        <v>43984</v>
      </c>
      <c r="Q49" s="213">
        <f t="shared" si="21"/>
        <v>43998</v>
      </c>
      <c r="R49" s="213">
        <f t="shared" si="21"/>
        <v>44012</v>
      </c>
      <c r="S49" s="213">
        <f t="shared" si="21"/>
        <v>44026</v>
      </c>
      <c r="T49" s="213">
        <f t="shared" si="21"/>
        <v>44040</v>
      </c>
      <c r="U49" s="213">
        <f t="shared" si="21"/>
        <v>44054</v>
      </c>
      <c r="V49" s="213">
        <f t="shared" si="21"/>
        <v>44068</v>
      </c>
      <c r="W49" s="213">
        <f t="shared" si="21"/>
        <v>44082</v>
      </c>
      <c r="X49" s="213">
        <f t="shared" si="21"/>
        <v>44096</v>
      </c>
      <c r="Y49" s="213">
        <f t="shared" si="21"/>
        <v>44110</v>
      </c>
      <c r="Z49" s="213">
        <f t="shared" si="21"/>
        <v>44124</v>
      </c>
      <c r="AA49" s="213">
        <f t="shared" si="21"/>
        <v>44138</v>
      </c>
      <c r="AB49" s="213">
        <f t="shared" si="21"/>
        <v>44152</v>
      </c>
    </row>
    <row r="50" spans="3:28" x14ac:dyDescent="0.25">
      <c r="C50" s="236">
        <v>43802</v>
      </c>
      <c r="D50" s="213">
        <f>C50+25</f>
        <v>43827</v>
      </c>
      <c r="E50" s="213">
        <f t="shared" ref="E50:Q50" si="22">D50+25</f>
        <v>43852</v>
      </c>
      <c r="F50" s="213">
        <f t="shared" si="22"/>
        <v>43877</v>
      </c>
      <c r="G50" s="213">
        <f t="shared" si="22"/>
        <v>43902</v>
      </c>
      <c r="H50" s="213">
        <f t="shared" si="22"/>
        <v>43927</v>
      </c>
      <c r="I50" s="213">
        <f t="shared" si="22"/>
        <v>43952</v>
      </c>
      <c r="J50" s="213">
        <f t="shared" si="22"/>
        <v>43977</v>
      </c>
      <c r="K50" s="213">
        <f t="shared" si="22"/>
        <v>44002</v>
      </c>
      <c r="L50" s="213">
        <f t="shared" si="22"/>
        <v>44027</v>
      </c>
      <c r="M50" s="213">
        <f t="shared" si="22"/>
        <v>44052</v>
      </c>
      <c r="N50" s="213">
        <f t="shared" si="22"/>
        <v>44077</v>
      </c>
      <c r="O50" s="213">
        <f t="shared" si="22"/>
        <v>44102</v>
      </c>
      <c r="P50" s="213">
        <f t="shared" si="22"/>
        <v>44127</v>
      </c>
      <c r="Q50" s="213">
        <f t="shared" si="22"/>
        <v>44152</v>
      </c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</row>
    <row r="51" spans="3:28" x14ac:dyDescent="0.25">
      <c r="C51" s="238">
        <v>43816</v>
      </c>
      <c r="D51" s="213">
        <f>C51+23</f>
        <v>43839</v>
      </c>
      <c r="E51" s="213">
        <f t="shared" ref="E51:Q51" si="23">D51+23</f>
        <v>43862</v>
      </c>
      <c r="F51" s="213">
        <f t="shared" si="23"/>
        <v>43885</v>
      </c>
      <c r="G51" s="213">
        <f t="shared" si="23"/>
        <v>43908</v>
      </c>
      <c r="H51" s="213">
        <f t="shared" si="23"/>
        <v>43931</v>
      </c>
      <c r="I51" s="213">
        <f t="shared" si="23"/>
        <v>43954</v>
      </c>
      <c r="J51" s="213">
        <f t="shared" si="23"/>
        <v>43977</v>
      </c>
      <c r="K51" s="213">
        <f t="shared" si="23"/>
        <v>44000</v>
      </c>
      <c r="L51" s="213">
        <f t="shared" si="23"/>
        <v>44023</v>
      </c>
      <c r="M51" s="213">
        <f t="shared" si="23"/>
        <v>44046</v>
      </c>
      <c r="N51" s="213">
        <f t="shared" si="23"/>
        <v>44069</v>
      </c>
      <c r="O51" s="213">
        <f t="shared" si="23"/>
        <v>44092</v>
      </c>
      <c r="P51" s="213">
        <f t="shared" si="23"/>
        <v>44115</v>
      </c>
      <c r="Q51" s="213">
        <f t="shared" si="23"/>
        <v>44138</v>
      </c>
      <c r="R51" s="213">
        <f>Q51+23</f>
        <v>44161</v>
      </c>
      <c r="S51" s="213"/>
    </row>
    <row r="52" spans="3:28" x14ac:dyDescent="0.25">
      <c r="C52" s="237">
        <v>43802</v>
      </c>
      <c r="D52" s="213">
        <f>C52+17</f>
        <v>43819</v>
      </c>
      <c r="E52" s="213">
        <f t="shared" ref="E52:Y52" si="24">D52+17</f>
        <v>43836</v>
      </c>
      <c r="F52" s="213">
        <f t="shared" si="24"/>
        <v>43853</v>
      </c>
      <c r="G52" s="213">
        <f t="shared" si="24"/>
        <v>43870</v>
      </c>
      <c r="H52" s="213">
        <f t="shared" si="24"/>
        <v>43887</v>
      </c>
      <c r="I52" s="213">
        <f t="shared" si="24"/>
        <v>43904</v>
      </c>
      <c r="J52" s="213">
        <f t="shared" si="24"/>
        <v>43921</v>
      </c>
      <c r="K52" s="213">
        <f t="shared" si="24"/>
        <v>43938</v>
      </c>
      <c r="L52" s="213">
        <f t="shared" si="24"/>
        <v>43955</v>
      </c>
      <c r="M52" s="213">
        <f t="shared" si="24"/>
        <v>43972</v>
      </c>
      <c r="N52" s="213">
        <f t="shared" si="24"/>
        <v>43989</v>
      </c>
      <c r="O52" s="213">
        <f t="shared" si="24"/>
        <v>44006</v>
      </c>
      <c r="P52" s="213">
        <f t="shared" si="24"/>
        <v>44023</v>
      </c>
      <c r="Q52" s="213">
        <f t="shared" si="24"/>
        <v>44040</v>
      </c>
      <c r="R52" s="213">
        <f t="shared" si="24"/>
        <v>44057</v>
      </c>
      <c r="S52" s="213">
        <f t="shared" si="24"/>
        <v>44074</v>
      </c>
      <c r="T52" s="213">
        <f t="shared" si="24"/>
        <v>44091</v>
      </c>
      <c r="U52" s="213">
        <f t="shared" si="24"/>
        <v>44108</v>
      </c>
      <c r="V52" s="213">
        <f t="shared" si="24"/>
        <v>44125</v>
      </c>
      <c r="W52" s="213">
        <f t="shared" si="24"/>
        <v>44142</v>
      </c>
      <c r="X52" s="213">
        <f t="shared" si="24"/>
        <v>44159</v>
      </c>
      <c r="Y52" s="213">
        <f t="shared" si="24"/>
        <v>44176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6"/>
  <sheetViews>
    <sheetView workbookViewId="0">
      <selection activeCell="K5" sqref="K5"/>
    </sheetView>
  </sheetViews>
  <sheetFormatPr defaultRowHeight="15" x14ac:dyDescent="0.25"/>
  <cols>
    <col min="1" max="1" width="4.85546875" customWidth="1"/>
    <col min="2" max="2" width="48" customWidth="1"/>
    <col min="3" max="3" width="5.140625" customWidth="1"/>
    <col min="4" max="4" width="7" customWidth="1"/>
    <col min="6" max="6" width="12.140625" customWidth="1"/>
  </cols>
  <sheetData>
    <row r="5" spans="1:11" s="250" customFormat="1" ht="29.25" customHeight="1" thickBot="1" x14ac:dyDescent="0.3">
      <c r="A5" s="258" t="s">
        <v>68</v>
      </c>
      <c r="B5" s="258" t="s">
        <v>69</v>
      </c>
      <c r="C5" s="491" t="s">
        <v>70</v>
      </c>
      <c r="D5" s="491"/>
      <c r="E5" s="258" t="s">
        <v>71</v>
      </c>
      <c r="F5" s="258" t="s">
        <v>67</v>
      </c>
      <c r="K5" s="250">
        <v>9</v>
      </c>
    </row>
    <row r="6" spans="1:11" s="250" customFormat="1" ht="18" customHeight="1" thickTop="1" x14ac:dyDescent="0.25">
      <c r="A6" s="255"/>
      <c r="B6" s="255" t="s">
        <v>76</v>
      </c>
      <c r="C6" s="256"/>
      <c r="D6" s="257"/>
      <c r="E6" s="255"/>
      <c r="F6" s="255"/>
    </row>
    <row r="7" spans="1:11" s="250" customFormat="1" ht="18" customHeight="1" x14ac:dyDescent="0.25">
      <c r="A7" s="251">
        <v>1</v>
      </c>
      <c r="B7" s="248" t="s">
        <v>63</v>
      </c>
      <c r="C7" s="246">
        <v>1</v>
      </c>
      <c r="D7" s="253" t="s">
        <v>57</v>
      </c>
      <c r="E7" s="251" t="s">
        <v>58</v>
      </c>
      <c r="F7" s="251"/>
    </row>
    <row r="8" spans="1:11" s="250" customFormat="1" ht="18" customHeight="1" x14ac:dyDescent="0.25">
      <c r="A8" s="251">
        <v>2</v>
      </c>
      <c r="B8" s="248" t="s">
        <v>60</v>
      </c>
      <c r="C8" s="246">
        <v>200</v>
      </c>
      <c r="D8" s="253" t="s">
        <v>56</v>
      </c>
      <c r="E8" s="251" t="s">
        <v>65</v>
      </c>
      <c r="F8" s="251"/>
    </row>
    <row r="9" spans="1:11" s="250" customFormat="1" ht="18" customHeight="1" x14ac:dyDescent="0.25">
      <c r="A9" s="251">
        <v>3</v>
      </c>
      <c r="B9" s="248" t="s">
        <v>61</v>
      </c>
      <c r="C9" s="246">
        <v>4</v>
      </c>
      <c r="D9" s="253" t="s">
        <v>57</v>
      </c>
      <c r="E9" s="251" t="s">
        <v>65</v>
      </c>
      <c r="F9" s="251"/>
    </row>
    <row r="10" spans="1:11" s="250" customFormat="1" ht="18" customHeight="1" x14ac:dyDescent="0.25">
      <c r="A10" s="251">
        <v>4</v>
      </c>
      <c r="B10" s="248" t="s">
        <v>62</v>
      </c>
      <c r="C10" s="246">
        <v>3</v>
      </c>
      <c r="D10" s="253" t="s">
        <v>57</v>
      </c>
      <c r="E10" s="251" t="s">
        <v>65</v>
      </c>
      <c r="F10" s="251"/>
    </row>
    <row r="11" spans="1:11" s="250" customFormat="1" ht="18" customHeight="1" x14ac:dyDescent="0.25">
      <c r="A11" s="251">
        <v>5</v>
      </c>
      <c r="B11" s="248" t="s">
        <v>55</v>
      </c>
      <c r="C11" s="247">
        <v>2</v>
      </c>
      <c r="D11" s="253" t="s">
        <v>57</v>
      </c>
      <c r="E11" s="251" t="s">
        <v>65</v>
      </c>
      <c r="F11" s="251"/>
    </row>
    <row r="12" spans="1:11" s="250" customFormat="1" ht="18" customHeight="1" x14ac:dyDescent="0.25">
      <c r="A12" s="251">
        <v>6</v>
      </c>
      <c r="B12" s="251" t="s">
        <v>64</v>
      </c>
      <c r="C12" s="247">
        <v>2</v>
      </c>
      <c r="D12" s="253" t="s">
        <v>57</v>
      </c>
      <c r="E12" s="251" t="s">
        <v>66</v>
      </c>
      <c r="F12" s="251"/>
    </row>
    <row r="13" spans="1:11" s="250" customFormat="1" ht="18" customHeight="1" x14ac:dyDescent="0.25">
      <c r="A13" s="254">
        <v>7</v>
      </c>
      <c r="B13" s="249" t="s">
        <v>72</v>
      </c>
      <c r="C13" s="252"/>
      <c r="D13" s="253"/>
      <c r="E13" s="251" t="s">
        <v>58</v>
      </c>
      <c r="F13" s="251"/>
    </row>
    <row r="14" spans="1:11" s="250" customFormat="1" ht="18" customHeight="1" x14ac:dyDescent="0.25">
      <c r="A14" s="251">
        <v>8</v>
      </c>
      <c r="B14" s="249" t="s">
        <v>73</v>
      </c>
      <c r="C14" s="252"/>
      <c r="D14" s="253"/>
      <c r="E14" s="251"/>
      <c r="F14" s="251"/>
    </row>
    <row r="15" spans="1:11" s="250" customFormat="1" ht="18" customHeight="1" x14ac:dyDescent="0.25">
      <c r="A15" s="254">
        <v>9</v>
      </c>
      <c r="B15" s="249" t="s">
        <v>74</v>
      </c>
      <c r="C15" s="252"/>
      <c r="D15" s="253"/>
      <c r="E15" s="251"/>
      <c r="F15" s="251"/>
    </row>
    <row r="16" spans="1:11" s="250" customFormat="1" ht="18" customHeight="1" x14ac:dyDescent="0.25">
      <c r="A16" s="251">
        <v>10</v>
      </c>
      <c r="B16" s="249" t="s">
        <v>75</v>
      </c>
      <c r="C16" s="252"/>
      <c r="D16" s="253"/>
      <c r="E16" s="251" t="s">
        <v>59</v>
      </c>
      <c r="F16" s="251"/>
    </row>
  </sheetData>
  <mergeCells count="1">
    <mergeCell ref="C5:D5"/>
  </mergeCells>
  <printOptions horizontalCentered="1"/>
  <pageMargins left="0.51181102362204722" right="0.51181102362204722" top="0.55118110236220474" bottom="0.15748031496062992" header="0.31496062992125984" footer="0.31496062992125984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Schedule Maintenance CC ZPMC</vt:lpstr>
      <vt:lpstr>SCHEDULE</vt:lpstr>
      <vt:lpstr>Sheet2</vt:lpstr>
      <vt:lpstr>Sheet3</vt:lpstr>
      <vt:lpstr>SCHEDULE!Print_Area</vt:lpstr>
      <vt:lpstr>'Schedule Maintenance CC ZPMC'!Print_Area</vt:lpstr>
      <vt:lpstr>Sheet3!Print_Area</vt:lpstr>
      <vt:lpstr>SCHEDULE!Print_Titles</vt:lpstr>
      <vt:lpstr>'Schedule Maintenance CC ZPMC'!Print_Titles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2021-11-08T03:14:37Z</cp:lastPrinted>
  <dcterms:created xsi:type="dcterms:W3CDTF">2017-02-16T10:28:51Z</dcterms:created>
  <dcterms:modified xsi:type="dcterms:W3CDTF">2022-01-11T03:40:09Z</dcterms:modified>
</cp:coreProperties>
</file>