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F:\Data Fahmi\FIle Prima\"/>
    </mc:Choice>
  </mc:AlternateContent>
  <xr:revisionPtr revIDLastSave="0" documentId="13_ncr:1_{BB821B47-B6E5-4633-AE91-CC93F0162A26}" xr6:coauthVersionLast="47" xr6:coauthVersionMax="47" xr10:uidLastSave="{00000000-0000-0000-0000-000000000000}"/>
  <bookViews>
    <workbookView xWindow="-120" yWindow="-120" windowWidth="29040" windowHeight="15840" xr2:uid="{00000000-000D-0000-FFFF-FFFF00000000}"/>
  </bookViews>
  <sheets>
    <sheet name="F1-UNIT KERJA" sheetId="1" r:id="rId1"/>
    <sheet name="F2-PUSPEL" sheetId="2" r:id="rId2"/>
    <sheet name="F3-PENDIDIKAN" sheetId="3" r:id="rId3"/>
    <sheet name="F4-USIA" sheetId="4" r:id="rId4"/>
    <sheet name="F5-KELAS JABATAN" sheetId="5" r:id="rId5"/>
    <sheet name="JANUARI (2)" sheetId="6" state="hidden" r:id="rId6"/>
    <sheet name="F6-GENDER" sheetId="7" r:id="rId7"/>
    <sheet name="DATA PEJABAT STRUKTURAL" sheetId="8" r:id="rId8"/>
    <sheet name="JANUARI (sesuai bulan berjalan)" sheetId="9" r:id="rId9"/>
    <sheet name="Usia cek" sheetId="10" r:id="rId10"/>
    <sheet name="MEMORY" sheetId="11" r:id="rId11"/>
    <sheet name="MEMORY-sesuai bulan berjalan" sheetId="12" r:id="rId12"/>
    <sheet name="F 7 DIKLAT" sheetId="13" r:id="rId13"/>
    <sheet name="SUMDIKLAT-JANUARI" sheetId="14" r:id="rId14"/>
    <sheet name="F8-Budaya Korporasi" sheetId="15" r:id="rId15"/>
  </sheets>
  <externalReferences>
    <externalReference r:id="rId16"/>
  </externalReferences>
  <definedNames>
    <definedName name="_xlnm._FilterDatabase" localSheetId="8" hidden="1">'JANUARI (sesuai bulan berjalan)'!$A$2:$Z$2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20" roundtripDataSignature="AMtx7mjGkqjaDFpXiP3Hy/yFjM7kqRvQXQ=="/>
    </ext>
  </extLst>
</workbook>
</file>

<file path=xl/calcChain.xml><?xml version="1.0" encoding="utf-8"?>
<calcChain xmlns="http://schemas.openxmlformats.org/spreadsheetml/2006/main">
  <c r="T56" i="9" l="1"/>
  <c r="X55" i="9"/>
  <c r="D18" i="1"/>
  <c r="T3" i="9"/>
  <c r="U3" i="9"/>
  <c r="W3" i="9"/>
  <c r="X3" i="9"/>
  <c r="Y3" i="9"/>
  <c r="V3" i="9" s="1"/>
  <c r="T4" i="9"/>
  <c r="U4" i="9"/>
  <c r="W4" i="9"/>
  <c r="X4" i="9"/>
  <c r="Y4" i="9"/>
  <c r="V4" i="9" s="1"/>
  <c r="T5" i="9"/>
  <c r="U5" i="9"/>
  <c r="W5" i="9"/>
  <c r="X5" i="9"/>
  <c r="Y5" i="9"/>
  <c r="V5" i="9" s="1"/>
  <c r="T6" i="9"/>
  <c r="U6" i="9"/>
  <c r="W6" i="9"/>
  <c r="X6" i="9"/>
  <c r="Y6" i="9"/>
  <c r="V6" i="9" s="1"/>
  <c r="Z6" i="9"/>
  <c r="T7" i="9"/>
  <c r="U7" i="9"/>
  <c r="W7" i="9"/>
  <c r="X7" i="9"/>
  <c r="Y7" i="9"/>
  <c r="V7" i="9" s="1"/>
  <c r="T8" i="9"/>
  <c r="U8" i="9"/>
  <c r="W8" i="9"/>
  <c r="X8" i="9"/>
  <c r="Y8" i="9"/>
  <c r="V8" i="9" s="1"/>
  <c r="T9" i="9"/>
  <c r="U9" i="9"/>
  <c r="W9" i="9"/>
  <c r="X9" i="9"/>
  <c r="Y9" i="9"/>
  <c r="V9" i="9" s="1"/>
  <c r="T10" i="9"/>
  <c r="U10" i="9"/>
  <c r="W10" i="9"/>
  <c r="X10" i="9"/>
  <c r="Y10" i="9"/>
  <c r="V10" i="9" s="1"/>
  <c r="Z10" i="9"/>
  <c r="T11" i="9"/>
  <c r="U11" i="9"/>
  <c r="W11" i="9"/>
  <c r="X11" i="9"/>
  <c r="Y11" i="9"/>
  <c r="V11" i="9" s="1"/>
  <c r="T12" i="9"/>
  <c r="U12" i="9"/>
  <c r="W12" i="9"/>
  <c r="X12" i="9"/>
  <c r="Y12" i="9"/>
  <c r="V12" i="9" s="1"/>
  <c r="T13" i="9"/>
  <c r="U13" i="9"/>
  <c r="W13" i="9"/>
  <c r="X13" i="9"/>
  <c r="Y13" i="9"/>
  <c r="V13" i="9" s="1"/>
  <c r="T14" i="9"/>
  <c r="U14" i="9"/>
  <c r="W14" i="9"/>
  <c r="X14" i="9"/>
  <c r="Y14" i="9"/>
  <c r="V14" i="9" s="1"/>
  <c r="Z14" i="9"/>
  <c r="T15" i="9"/>
  <c r="U15" i="9"/>
  <c r="W15" i="9"/>
  <c r="X15" i="9"/>
  <c r="Y15" i="9"/>
  <c r="V15" i="9" s="1"/>
  <c r="T16" i="9"/>
  <c r="U16" i="9"/>
  <c r="W16" i="9"/>
  <c r="X16" i="9"/>
  <c r="Y16" i="9"/>
  <c r="V16" i="9" s="1"/>
  <c r="T17" i="9"/>
  <c r="U17" i="9"/>
  <c r="W17" i="9"/>
  <c r="X17" i="9"/>
  <c r="Y17" i="9"/>
  <c r="V17" i="9" s="1"/>
  <c r="T18" i="9"/>
  <c r="U18" i="9"/>
  <c r="W18" i="9"/>
  <c r="X18" i="9"/>
  <c r="Y18" i="9"/>
  <c r="V18" i="9" s="1"/>
  <c r="T19" i="9"/>
  <c r="U19" i="9"/>
  <c r="W19" i="9"/>
  <c r="X19" i="9"/>
  <c r="Y19" i="9"/>
  <c r="V19" i="9" s="1"/>
  <c r="T20" i="9"/>
  <c r="U20" i="9"/>
  <c r="W20" i="9"/>
  <c r="X20" i="9"/>
  <c r="Y20" i="9"/>
  <c r="V20" i="9" s="1"/>
  <c r="T21" i="9"/>
  <c r="U21" i="9"/>
  <c r="W21" i="9"/>
  <c r="X21" i="9"/>
  <c r="Y21" i="9"/>
  <c r="V21" i="9" s="1"/>
  <c r="T22" i="9"/>
  <c r="U22" i="9"/>
  <c r="W22" i="9"/>
  <c r="X22" i="9"/>
  <c r="Y22" i="9"/>
  <c r="V22" i="9" s="1"/>
  <c r="T23" i="9"/>
  <c r="U23" i="9"/>
  <c r="W23" i="9"/>
  <c r="X23" i="9"/>
  <c r="Y23" i="9"/>
  <c r="V23" i="9" s="1"/>
  <c r="T24" i="9"/>
  <c r="U24" i="9"/>
  <c r="W24" i="9"/>
  <c r="X24" i="9"/>
  <c r="Y24" i="9"/>
  <c r="V24" i="9" s="1"/>
  <c r="T25" i="9"/>
  <c r="U25" i="9"/>
  <c r="W25" i="9"/>
  <c r="X25" i="9"/>
  <c r="Y25" i="9"/>
  <c r="V25" i="9" s="1"/>
  <c r="T26" i="9"/>
  <c r="U26" i="9"/>
  <c r="W26" i="9"/>
  <c r="X26" i="9"/>
  <c r="Y26" i="9"/>
  <c r="V26" i="9" s="1"/>
  <c r="Z26" i="9"/>
  <c r="T27" i="9"/>
  <c r="U27" i="9"/>
  <c r="W27" i="9"/>
  <c r="X27" i="9"/>
  <c r="Y27" i="9"/>
  <c r="V27" i="9" s="1"/>
  <c r="T28" i="9"/>
  <c r="U28" i="9"/>
  <c r="W28" i="9"/>
  <c r="X28" i="9"/>
  <c r="Y28" i="9"/>
  <c r="V28" i="9" s="1"/>
  <c r="T29" i="9"/>
  <c r="U29" i="9"/>
  <c r="W29" i="9"/>
  <c r="X29" i="9"/>
  <c r="Y29" i="9"/>
  <c r="V29" i="9" s="1"/>
  <c r="T30" i="9"/>
  <c r="U30" i="9"/>
  <c r="W30" i="9"/>
  <c r="X30" i="9"/>
  <c r="Y30" i="9"/>
  <c r="V30" i="9" s="1"/>
  <c r="Z30" i="9"/>
  <c r="T31" i="9"/>
  <c r="U31" i="9"/>
  <c r="W31" i="9"/>
  <c r="X31" i="9"/>
  <c r="Y31" i="9"/>
  <c r="V31" i="9" s="1"/>
  <c r="T32" i="9"/>
  <c r="U32" i="9"/>
  <c r="W32" i="9"/>
  <c r="X32" i="9"/>
  <c r="Y32" i="9"/>
  <c r="V32" i="9" s="1"/>
  <c r="T33" i="9"/>
  <c r="U33" i="9"/>
  <c r="W33" i="9"/>
  <c r="X33" i="9"/>
  <c r="Y33" i="9"/>
  <c r="V33" i="9" s="1"/>
  <c r="T34" i="9"/>
  <c r="U34" i="9"/>
  <c r="W34" i="9"/>
  <c r="X34" i="9"/>
  <c r="Y34" i="9"/>
  <c r="V34" i="9" s="1"/>
  <c r="Z34" i="9"/>
  <c r="T35" i="9"/>
  <c r="U35" i="9"/>
  <c r="W35" i="9"/>
  <c r="X35" i="9"/>
  <c r="Y35" i="9"/>
  <c r="V35" i="9" s="1"/>
  <c r="T36" i="9"/>
  <c r="U36" i="9"/>
  <c r="W36" i="9"/>
  <c r="X36" i="9"/>
  <c r="Y36" i="9"/>
  <c r="V36" i="9" s="1"/>
  <c r="T37" i="9"/>
  <c r="U37" i="9"/>
  <c r="W37" i="9"/>
  <c r="X37" i="9"/>
  <c r="Y37" i="9"/>
  <c r="V37" i="9" s="1"/>
  <c r="T38" i="9"/>
  <c r="U38" i="9"/>
  <c r="W38" i="9"/>
  <c r="X38" i="9"/>
  <c r="Y38" i="9"/>
  <c r="V38" i="9" s="1"/>
  <c r="Z38" i="9"/>
  <c r="T39" i="9"/>
  <c r="U39" i="9"/>
  <c r="W39" i="9"/>
  <c r="X39" i="9"/>
  <c r="Y39" i="9"/>
  <c r="V39" i="9" s="1"/>
  <c r="T40" i="9"/>
  <c r="U40" i="9"/>
  <c r="W40" i="9"/>
  <c r="X40" i="9"/>
  <c r="Y40" i="9"/>
  <c r="V40" i="9" s="1"/>
  <c r="T41" i="9"/>
  <c r="U41" i="9"/>
  <c r="W41" i="9"/>
  <c r="X41" i="9"/>
  <c r="Y41" i="9"/>
  <c r="V41" i="9" s="1"/>
  <c r="T42" i="9"/>
  <c r="U42" i="9"/>
  <c r="W42" i="9"/>
  <c r="X42" i="9"/>
  <c r="Y42" i="9"/>
  <c r="V42" i="9" s="1"/>
  <c r="Z42" i="9"/>
  <c r="T43" i="9"/>
  <c r="U43" i="9"/>
  <c r="W43" i="9"/>
  <c r="X43" i="9"/>
  <c r="Y43" i="9"/>
  <c r="V43" i="9" s="1"/>
  <c r="T44" i="9"/>
  <c r="U44" i="9"/>
  <c r="W44" i="9"/>
  <c r="X44" i="9"/>
  <c r="Y44" i="9"/>
  <c r="V44" i="9" s="1"/>
  <c r="T45" i="9"/>
  <c r="U45" i="9"/>
  <c r="W45" i="9"/>
  <c r="X45" i="9"/>
  <c r="Y45" i="9"/>
  <c r="V45" i="9" s="1"/>
  <c r="T46" i="9"/>
  <c r="U46" i="9"/>
  <c r="W46" i="9"/>
  <c r="X46" i="9"/>
  <c r="Y46" i="9"/>
  <c r="V46" i="9" s="1"/>
  <c r="Z46" i="9"/>
  <c r="T47" i="9"/>
  <c r="U47" i="9"/>
  <c r="W47" i="9"/>
  <c r="X47" i="9"/>
  <c r="Y47" i="9"/>
  <c r="V47" i="9" s="1"/>
  <c r="T48" i="9"/>
  <c r="U48" i="9"/>
  <c r="W48" i="9"/>
  <c r="X48" i="9"/>
  <c r="Y48" i="9"/>
  <c r="V48" i="9" s="1"/>
  <c r="T49" i="9"/>
  <c r="U49" i="9"/>
  <c r="W49" i="9"/>
  <c r="X49" i="9"/>
  <c r="Y49" i="9"/>
  <c r="V49" i="9" s="1"/>
  <c r="T50" i="9"/>
  <c r="U50" i="9"/>
  <c r="W50" i="9"/>
  <c r="X50" i="9"/>
  <c r="Y50" i="9"/>
  <c r="V50" i="9" s="1"/>
  <c r="T51" i="9"/>
  <c r="U51" i="9"/>
  <c r="W51" i="9"/>
  <c r="X51" i="9"/>
  <c r="Y51" i="9"/>
  <c r="V51" i="9" s="1"/>
  <c r="T52" i="9"/>
  <c r="U52" i="9"/>
  <c r="W52" i="9"/>
  <c r="X52" i="9"/>
  <c r="Y52" i="9"/>
  <c r="V52" i="9" s="1"/>
  <c r="T53" i="9"/>
  <c r="U53" i="9"/>
  <c r="W53" i="9"/>
  <c r="X53" i="9"/>
  <c r="Y53" i="9"/>
  <c r="V53" i="9" s="1"/>
  <c r="T54" i="9"/>
  <c r="U54" i="9"/>
  <c r="W54" i="9"/>
  <c r="X54" i="9"/>
  <c r="Y54" i="9"/>
  <c r="V54" i="9" s="1"/>
  <c r="T55" i="9"/>
  <c r="U55" i="9"/>
  <c r="W55" i="9"/>
  <c r="Y55" i="9"/>
  <c r="X56" i="9"/>
  <c r="Y56" i="9"/>
  <c r="W57" i="9"/>
  <c r="Y57" i="9"/>
  <c r="Y58" i="9"/>
  <c r="Z58" i="9"/>
  <c r="Y59" i="9"/>
  <c r="Y60" i="9"/>
  <c r="Y61" i="9"/>
  <c r="Y62" i="9"/>
  <c r="Y63" i="9"/>
  <c r="Y64" i="9"/>
  <c r="Y65" i="9"/>
  <c r="Q3" i="11"/>
  <c r="R3" i="11"/>
  <c r="T3" i="11"/>
  <c r="U3" i="11"/>
  <c r="V3" i="11"/>
  <c r="K3" i="11" s="1"/>
  <c r="S3" i="11" s="1"/>
  <c r="K4" i="11"/>
  <c r="S4" i="11" s="1"/>
  <c r="Q4" i="11"/>
  <c r="R4" i="11"/>
  <c r="T4" i="11"/>
  <c r="U4" i="11"/>
  <c r="V4" i="11"/>
  <c r="K5" i="11"/>
  <c r="S5" i="11" s="1"/>
  <c r="Q5" i="11"/>
  <c r="R5" i="11"/>
  <c r="T5" i="11"/>
  <c r="U5" i="11"/>
  <c r="V5" i="11"/>
  <c r="Q6" i="11"/>
  <c r="R6" i="11"/>
  <c r="T6" i="11"/>
  <c r="U6" i="11"/>
  <c r="V6" i="11"/>
  <c r="K6" i="11" s="1"/>
  <c r="S6" i="11" s="1"/>
  <c r="Q7" i="11"/>
  <c r="R7" i="11"/>
  <c r="T7" i="11"/>
  <c r="U7" i="11"/>
  <c r="V7" i="11"/>
  <c r="K7" i="11" s="1"/>
  <c r="S7" i="11" s="1"/>
  <c r="K8" i="11"/>
  <c r="S8" i="11" s="1"/>
  <c r="Q8" i="11"/>
  <c r="R8" i="11"/>
  <c r="T8" i="11"/>
  <c r="U8" i="11"/>
  <c r="V8" i="11"/>
  <c r="Q9" i="11"/>
  <c r="R9" i="11"/>
  <c r="T9" i="11"/>
  <c r="U9" i="11"/>
  <c r="V9" i="11"/>
  <c r="K9" i="11" s="1"/>
  <c r="S9" i="11" s="1"/>
  <c r="Q10" i="11"/>
  <c r="R10" i="11"/>
  <c r="T10" i="11"/>
  <c r="U10" i="11"/>
  <c r="V10" i="11"/>
  <c r="K10" i="11" s="1"/>
  <c r="S10" i="11" s="1"/>
  <c r="Q11" i="11"/>
  <c r="R11" i="11"/>
  <c r="T11" i="11"/>
  <c r="U11" i="11"/>
  <c r="V11" i="11"/>
  <c r="K11" i="11" s="1"/>
  <c r="S11" i="11" s="1"/>
  <c r="K12" i="11"/>
  <c r="S12" i="11" s="1"/>
  <c r="Q12" i="11"/>
  <c r="R12" i="11"/>
  <c r="T12" i="11"/>
  <c r="U12" i="11"/>
  <c r="V12" i="11"/>
  <c r="K13" i="11"/>
  <c r="S13" i="11" s="1"/>
  <c r="Q13" i="11"/>
  <c r="R13" i="11"/>
  <c r="T13" i="11"/>
  <c r="U13" i="11"/>
  <c r="V13" i="11"/>
  <c r="Q14" i="11"/>
  <c r="R14" i="11"/>
  <c r="T14" i="11"/>
  <c r="U14" i="11"/>
  <c r="V14" i="11"/>
  <c r="K14" i="11" s="1"/>
  <c r="S14" i="11" s="1"/>
  <c r="Q15" i="11"/>
  <c r="R15" i="11"/>
  <c r="T15" i="11"/>
  <c r="U15" i="11"/>
  <c r="V15" i="11"/>
  <c r="K15" i="11" s="1"/>
  <c r="S15" i="11" s="1"/>
  <c r="K16" i="11"/>
  <c r="Q16" i="11"/>
  <c r="R16" i="11"/>
  <c r="S16" i="11"/>
  <c r="T16" i="11"/>
  <c r="U16" i="11"/>
  <c r="V16" i="11"/>
  <c r="Q17" i="11"/>
  <c r="R17" i="11"/>
  <c r="T17" i="11"/>
  <c r="U17" i="11"/>
  <c r="V17" i="11"/>
  <c r="K17" i="11" s="1"/>
  <c r="S17" i="11" s="1"/>
  <c r="Q18" i="11"/>
  <c r="R18" i="11"/>
  <c r="T18" i="11"/>
  <c r="U18" i="11"/>
  <c r="V18" i="11"/>
  <c r="K18" i="11" s="1"/>
  <c r="S18" i="11" s="1"/>
  <c r="Q19" i="11"/>
  <c r="R19" i="11"/>
  <c r="T19" i="11"/>
  <c r="U19" i="11"/>
  <c r="V19" i="11"/>
  <c r="K19" i="11" s="1"/>
  <c r="S19" i="11" s="1"/>
  <c r="K20" i="11"/>
  <c r="S20" i="11" s="1"/>
  <c r="Q20" i="11"/>
  <c r="R20" i="11"/>
  <c r="T20" i="11"/>
  <c r="U20" i="11"/>
  <c r="V20" i="11"/>
  <c r="K21" i="11"/>
  <c r="S21" i="11" s="1"/>
  <c r="Q21" i="11"/>
  <c r="R21" i="11"/>
  <c r="T21" i="11"/>
  <c r="U21" i="11"/>
  <c r="V21" i="11"/>
  <c r="Q22" i="11"/>
  <c r="R22" i="11"/>
  <c r="T22" i="11"/>
  <c r="U22" i="11"/>
  <c r="V22" i="11"/>
  <c r="K22" i="11" s="1"/>
  <c r="S22" i="11" s="1"/>
  <c r="K23" i="11"/>
  <c r="S23" i="11" s="1"/>
  <c r="Q23" i="11"/>
  <c r="R23" i="11"/>
  <c r="T23" i="11"/>
  <c r="U23" i="11"/>
  <c r="V23" i="11"/>
  <c r="K24" i="11"/>
  <c r="Q24" i="11"/>
  <c r="R24" i="11"/>
  <c r="S24" i="11"/>
  <c r="T24" i="11"/>
  <c r="U24" i="11"/>
  <c r="V24" i="11"/>
  <c r="Q25" i="11"/>
  <c r="R25" i="11"/>
  <c r="T25" i="11"/>
  <c r="U25" i="11"/>
  <c r="V25" i="11"/>
  <c r="K25" i="11" s="1"/>
  <c r="S25" i="11" s="1"/>
  <c r="Q26" i="11"/>
  <c r="R26" i="11"/>
  <c r="T26" i="11"/>
  <c r="U26" i="11"/>
  <c r="V26" i="11"/>
  <c r="K26" i="11" s="1"/>
  <c r="S26" i="11" s="1"/>
  <c r="Q27" i="11"/>
  <c r="R27" i="11"/>
  <c r="T27" i="11"/>
  <c r="U27" i="11"/>
  <c r="V27" i="11"/>
  <c r="K27" i="11" s="1"/>
  <c r="S27" i="11" s="1"/>
  <c r="K28" i="11"/>
  <c r="S28" i="11" s="1"/>
  <c r="Q28" i="11"/>
  <c r="R28" i="11"/>
  <c r="T28" i="11"/>
  <c r="U28" i="11"/>
  <c r="V28" i="11"/>
  <c r="Q29" i="11"/>
  <c r="R29" i="11"/>
  <c r="T29" i="11"/>
  <c r="U29" i="11"/>
  <c r="V29" i="11"/>
  <c r="K29" i="11" s="1"/>
  <c r="S29" i="11" s="1"/>
  <c r="Q30" i="11"/>
  <c r="R30" i="11"/>
  <c r="S30" i="11"/>
  <c r="T30" i="11"/>
  <c r="U30" i="11"/>
  <c r="V30" i="11"/>
  <c r="H30" i="7"/>
  <c r="G30" i="7" s="1"/>
  <c r="H29" i="7"/>
  <c r="G29" i="7" s="1"/>
  <c r="H26" i="7"/>
  <c r="G26" i="7" s="1"/>
  <c r="H25" i="7"/>
  <c r="G25" i="7" s="1"/>
  <c r="T58" i="9" l="1"/>
  <c r="U58" i="9"/>
  <c r="W58" i="9"/>
  <c r="X58" i="9"/>
  <c r="V58" i="9"/>
  <c r="U57" i="9"/>
  <c r="T57" i="9"/>
  <c r="V59" i="9"/>
  <c r="V56" i="9"/>
  <c r="W56" i="9"/>
  <c r="V57" i="9"/>
  <c r="U56" i="9"/>
  <c r="X57" i="9"/>
  <c r="V55" i="9"/>
  <c r="Z62" i="9"/>
  <c r="Z50" i="9"/>
  <c r="Z18" i="9"/>
  <c r="Z54" i="9"/>
  <c r="Z22" i="9"/>
  <c r="Z63" i="9"/>
  <c r="Z59" i="9"/>
  <c r="Z55" i="9"/>
  <c r="Z51" i="9"/>
  <c r="Z47" i="9"/>
  <c r="Z43" i="9"/>
  <c r="Z39" i="9"/>
  <c r="Z35" i="9"/>
  <c r="Z31" i="9"/>
  <c r="Z27" i="9"/>
  <c r="Z23" i="9"/>
  <c r="Z19" i="9"/>
  <c r="Z15" i="9"/>
  <c r="Z11" i="9"/>
  <c r="Z7" i="9"/>
  <c r="Z3" i="9"/>
  <c r="Z64" i="9"/>
  <c r="Z60" i="9"/>
  <c r="Z56" i="9"/>
  <c r="Z52" i="9"/>
  <c r="Z48" i="9"/>
  <c r="Z44" i="9"/>
  <c r="Z40" i="9"/>
  <c r="Z36" i="9"/>
  <c r="Z32" i="9"/>
  <c r="Z28" i="9"/>
  <c r="Z24" i="9"/>
  <c r="Z20" i="9"/>
  <c r="Z16" i="9"/>
  <c r="Z12" i="9"/>
  <c r="Z8" i="9"/>
  <c r="Z4" i="9"/>
  <c r="Z65" i="9"/>
  <c r="Z61" i="9"/>
  <c r="Z57" i="9"/>
  <c r="Z53" i="9"/>
  <c r="Z49" i="9"/>
  <c r="Z45" i="9"/>
  <c r="Z41" i="9"/>
  <c r="Z37" i="9"/>
  <c r="Z33" i="9"/>
  <c r="Z29" i="9"/>
  <c r="Z25" i="9"/>
  <c r="Z21" i="9"/>
  <c r="Z17" i="9"/>
  <c r="Z13" i="9"/>
  <c r="Z9" i="9"/>
  <c r="Z5" i="9"/>
  <c r="D93" i="3"/>
  <c r="T59" i="9" l="1"/>
  <c r="U59" i="9"/>
  <c r="W59" i="9"/>
  <c r="X59" i="9"/>
  <c r="D17" i="15"/>
  <c r="C17" i="15"/>
  <c r="B17" i="15"/>
  <c r="C11" i="15"/>
  <c r="D11" i="15" s="1"/>
  <c r="B11" i="15"/>
  <c r="B42" i="14"/>
  <c r="C41" i="14"/>
  <c r="C40" i="14"/>
  <c r="C39" i="14"/>
  <c r="C38" i="14"/>
  <c r="C37" i="14"/>
  <c r="C36" i="14"/>
  <c r="C35" i="14"/>
  <c r="C42" i="14" s="1"/>
  <c r="B30" i="14"/>
  <c r="C29" i="14" s="1"/>
  <c r="C23" i="14"/>
  <c r="B23" i="14"/>
  <c r="C22" i="14" s="1"/>
  <c r="C21" i="14"/>
  <c r="C20" i="14"/>
  <c r="C19" i="14"/>
  <c r="C18" i="14"/>
  <c r="C17" i="14"/>
  <c r="C16" i="14"/>
  <c r="C15" i="14"/>
  <c r="B10" i="14"/>
  <c r="C8" i="14" s="1"/>
  <c r="C6" i="14"/>
  <c r="C5" i="14"/>
  <c r="P16" i="13"/>
  <c r="M16" i="13"/>
  <c r="J16" i="13"/>
  <c r="B270" i="10"/>
  <c r="C269" i="10"/>
  <c r="B269" i="10"/>
  <c r="C268" i="10"/>
  <c r="C267" i="10"/>
  <c r="C266" i="10"/>
  <c r="B236" i="10"/>
  <c r="B235" i="10"/>
  <c r="C235" i="10" s="1"/>
  <c r="C234" i="10"/>
  <c r="C233" i="10"/>
  <c r="C232" i="10"/>
  <c r="B201" i="10"/>
  <c r="B202" i="10" s="1"/>
  <c r="C200" i="10"/>
  <c r="C199" i="10"/>
  <c r="C198" i="10"/>
  <c r="C197" i="10"/>
  <c r="C196" i="10"/>
  <c r="C195" i="10"/>
  <c r="C194" i="10"/>
  <c r="C193" i="10"/>
  <c r="B162" i="10"/>
  <c r="C160" i="10"/>
  <c r="B160" i="10"/>
  <c r="B161" i="10" s="1"/>
  <c r="C161" i="10" s="1"/>
  <c r="C159" i="10"/>
  <c r="C158" i="10"/>
  <c r="C157" i="10"/>
  <c r="C156" i="10"/>
  <c r="C155" i="10"/>
  <c r="C154" i="10"/>
  <c r="C153" i="10"/>
  <c r="B123" i="10"/>
  <c r="B122" i="10"/>
  <c r="C122" i="10" s="1"/>
  <c r="C121" i="10"/>
  <c r="C120" i="10"/>
  <c r="C119" i="10"/>
  <c r="C118" i="10"/>
  <c r="C117" i="10"/>
  <c r="C116" i="10"/>
  <c r="C115" i="10"/>
  <c r="B84" i="10"/>
  <c r="C83" i="10"/>
  <c r="C82" i="10"/>
  <c r="C81" i="10"/>
  <c r="C80" i="10"/>
  <c r="C79" i="10"/>
  <c r="C78" i="10"/>
  <c r="C77" i="10"/>
  <c r="B47" i="10"/>
  <c r="C46" i="10"/>
  <c r="B46" i="10"/>
  <c r="C45" i="10"/>
  <c r="C44" i="10"/>
  <c r="C43" i="10"/>
  <c r="C42" i="10"/>
  <c r="C41" i="10"/>
  <c r="C40" i="10"/>
  <c r="C39" i="10"/>
  <c r="B12" i="10"/>
  <c r="C11" i="10"/>
  <c r="B11" i="10"/>
  <c r="B10" i="10"/>
  <c r="C10" i="10" s="1"/>
  <c r="C9" i="10"/>
  <c r="B9" i="10"/>
  <c r="C8" i="10"/>
  <c r="B8" i="10"/>
  <c r="C7" i="10"/>
  <c r="C6" i="10"/>
  <c r="C5" i="10"/>
  <c r="C4" i="10"/>
  <c r="C3" i="10"/>
  <c r="C2" i="10"/>
  <c r="C1" i="10"/>
  <c r="D92" i="7"/>
  <c r="E92" i="7" s="1"/>
  <c r="F92" i="7" s="1"/>
  <c r="G92" i="7" s="1"/>
  <c r="H92" i="7" s="1"/>
  <c r="C92" i="7"/>
  <c r="F85" i="7"/>
  <c r="E85" i="7"/>
  <c r="D85" i="7"/>
  <c r="C85" i="7"/>
  <c r="F84" i="7"/>
  <c r="E84" i="7"/>
  <c r="D84" i="7"/>
  <c r="C84" i="7"/>
  <c r="C86" i="7" s="1"/>
  <c r="C82" i="7"/>
  <c r="D82" i="7" s="1"/>
  <c r="E82" i="7" s="1"/>
  <c r="F82" i="7" s="1"/>
  <c r="G82" i="7" s="1"/>
  <c r="H82" i="7" s="1"/>
  <c r="G80" i="7"/>
  <c r="G90" i="7" s="1"/>
  <c r="F79" i="7"/>
  <c r="F89" i="7" s="1"/>
  <c r="F75" i="7"/>
  <c r="E75" i="7"/>
  <c r="D75" i="7"/>
  <c r="D95" i="7" s="1"/>
  <c r="C75" i="7"/>
  <c r="F74" i="7"/>
  <c r="E74" i="7"/>
  <c r="D74" i="7"/>
  <c r="C74" i="7"/>
  <c r="D72" i="7"/>
  <c r="E72" i="7" s="1"/>
  <c r="F72" i="7" s="1"/>
  <c r="G72" i="7" s="1"/>
  <c r="H72" i="7" s="1"/>
  <c r="C72" i="7"/>
  <c r="H70" i="7"/>
  <c r="H80" i="7" s="1"/>
  <c r="H90" i="7" s="1"/>
  <c r="G70" i="7"/>
  <c r="F70" i="7"/>
  <c r="F80" i="7" s="1"/>
  <c r="F90" i="7" s="1"/>
  <c r="F69" i="7"/>
  <c r="A67" i="7"/>
  <c r="F46" i="7"/>
  <c r="E46" i="7"/>
  <c r="D46" i="7"/>
  <c r="C46" i="7"/>
  <c r="F45" i="7"/>
  <c r="E45" i="7"/>
  <c r="D45" i="7"/>
  <c r="C45" i="7"/>
  <c r="F43" i="7"/>
  <c r="E43" i="7"/>
  <c r="D43" i="7"/>
  <c r="C43" i="7"/>
  <c r="F39" i="7"/>
  <c r="E39" i="7"/>
  <c r="D39" i="7"/>
  <c r="C39" i="7"/>
  <c r="F35" i="7"/>
  <c r="E35" i="7"/>
  <c r="D35" i="7"/>
  <c r="C35" i="7"/>
  <c r="G33" i="7"/>
  <c r="F31" i="7"/>
  <c r="E31" i="7"/>
  <c r="D31" i="7"/>
  <c r="C31" i="7"/>
  <c r="F27" i="7"/>
  <c r="E27" i="7"/>
  <c r="D27" i="7"/>
  <c r="C27" i="7"/>
  <c r="F23" i="7"/>
  <c r="E23" i="7"/>
  <c r="D23" i="7"/>
  <c r="C23" i="7"/>
  <c r="F19" i="7"/>
  <c r="E19" i="7"/>
  <c r="D19" i="7"/>
  <c r="C19" i="7"/>
  <c r="F15" i="7"/>
  <c r="E15" i="7"/>
  <c r="D15" i="7"/>
  <c r="C15" i="7"/>
  <c r="B11" i="7"/>
  <c r="C11" i="7" s="1"/>
  <c r="D11" i="7" s="1"/>
  <c r="E11" i="7" s="1"/>
  <c r="F11" i="7" s="1"/>
  <c r="G11" i="7" s="1"/>
  <c r="H11" i="7" s="1"/>
  <c r="E8" i="7"/>
  <c r="E69" i="7" s="1"/>
  <c r="E79" i="7" s="1"/>
  <c r="E89" i="7" s="1"/>
  <c r="D8" i="7"/>
  <c r="D69" i="7" s="1"/>
  <c r="D79" i="7" s="1"/>
  <c r="D89" i="7" s="1"/>
  <c r="C8" i="7"/>
  <c r="C69" i="7" s="1"/>
  <c r="C79" i="7" s="1"/>
  <c r="C89" i="7" s="1"/>
  <c r="T289" i="6"/>
  <c r="T288" i="6"/>
  <c r="T287" i="6"/>
  <c r="T286" i="6"/>
  <c r="T285" i="6"/>
  <c r="T284" i="6"/>
  <c r="T283" i="6"/>
  <c r="T282" i="6"/>
  <c r="T281" i="6"/>
  <c r="T280" i="6"/>
  <c r="T279" i="6"/>
  <c r="T278" i="6"/>
  <c r="T277" i="6"/>
  <c r="T276" i="6"/>
  <c r="T275" i="6"/>
  <c r="T274" i="6"/>
  <c r="T273" i="6"/>
  <c r="T272" i="6"/>
  <c r="T271" i="6"/>
  <c r="T270" i="6"/>
  <c r="T269" i="6"/>
  <c r="T268" i="6"/>
  <c r="T267" i="6"/>
  <c r="T266" i="6"/>
  <c r="T265" i="6"/>
  <c r="T264" i="6"/>
  <c r="T263" i="6"/>
  <c r="T262" i="6"/>
  <c r="T261" i="6"/>
  <c r="T260" i="6"/>
  <c r="T259" i="6"/>
  <c r="T258" i="6"/>
  <c r="T257" i="6"/>
  <c r="T256" i="6"/>
  <c r="T255" i="6"/>
  <c r="T254" i="6"/>
  <c r="T253" i="6"/>
  <c r="T252" i="6"/>
  <c r="T251" i="6"/>
  <c r="T250" i="6"/>
  <c r="T249" i="6"/>
  <c r="T248" i="6"/>
  <c r="T247" i="6"/>
  <c r="T246" i="6"/>
  <c r="T245" i="6"/>
  <c r="T244" i="6"/>
  <c r="T243" i="6"/>
  <c r="T242" i="6"/>
  <c r="T241" i="6"/>
  <c r="T240" i="6"/>
  <c r="T239" i="6"/>
  <c r="T238" i="6"/>
  <c r="T237" i="6"/>
  <c r="T236" i="6"/>
  <c r="T235" i="6"/>
  <c r="T234" i="6"/>
  <c r="T233" i="6"/>
  <c r="T232" i="6"/>
  <c r="T231" i="6"/>
  <c r="T230" i="6"/>
  <c r="T229" i="6"/>
  <c r="T228" i="6"/>
  <c r="T227" i="6"/>
  <c r="T226" i="6"/>
  <c r="T225" i="6"/>
  <c r="T224" i="6"/>
  <c r="T223" i="6"/>
  <c r="T222" i="6"/>
  <c r="T221" i="6"/>
  <c r="T220" i="6"/>
  <c r="T219" i="6"/>
  <c r="T218" i="6"/>
  <c r="T217" i="6"/>
  <c r="T216" i="6"/>
  <c r="T215" i="6"/>
  <c r="T214" i="6"/>
  <c r="T213" i="6"/>
  <c r="T212" i="6"/>
  <c r="T211" i="6"/>
  <c r="T210" i="6"/>
  <c r="T209" i="6"/>
  <c r="T208" i="6"/>
  <c r="T207" i="6"/>
  <c r="T206" i="6"/>
  <c r="T205" i="6"/>
  <c r="T204" i="6"/>
  <c r="T203" i="6"/>
  <c r="T202" i="6"/>
  <c r="T201" i="6"/>
  <c r="T200" i="6"/>
  <c r="T199" i="6"/>
  <c r="T198" i="6"/>
  <c r="T197" i="6"/>
  <c r="T196" i="6"/>
  <c r="T195" i="6"/>
  <c r="T194" i="6"/>
  <c r="T193" i="6"/>
  <c r="T192" i="6"/>
  <c r="T191" i="6"/>
  <c r="T190" i="6"/>
  <c r="T189" i="6"/>
  <c r="T188" i="6"/>
  <c r="T187" i="6"/>
  <c r="T186" i="6"/>
  <c r="T185" i="6"/>
  <c r="T184" i="6"/>
  <c r="T183" i="6"/>
  <c r="T182" i="6"/>
  <c r="T181" i="6"/>
  <c r="T180" i="6"/>
  <c r="T179" i="6"/>
  <c r="T178" i="6"/>
  <c r="T177" i="6"/>
  <c r="T176" i="6"/>
  <c r="T175" i="6"/>
  <c r="T174" i="6"/>
  <c r="T173" i="6"/>
  <c r="T172" i="6"/>
  <c r="T171" i="6"/>
  <c r="T170" i="6"/>
  <c r="T169" i="6"/>
  <c r="T168" i="6"/>
  <c r="T167" i="6"/>
  <c r="T166" i="6"/>
  <c r="T165" i="6"/>
  <c r="T164" i="6"/>
  <c r="T163" i="6"/>
  <c r="T162" i="6"/>
  <c r="T161" i="6"/>
  <c r="T160" i="6"/>
  <c r="T159" i="6"/>
  <c r="T158" i="6"/>
  <c r="T157" i="6"/>
  <c r="T156" i="6"/>
  <c r="T155" i="6"/>
  <c r="T154" i="6"/>
  <c r="T153" i="6"/>
  <c r="T152" i="6"/>
  <c r="T151" i="6"/>
  <c r="T150" i="6"/>
  <c r="T149" i="6"/>
  <c r="T148" i="6"/>
  <c r="T147" i="6"/>
  <c r="T146" i="6"/>
  <c r="T145" i="6"/>
  <c r="T144" i="6"/>
  <c r="T143" i="6"/>
  <c r="T142" i="6"/>
  <c r="T141" i="6"/>
  <c r="T140" i="6"/>
  <c r="T139" i="6"/>
  <c r="T138" i="6"/>
  <c r="T137" i="6"/>
  <c r="T136" i="6"/>
  <c r="T135" i="6"/>
  <c r="T134" i="6"/>
  <c r="T133" i="6"/>
  <c r="T132" i="6"/>
  <c r="T131" i="6"/>
  <c r="T130" i="6"/>
  <c r="T129" i="6"/>
  <c r="T128" i="6"/>
  <c r="T127" i="6"/>
  <c r="T126" i="6"/>
  <c r="T125" i="6"/>
  <c r="T124" i="6"/>
  <c r="T123" i="6"/>
  <c r="T122" i="6"/>
  <c r="T121" i="6"/>
  <c r="T120" i="6"/>
  <c r="T119" i="6"/>
  <c r="T118" i="6"/>
  <c r="T117" i="6"/>
  <c r="T116" i="6"/>
  <c r="T115" i="6"/>
  <c r="T114" i="6"/>
  <c r="T113" i="6"/>
  <c r="T112" i="6"/>
  <c r="T111" i="6"/>
  <c r="T110" i="6"/>
  <c r="T109" i="6"/>
  <c r="T108" i="6"/>
  <c r="T107" i="6"/>
  <c r="T106" i="6"/>
  <c r="T105" i="6"/>
  <c r="T104" i="6"/>
  <c r="T103" i="6"/>
  <c r="T102" i="6"/>
  <c r="T101" i="6"/>
  <c r="T100" i="6"/>
  <c r="T99" i="6"/>
  <c r="T98" i="6"/>
  <c r="T97" i="6"/>
  <c r="T96" i="6"/>
  <c r="T95" i="6"/>
  <c r="T94" i="6"/>
  <c r="T93" i="6"/>
  <c r="T92" i="6"/>
  <c r="T91" i="6"/>
  <c r="T90" i="6"/>
  <c r="T89" i="6"/>
  <c r="T88" i="6"/>
  <c r="T87" i="6"/>
  <c r="T86" i="6"/>
  <c r="T85" i="6"/>
  <c r="T84" i="6"/>
  <c r="T83" i="6"/>
  <c r="T82" i="6"/>
  <c r="T81" i="6"/>
  <c r="T80" i="6"/>
  <c r="T79" i="6"/>
  <c r="T78" i="6"/>
  <c r="T77" i="6"/>
  <c r="T76" i="6"/>
  <c r="T75" i="6"/>
  <c r="T74" i="6"/>
  <c r="T73" i="6"/>
  <c r="T72" i="6"/>
  <c r="T71" i="6"/>
  <c r="T70" i="6"/>
  <c r="T69" i="6"/>
  <c r="T68" i="6"/>
  <c r="T67" i="6"/>
  <c r="T66" i="6"/>
  <c r="T65" i="6"/>
  <c r="T64" i="6"/>
  <c r="T63" i="6"/>
  <c r="T62" i="6"/>
  <c r="T61" i="6"/>
  <c r="T60" i="6"/>
  <c r="T59" i="6"/>
  <c r="T58" i="6"/>
  <c r="T57" i="6"/>
  <c r="T56" i="6"/>
  <c r="T55" i="6"/>
  <c r="T54" i="6"/>
  <c r="T53" i="6"/>
  <c r="T52" i="6"/>
  <c r="T51" i="6"/>
  <c r="T50" i="6"/>
  <c r="T49" i="6"/>
  <c r="T48" i="6"/>
  <c r="T47" i="6"/>
  <c r="T46" i="6"/>
  <c r="T45" i="6"/>
  <c r="T44" i="6"/>
  <c r="T43" i="6"/>
  <c r="T42" i="6"/>
  <c r="T41" i="6"/>
  <c r="T40" i="6"/>
  <c r="T39" i="6"/>
  <c r="T38" i="6"/>
  <c r="T37" i="6"/>
  <c r="T36" i="6"/>
  <c r="T35" i="6"/>
  <c r="T34" i="6"/>
  <c r="T33" i="6"/>
  <c r="T32" i="6"/>
  <c r="T31" i="6"/>
  <c r="T30" i="6"/>
  <c r="T29" i="6"/>
  <c r="T28" i="6"/>
  <c r="T27" i="6"/>
  <c r="T26" i="6"/>
  <c r="T25" i="6"/>
  <c r="T24" i="6"/>
  <c r="T23" i="6"/>
  <c r="T22" i="6"/>
  <c r="T21" i="6"/>
  <c r="T20" i="6"/>
  <c r="T19" i="6"/>
  <c r="T18" i="6"/>
  <c r="T17" i="6"/>
  <c r="T16" i="6"/>
  <c r="T15" i="6"/>
  <c r="T14" i="6"/>
  <c r="T13" i="6"/>
  <c r="T12" i="6"/>
  <c r="T11" i="6"/>
  <c r="T10" i="6"/>
  <c r="T9" i="6"/>
  <c r="T8" i="6"/>
  <c r="T7" i="6"/>
  <c r="T6" i="6"/>
  <c r="T5" i="6"/>
  <c r="T4" i="6"/>
  <c r="T3" i="6"/>
  <c r="D329" i="5"/>
  <c r="F328" i="5"/>
  <c r="E327" i="5"/>
  <c r="D327" i="5"/>
  <c r="C327" i="5"/>
  <c r="F326" i="5"/>
  <c r="C326" i="5"/>
  <c r="F324" i="5"/>
  <c r="E324" i="5"/>
  <c r="E323" i="5"/>
  <c r="D323" i="5"/>
  <c r="F322" i="5"/>
  <c r="C322" i="5"/>
  <c r="C318" i="5"/>
  <c r="F314" i="5"/>
  <c r="C314" i="5"/>
  <c r="D313" i="5"/>
  <c r="F312" i="5"/>
  <c r="E311" i="5"/>
  <c r="D311" i="5"/>
  <c r="F310" i="5"/>
  <c r="C310" i="5"/>
  <c r="D308" i="5"/>
  <c r="E308" i="5" s="1"/>
  <c r="F308" i="5" s="1"/>
  <c r="G308" i="5" s="1"/>
  <c r="H308" i="5" s="1"/>
  <c r="C308" i="5"/>
  <c r="G306" i="5"/>
  <c r="F306" i="5"/>
  <c r="F301" i="5"/>
  <c r="E301" i="5"/>
  <c r="D301" i="5"/>
  <c r="C301" i="5"/>
  <c r="F300" i="5"/>
  <c r="E300" i="5"/>
  <c r="D300" i="5"/>
  <c r="C300" i="5"/>
  <c r="F299" i="5"/>
  <c r="E299" i="5"/>
  <c r="D299" i="5"/>
  <c r="C299" i="5"/>
  <c r="F298" i="5"/>
  <c r="E298" i="5"/>
  <c r="D298" i="5"/>
  <c r="C298" i="5"/>
  <c r="F297" i="5"/>
  <c r="E297" i="5"/>
  <c r="D297" i="5"/>
  <c r="D325" i="5" s="1"/>
  <c r="C297" i="5"/>
  <c r="F296" i="5"/>
  <c r="E296" i="5"/>
  <c r="D296" i="5"/>
  <c r="C296" i="5"/>
  <c r="F295" i="5"/>
  <c r="E295" i="5"/>
  <c r="D295" i="5"/>
  <c r="C295" i="5"/>
  <c r="F294" i="5"/>
  <c r="E294" i="5"/>
  <c r="D294" i="5"/>
  <c r="C294" i="5"/>
  <c r="F293" i="5"/>
  <c r="E293" i="5"/>
  <c r="D293" i="5"/>
  <c r="D321" i="5" s="1"/>
  <c r="C293" i="5"/>
  <c r="F292" i="5"/>
  <c r="E292" i="5"/>
  <c r="D292" i="5"/>
  <c r="C292" i="5"/>
  <c r="F291" i="5"/>
  <c r="E291" i="5"/>
  <c r="D291" i="5"/>
  <c r="C291" i="5"/>
  <c r="F290" i="5"/>
  <c r="E290" i="5"/>
  <c r="D290" i="5"/>
  <c r="C290" i="5"/>
  <c r="F289" i="5"/>
  <c r="E289" i="5"/>
  <c r="D289" i="5"/>
  <c r="C289" i="5"/>
  <c r="F288" i="5"/>
  <c r="E288" i="5"/>
  <c r="D288" i="5"/>
  <c r="C288" i="5"/>
  <c r="F287" i="5"/>
  <c r="E287" i="5"/>
  <c r="D287" i="5"/>
  <c r="C287" i="5"/>
  <c r="F286" i="5"/>
  <c r="E286" i="5"/>
  <c r="D286" i="5"/>
  <c r="C286" i="5"/>
  <c r="F285" i="5"/>
  <c r="E285" i="5"/>
  <c r="D285" i="5"/>
  <c r="C285" i="5"/>
  <c r="F284" i="5"/>
  <c r="E284" i="5"/>
  <c r="E302" i="5" s="1"/>
  <c r="D284" i="5"/>
  <c r="C284" i="5"/>
  <c r="F283" i="5"/>
  <c r="E283" i="5"/>
  <c r="D283" i="5"/>
  <c r="C283" i="5"/>
  <c r="F282" i="5"/>
  <c r="F302" i="5" s="1"/>
  <c r="E282" i="5"/>
  <c r="D282" i="5"/>
  <c r="D302" i="5" s="1"/>
  <c r="C282" i="5"/>
  <c r="C302" i="5" s="1"/>
  <c r="D280" i="5"/>
  <c r="E280" i="5" s="1"/>
  <c r="F280" i="5" s="1"/>
  <c r="G280" i="5" s="1"/>
  <c r="H280" i="5" s="1"/>
  <c r="C280" i="5"/>
  <c r="G278" i="5"/>
  <c r="C277" i="5"/>
  <c r="C305" i="5" s="1"/>
  <c r="F273" i="5"/>
  <c r="F329" i="5" s="1"/>
  <c r="E273" i="5"/>
  <c r="E329" i="5" s="1"/>
  <c r="D273" i="5"/>
  <c r="C273" i="5"/>
  <c r="C329" i="5" s="1"/>
  <c r="F272" i="5"/>
  <c r="E272" i="5"/>
  <c r="E328" i="5" s="1"/>
  <c r="D272" i="5"/>
  <c r="D328" i="5" s="1"/>
  <c r="C272" i="5"/>
  <c r="C328" i="5" s="1"/>
  <c r="F271" i="5"/>
  <c r="F327" i="5" s="1"/>
  <c r="E271" i="5"/>
  <c r="D271" i="5"/>
  <c r="C271" i="5"/>
  <c r="F270" i="5"/>
  <c r="E270" i="5"/>
  <c r="E326" i="5" s="1"/>
  <c r="D270" i="5"/>
  <c r="C270" i="5"/>
  <c r="F269" i="5"/>
  <c r="F325" i="5" s="1"/>
  <c r="E269" i="5"/>
  <c r="E325" i="5" s="1"/>
  <c r="D269" i="5"/>
  <c r="C269" i="5"/>
  <c r="F268" i="5"/>
  <c r="E268" i="5"/>
  <c r="D268" i="5"/>
  <c r="D324" i="5" s="1"/>
  <c r="C268" i="5"/>
  <c r="C324" i="5" s="1"/>
  <c r="F267" i="5"/>
  <c r="E267" i="5"/>
  <c r="D267" i="5"/>
  <c r="C267" i="5"/>
  <c r="C323" i="5" s="1"/>
  <c r="F266" i="5"/>
  <c r="E266" i="5"/>
  <c r="E322" i="5" s="1"/>
  <c r="D266" i="5"/>
  <c r="C266" i="5"/>
  <c r="F265" i="5"/>
  <c r="F321" i="5" s="1"/>
  <c r="E265" i="5"/>
  <c r="E321" i="5" s="1"/>
  <c r="D265" i="5"/>
  <c r="C265" i="5"/>
  <c r="C321" i="5" s="1"/>
  <c r="F264" i="5"/>
  <c r="F320" i="5" s="1"/>
  <c r="E264" i="5"/>
  <c r="E320" i="5" s="1"/>
  <c r="D264" i="5"/>
  <c r="D320" i="5" s="1"/>
  <c r="C264" i="5"/>
  <c r="C320" i="5" s="1"/>
  <c r="F263" i="5"/>
  <c r="F319" i="5" s="1"/>
  <c r="E263" i="5"/>
  <c r="E319" i="5" s="1"/>
  <c r="D263" i="5"/>
  <c r="D319" i="5" s="1"/>
  <c r="C263" i="5"/>
  <c r="C319" i="5" s="1"/>
  <c r="F262" i="5"/>
  <c r="F318" i="5" s="1"/>
  <c r="E262" i="5"/>
  <c r="E318" i="5" s="1"/>
  <c r="D262" i="5"/>
  <c r="C262" i="5"/>
  <c r="F261" i="5"/>
  <c r="F317" i="5" s="1"/>
  <c r="E261" i="5"/>
  <c r="E317" i="5" s="1"/>
  <c r="D261" i="5"/>
  <c r="C261" i="5"/>
  <c r="F260" i="5"/>
  <c r="F316" i="5" s="1"/>
  <c r="E260" i="5"/>
  <c r="D260" i="5"/>
  <c r="D316" i="5" s="1"/>
  <c r="C260" i="5"/>
  <c r="C316" i="5" s="1"/>
  <c r="F259" i="5"/>
  <c r="E259" i="5"/>
  <c r="E315" i="5" s="1"/>
  <c r="D259" i="5"/>
  <c r="D315" i="5" s="1"/>
  <c r="C259" i="5"/>
  <c r="C315" i="5" s="1"/>
  <c r="F258" i="5"/>
  <c r="E258" i="5"/>
  <c r="E314" i="5" s="1"/>
  <c r="D258" i="5"/>
  <c r="D314" i="5" s="1"/>
  <c r="C258" i="5"/>
  <c r="F257" i="5"/>
  <c r="F313" i="5" s="1"/>
  <c r="E257" i="5"/>
  <c r="E313" i="5" s="1"/>
  <c r="D257" i="5"/>
  <c r="C257" i="5"/>
  <c r="C313" i="5" s="1"/>
  <c r="F256" i="5"/>
  <c r="E256" i="5"/>
  <c r="E312" i="5" s="1"/>
  <c r="D256" i="5"/>
  <c r="D312" i="5" s="1"/>
  <c r="C256" i="5"/>
  <c r="C312" i="5" s="1"/>
  <c r="F255" i="5"/>
  <c r="F311" i="5" s="1"/>
  <c r="E255" i="5"/>
  <c r="D255" i="5"/>
  <c r="C255" i="5"/>
  <c r="C311" i="5" s="1"/>
  <c r="F254" i="5"/>
  <c r="E254" i="5"/>
  <c r="E310" i="5" s="1"/>
  <c r="D254" i="5"/>
  <c r="C254" i="5"/>
  <c r="F252" i="5"/>
  <c r="G252" i="5" s="1"/>
  <c r="H252" i="5" s="1"/>
  <c r="E252" i="5"/>
  <c r="D252" i="5"/>
  <c r="C252" i="5"/>
  <c r="H250" i="5"/>
  <c r="H278" i="5" s="1"/>
  <c r="H306" i="5" s="1"/>
  <c r="G250" i="5"/>
  <c r="F250" i="5"/>
  <c r="F278" i="5" s="1"/>
  <c r="F249" i="5"/>
  <c r="F277" i="5" s="1"/>
  <c r="F305" i="5" s="1"/>
  <c r="E249" i="5"/>
  <c r="E277" i="5" s="1"/>
  <c r="E305" i="5" s="1"/>
  <c r="A247" i="5"/>
  <c r="D244" i="5"/>
  <c r="B230" i="5"/>
  <c r="F225" i="5"/>
  <c r="E225" i="5"/>
  <c r="D225" i="5"/>
  <c r="C225" i="5"/>
  <c r="F224" i="5"/>
  <c r="E224" i="5"/>
  <c r="D224" i="5"/>
  <c r="C224" i="5"/>
  <c r="F223" i="5"/>
  <c r="E223" i="5"/>
  <c r="D223" i="5"/>
  <c r="C223" i="5"/>
  <c r="F222" i="5"/>
  <c r="E222" i="5"/>
  <c r="D222" i="5"/>
  <c r="C222" i="5"/>
  <c r="F221" i="5"/>
  <c r="E221" i="5"/>
  <c r="D221" i="5"/>
  <c r="C221" i="5"/>
  <c r="F220" i="5"/>
  <c r="E220" i="5"/>
  <c r="D220" i="5"/>
  <c r="C220" i="5"/>
  <c r="F219" i="5"/>
  <c r="E219" i="5"/>
  <c r="D219" i="5"/>
  <c r="C219" i="5"/>
  <c r="F218" i="5"/>
  <c r="E218" i="5"/>
  <c r="D218" i="5"/>
  <c r="C218" i="5"/>
  <c r="F217" i="5"/>
  <c r="E217" i="5"/>
  <c r="D217" i="5"/>
  <c r="C217" i="5"/>
  <c r="F216" i="5"/>
  <c r="E216" i="5"/>
  <c r="D216" i="5"/>
  <c r="C216" i="5"/>
  <c r="F215" i="5"/>
  <c r="E215" i="5"/>
  <c r="D215" i="5"/>
  <c r="C215" i="5"/>
  <c r="F214" i="5"/>
  <c r="E214" i="5"/>
  <c r="D214" i="5"/>
  <c r="C214" i="5"/>
  <c r="F213" i="5"/>
  <c r="E213" i="5"/>
  <c r="D213" i="5"/>
  <c r="C213" i="5"/>
  <c r="F212" i="5"/>
  <c r="E212" i="5"/>
  <c r="D212" i="5"/>
  <c r="C212" i="5"/>
  <c r="F211" i="5"/>
  <c r="E211" i="5"/>
  <c r="D211" i="5"/>
  <c r="C211" i="5"/>
  <c r="F210" i="5"/>
  <c r="E210" i="5"/>
  <c r="D210" i="5"/>
  <c r="C210" i="5"/>
  <c r="F209" i="5"/>
  <c r="E209" i="5"/>
  <c r="D209" i="5"/>
  <c r="C209" i="5"/>
  <c r="F208" i="5"/>
  <c r="E208" i="5"/>
  <c r="D208" i="5"/>
  <c r="C208" i="5"/>
  <c r="F207" i="5"/>
  <c r="E207" i="5"/>
  <c r="D207" i="5"/>
  <c r="C207" i="5"/>
  <c r="F206" i="5"/>
  <c r="F227" i="5" s="1"/>
  <c r="E206" i="5"/>
  <c r="D206" i="5"/>
  <c r="C206" i="5"/>
  <c r="C227" i="5" s="1"/>
  <c r="F203" i="5"/>
  <c r="E203" i="5"/>
  <c r="D203" i="5"/>
  <c r="C203" i="5"/>
  <c r="F179" i="5"/>
  <c r="E179" i="5"/>
  <c r="D179" i="5"/>
  <c r="C179" i="5"/>
  <c r="F155" i="5"/>
  <c r="E155" i="5"/>
  <c r="D155" i="5"/>
  <c r="C155" i="5"/>
  <c r="F131" i="5"/>
  <c r="E131" i="5"/>
  <c r="D131" i="5"/>
  <c r="C131" i="5"/>
  <c r="F107" i="5"/>
  <c r="E107" i="5"/>
  <c r="D107" i="5"/>
  <c r="C107" i="5"/>
  <c r="F83" i="5"/>
  <c r="E83" i="5"/>
  <c r="D83" i="5"/>
  <c r="C83" i="5"/>
  <c r="G72" i="5"/>
  <c r="G71" i="5"/>
  <c r="G70" i="5"/>
  <c r="G69" i="5"/>
  <c r="G68" i="5"/>
  <c r="G67" i="5"/>
  <c r="F59" i="5"/>
  <c r="E59" i="5"/>
  <c r="D59" i="5"/>
  <c r="C59" i="5"/>
  <c r="F35" i="5"/>
  <c r="E35" i="5"/>
  <c r="D35" i="5"/>
  <c r="C35" i="5"/>
  <c r="G16" i="5"/>
  <c r="B11" i="5"/>
  <c r="C11" i="5" s="1"/>
  <c r="D11" i="5" s="1"/>
  <c r="E11" i="5" s="1"/>
  <c r="F11" i="5" s="1"/>
  <c r="G11" i="5" s="1"/>
  <c r="H11" i="5" s="1"/>
  <c r="E8" i="5"/>
  <c r="D8" i="5"/>
  <c r="D249" i="5" s="1"/>
  <c r="D277" i="5" s="1"/>
  <c r="D305" i="5" s="1"/>
  <c r="C8" i="5"/>
  <c r="C249" i="5" s="1"/>
  <c r="E163" i="4"/>
  <c r="F154" i="4"/>
  <c r="F153" i="4"/>
  <c r="F148" i="4"/>
  <c r="F163" i="4" s="1"/>
  <c r="E148" i="4"/>
  <c r="D148" i="4"/>
  <c r="C148" i="4"/>
  <c r="F147" i="4"/>
  <c r="E147" i="4"/>
  <c r="D147" i="4"/>
  <c r="C147" i="4"/>
  <c r="F146" i="4"/>
  <c r="E146" i="4"/>
  <c r="D146" i="4"/>
  <c r="C146" i="4"/>
  <c r="F145" i="4"/>
  <c r="E145" i="4"/>
  <c r="D145" i="4"/>
  <c r="C145" i="4"/>
  <c r="F144" i="4"/>
  <c r="E144" i="4"/>
  <c r="D144" i="4"/>
  <c r="C144" i="4"/>
  <c r="F143" i="4"/>
  <c r="F158" i="4" s="1"/>
  <c r="E143" i="4"/>
  <c r="E150" i="4" s="1"/>
  <c r="D143" i="4"/>
  <c r="C143" i="4"/>
  <c r="C158" i="4" s="1"/>
  <c r="H139" i="4"/>
  <c r="H154" i="4" s="1"/>
  <c r="F139" i="4"/>
  <c r="F133" i="4"/>
  <c r="E133" i="4"/>
  <c r="D133" i="4"/>
  <c r="C133" i="4"/>
  <c r="F132" i="4"/>
  <c r="E132" i="4"/>
  <c r="E162" i="4" s="1"/>
  <c r="D132" i="4"/>
  <c r="C132" i="4"/>
  <c r="F131" i="4"/>
  <c r="E131" i="4"/>
  <c r="E161" i="4" s="1"/>
  <c r="D131" i="4"/>
  <c r="C131" i="4"/>
  <c r="C161" i="4" s="1"/>
  <c r="F130" i="4"/>
  <c r="E130" i="4"/>
  <c r="D130" i="4"/>
  <c r="C130" i="4"/>
  <c r="F129" i="4"/>
  <c r="E129" i="4"/>
  <c r="D129" i="4"/>
  <c r="C129" i="4"/>
  <c r="F128" i="4"/>
  <c r="E128" i="4"/>
  <c r="D128" i="4"/>
  <c r="C128" i="4"/>
  <c r="E126" i="4"/>
  <c r="F126" i="4" s="1"/>
  <c r="G126" i="4" s="1"/>
  <c r="H126" i="4" s="1"/>
  <c r="C126" i="4"/>
  <c r="D126" i="4" s="1"/>
  <c r="H124" i="4"/>
  <c r="G124" i="4"/>
  <c r="G139" i="4" s="1"/>
  <c r="G154" i="4" s="1"/>
  <c r="F124" i="4"/>
  <c r="F123" i="4"/>
  <c r="F138" i="4" s="1"/>
  <c r="D123" i="4"/>
  <c r="D138" i="4" s="1"/>
  <c r="D153" i="4" s="1"/>
  <c r="A121" i="4"/>
  <c r="D118" i="4"/>
  <c r="B117" i="4"/>
  <c r="F109" i="4"/>
  <c r="B107" i="4"/>
  <c r="B103" i="4"/>
  <c r="B229" i="5" s="1"/>
  <c r="F99" i="4"/>
  <c r="E99" i="4"/>
  <c r="D99" i="4"/>
  <c r="C99" i="4"/>
  <c r="F98" i="4"/>
  <c r="E98" i="4"/>
  <c r="D98" i="4"/>
  <c r="C98" i="4"/>
  <c r="F97" i="4"/>
  <c r="E97" i="4"/>
  <c r="D97" i="4"/>
  <c r="C97" i="4"/>
  <c r="F96" i="4"/>
  <c r="E96" i="4"/>
  <c r="D96" i="4"/>
  <c r="C96" i="4"/>
  <c r="F95" i="4"/>
  <c r="E95" i="4"/>
  <c r="D95" i="4"/>
  <c r="C95" i="4"/>
  <c r="F94" i="4"/>
  <c r="E94" i="4"/>
  <c r="D94" i="4"/>
  <c r="C94" i="4"/>
  <c r="F91" i="4"/>
  <c r="E91" i="4"/>
  <c r="D91" i="4"/>
  <c r="C91" i="4"/>
  <c r="F81" i="4"/>
  <c r="E81" i="4"/>
  <c r="D81" i="4"/>
  <c r="C81" i="4"/>
  <c r="F71" i="4"/>
  <c r="E71" i="4"/>
  <c r="D71" i="4"/>
  <c r="C71" i="4"/>
  <c r="F61" i="4"/>
  <c r="E61" i="4"/>
  <c r="D61" i="4"/>
  <c r="C61" i="4"/>
  <c r="F51" i="4"/>
  <c r="E51" i="4"/>
  <c r="D51" i="4"/>
  <c r="C51" i="4"/>
  <c r="F41" i="4"/>
  <c r="E41" i="4"/>
  <c r="D41" i="4"/>
  <c r="C41" i="4"/>
  <c r="F31" i="4"/>
  <c r="E31" i="4"/>
  <c r="D31" i="4"/>
  <c r="C31" i="4"/>
  <c r="F21" i="4"/>
  <c r="E21" i="4"/>
  <c r="D21" i="4"/>
  <c r="C21" i="4"/>
  <c r="D11" i="4"/>
  <c r="E11" i="4" s="1"/>
  <c r="F11" i="4" s="1"/>
  <c r="G11" i="4" s="1"/>
  <c r="H11" i="4" s="1"/>
  <c r="C11" i="4"/>
  <c r="B11" i="4"/>
  <c r="E8" i="4"/>
  <c r="E123" i="4" s="1"/>
  <c r="E138" i="4" s="1"/>
  <c r="E153" i="4" s="1"/>
  <c r="D8" i="4"/>
  <c r="C8" i="4"/>
  <c r="C123" i="4" s="1"/>
  <c r="C138" i="4" s="1"/>
  <c r="C153" i="4" s="1"/>
  <c r="A6" i="4"/>
  <c r="A6" i="5" s="1"/>
  <c r="A6" i="7" s="1"/>
  <c r="A4" i="4"/>
  <c r="A4" i="5" s="1"/>
  <c r="A4" i="7" s="1"/>
  <c r="C149" i="3"/>
  <c r="F145" i="3"/>
  <c r="F158" i="3" s="1"/>
  <c r="E145" i="3"/>
  <c r="E158" i="3" s="1"/>
  <c r="D145" i="3"/>
  <c r="C145" i="3"/>
  <c r="F144" i="3"/>
  <c r="E144" i="3"/>
  <c r="D144" i="3"/>
  <c r="C144" i="3"/>
  <c r="C157" i="3" s="1"/>
  <c r="F143" i="3"/>
  <c r="F156" i="3" s="1"/>
  <c r="E143" i="3"/>
  <c r="D143" i="3"/>
  <c r="C143" i="3"/>
  <c r="F142" i="3"/>
  <c r="E142" i="3"/>
  <c r="D142" i="3"/>
  <c r="C142" i="3"/>
  <c r="C155" i="3" s="1"/>
  <c r="F141" i="3"/>
  <c r="E141" i="3"/>
  <c r="D141" i="3"/>
  <c r="C141" i="3"/>
  <c r="F140" i="3"/>
  <c r="E140" i="3"/>
  <c r="D140" i="3"/>
  <c r="C140" i="3"/>
  <c r="G137" i="3"/>
  <c r="G150" i="3" s="1"/>
  <c r="F132" i="3"/>
  <c r="E132" i="3"/>
  <c r="D132" i="3"/>
  <c r="D158" i="3" s="1"/>
  <c r="C132" i="3"/>
  <c r="C158" i="3" s="1"/>
  <c r="F131" i="3"/>
  <c r="F157" i="3" s="1"/>
  <c r="E131" i="3"/>
  <c r="E157" i="3" s="1"/>
  <c r="D131" i="3"/>
  <c r="C131" i="3"/>
  <c r="F130" i="3"/>
  <c r="E130" i="3"/>
  <c r="D130" i="3"/>
  <c r="C130" i="3"/>
  <c r="F129" i="3"/>
  <c r="E129" i="3"/>
  <c r="D129" i="3"/>
  <c r="C129" i="3"/>
  <c r="F128" i="3"/>
  <c r="E128" i="3"/>
  <c r="D128" i="3"/>
  <c r="C128" i="3"/>
  <c r="F127" i="3"/>
  <c r="E127" i="3"/>
  <c r="D127" i="3"/>
  <c r="C127" i="3"/>
  <c r="F126" i="3"/>
  <c r="G126" i="3" s="1"/>
  <c r="H126" i="3" s="1"/>
  <c r="D126" i="3"/>
  <c r="E126" i="3" s="1"/>
  <c r="C126" i="3"/>
  <c r="H124" i="3"/>
  <c r="H137" i="3" s="1"/>
  <c r="H150" i="3" s="1"/>
  <c r="G124" i="3"/>
  <c r="F124" i="3"/>
  <c r="F137" i="3" s="1"/>
  <c r="F150" i="3" s="1"/>
  <c r="F123" i="3"/>
  <c r="F136" i="3" s="1"/>
  <c r="F149" i="3" s="1"/>
  <c r="E123" i="3"/>
  <c r="E136" i="3" s="1"/>
  <c r="E149" i="3" s="1"/>
  <c r="C123" i="3"/>
  <c r="C136" i="3" s="1"/>
  <c r="A121" i="3"/>
  <c r="E110" i="3"/>
  <c r="E119" i="3" s="1"/>
  <c r="D110" i="3"/>
  <c r="D119" i="3" s="1"/>
  <c r="C109" i="3"/>
  <c r="C118" i="3" s="1"/>
  <c r="D105" i="3"/>
  <c r="B104" i="3"/>
  <c r="B113" i="3" s="1"/>
  <c r="F99" i="3"/>
  <c r="E99" i="3"/>
  <c r="D99" i="3"/>
  <c r="C99" i="3"/>
  <c r="F98" i="3"/>
  <c r="E98" i="3"/>
  <c r="D98" i="3"/>
  <c r="C98" i="3"/>
  <c r="F97" i="3"/>
  <c r="E97" i="3"/>
  <c r="D97" i="3"/>
  <c r="C97" i="3"/>
  <c r="F96" i="3"/>
  <c r="E96" i="3"/>
  <c r="D96" i="3"/>
  <c r="C96" i="3"/>
  <c r="F95" i="3"/>
  <c r="E95" i="3"/>
  <c r="D95" i="3"/>
  <c r="C95" i="3"/>
  <c r="F94" i="3"/>
  <c r="E94" i="3"/>
  <c r="D94" i="3"/>
  <c r="C94" i="3"/>
  <c r="F93" i="3"/>
  <c r="E93" i="3"/>
  <c r="C93" i="3"/>
  <c r="F91" i="3"/>
  <c r="E91" i="3"/>
  <c r="D91" i="3"/>
  <c r="C91" i="3"/>
  <c r="F81" i="3"/>
  <c r="E81" i="3"/>
  <c r="D81" i="3"/>
  <c r="C81" i="3"/>
  <c r="F71" i="3"/>
  <c r="E71" i="3"/>
  <c r="D71" i="3"/>
  <c r="C71" i="3"/>
  <c r="G67" i="3"/>
  <c r="G66" i="3"/>
  <c r="G65" i="3"/>
  <c r="F61" i="3"/>
  <c r="E61" i="3"/>
  <c r="D61" i="3"/>
  <c r="C61" i="3"/>
  <c r="G57" i="3"/>
  <c r="G56" i="3"/>
  <c r="G55" i="3"/>
  <c r="G54" i="3"/>
  <c r="F51" i="3"/>
  <c r="E51" i="3"/>
  <c r="D51" i="3"/>
  <c r="C51" i="3"/>
  <c r="G46" i="3"/>
  <c r="G45" i="3"/>
  <c r="G44" i="3"/>
  <c r="F41" i="3"/>
  <c r="E41" i="3"/>
  <c r="D41" i="3"/>
  <c r="C41" i="3"/>
  <c r="G35" i="3"/>
  <c r="G34" i="3"/>
  <c r="F31" i="3"/>
  <c r="E31" i="3"/>
  <c r="D31" i="3"/>
  <c r="C31" i="3"/>
  <c r="G24" i="3"/>
  <c r="F21" i="3"/>
  <c r="E21" i="3"/>
  <c r="D21" i="3"/>
  <c r="C21" i="3"/>
  <c r="G14" i="3"/>
  <c r="C11" i="3"/>
  <c r="D11" i="3" s="1"/>
  <c r="E11" i="3" s="1"/>
  <c r="F11" i="3" s="1"/>
  <c r="G11" i="3" s="1"/>
  <c r="H11" i="3" s="1"/>
  <c r="B11" i="3"/>
  <c r="E8" i="3"/>
  <c r="D8" i="3"/>
  <c r="D123" i="3" s="1"/>
  <c r="D136" i="3" s="1"/>
  <c r="D149" i="3" s="1"/>
  <c r="C8" i="3"/>
  <c r="A6" i="3"/>
  <c r="A4" i="3"/>
  <c r="E253" i="2"/>
  <c r="C252" i="2"/>
  <c r="H248" i="2"/>
  <c r="G248" i="2"/>
  <c r="F248" i="2"/>
  <c r="E248" i="2"/>
  <c r="D248" i="2"/>
  <c r="C248" i="2"/>
  <c r="E247" i="2"/>
  <c r="F244" i="2"/>
  <c r="G244" i="2" s="1"/>
  <c r="H244" i="2" s="1"/>
  <c r="C244" i="2"/>
  <c r="D244" i="2" s="1"/>
  <c r="E244" i="2" s="1"/>
  <c r="H242" i="2"/>
  <c r="F241" i="2"/>
  <c r="E241" i="2"/>
  <c r="F236" i="2"/>
  <c r="F259" i="2" s="1"/>
  <c r="E236" i="2"/>
  <c r="E259" i="2" s="1"/>
  <c r="D236" i="2"/>
  <c r="C236" i="2"/>
  <c r="F235" i="2"/>
  <c r="E235" i="2"/>
  <c r="D235" i="2"/>
  <c r="C235" i="2"/>
  <c r="F234" i="2"/>
  <c r="E234" i="2"/>
  <c r="D234" i="2"/>
  <c r="C234" i="2"/>
  <c r="F230" i="2"/>
  <c r="F253" i="2" s="1"/>
  <c r="E230" i="2"/>
  <c r="D230" i="2"/>
  <c r="C230" i="2"/>
  <c r="F229" i="2"/>
  <c r="E229" i="2"/>
  <c r="D229" i="2"/>
  <c r="D252" i="2" s="1"/>
  <c r="C229" i="2"/>
  <c r="F228" i="2"/>
  <c r="E228" i="2"/>
  <c r="D228" i="2"/>
  <c r="C228" i="2"/>
  <c r="F227" i="2"/>
  <c r="F250" i="2" s="1"/>
  <c r="E227" i="2"/>
  <c r="D227" i="2"/>
  <c r="D232" i="2" s="1"/>
  <c r="C227" i="2"/>
  <c r="F226" i="2"/>
  <c r="F249" i="2" s="1"/>
  <c r="E226" i="2"/>
  <c r="D226" i="2"/>
  <c r="C226" i="2"/>
  <c r="F224" i="2"/>
  <c r="E224" i="2"/>
  <c r="D224" i="2"/>
  <c r="C224" i="2"/>
  <c r="C232" i="2" s="1"/>
  <c r="E221" i="2"/>
  <c r="F221" i="2" s="1"/>
  <c r="G221" i="2" s="1"/>
  <c r="H221" i="2" s="1"/>
  <c r="C221" i="2"/>
  <c r="D221" i="2" s="1"/>
  <c r="H219" i="2"/>
  <c r="G219" i="2"/>
  <c r="G242" i="2" s="1"/>
  <c r="F218" i="2"/>
  <c r="E218" i="2"/>
  <c r="D218" i="2"/>
  <c r="D241" i="2" s="1"/>
  <c r="F213" i="2"/>
  <c r="E213" i="2"/>
  <c r="D213" i="2"/>
  <c r="D259" i="2" s="1"/>
  <c r="C213" i="2"/>
  <c r="C259" i="2" s="1"/>
  <c r="F212" i="2"/>
  <c r="E212" i="2"/>
  <c r="D212" i="2"/>
  <c r="C212" i="2"/>
  <c r="F211" i="2"/>
  <c r="F257" i="2" s="1"/>
  <c r="E211" i="2"/>
  <c r="D211" i="2"/>
  <c r="C211" i="2"/>
  <c r="C209" i="2"/>
  <c r="F207" i="2"/>
  <c r="E207" i="2"/>
  <c r="D207" i="2"/>
  <c r="D253" i="2" s="1"/>
  <c r="C207" i="2"/>
  <c r="C253" i="2" s="1"/>
  <c r="F206" i="2"/>
  <c r="F252" i="2" s="1"/>
  <c r="E206" i="2"/>
  <c r="E252" i="2" s="1"/>
  <c r="D206" i="2"/>
  <c r="C206" i="2"/>
  <c r="F205" i="2"/>
  <c r="F251" i="2" s="1"/>
  <c r="E205" i="2"/>
  <c r="E251" i="2" s="1"/>
  <c r="D205" i="2"/>
  <c r="D251" i="2" s="1"/>
  <c r="C205" i="2"/>
  <c r="C251" i="2" s="1"/>
  <c r="F204" i="2"/>
  <c r="E204" i="2"/>
  <c r="E250" i="2" s="1"/>
  <c r="D204" i="2"/>
  <c r="C204" i="2"/>
  <c r="F203" i="2"/>
  <c r="E203" i="2"/>
  <c r="D203" i="2"/>
  <c r="C203" i="2"/>
  <c r="C249" i="2" s="1"/>
  <c r="F201" i="2"/>
  <c r="F247" i="2" s="1"/>
  <c r="E201" i="2"/>
  <c r="D201" i="2"/>
  <c r="D247" i="2" s="1"/>
  <c r="C201" i="2"/>
  <c r="C247" i="2" s="1"/>
  <c r="E198" i="2"/>
  <c r="F198" i="2" s="1"/>
  <c r="G198" i="2" s="1"/>
  <c r="H198" i="2" s="1"/>
  <c r="D198" i="2"/>
  <c r="C198" i="2"/>
  <c r="H196" i="2"/>
  <c r="G196" i="2"/>
  <c r="F196" i="2"/>
  <c r="F219" i="2" s="1"/>
  <c r="F242" i="2" s="1"/>
  <c r="F195" i="2"/>
  <c r="E195" i="2"/>
  <c r="D195" i="2"/>
  <c r="C195" i="2"/>
  <c r="C218" i="2" s="1"/>
  <c r="C241" i="2" s="1"/>
  <c r="A193" i="2"/>
  <c r="B191" i="2"/>
  <c r="F182" i="2"/>
  <c r="E182" i="2"/>
  <c r="E110" i="4" s="1"/>
  <c r="E119" i="4" s="1"/>
  <c r="D182" i="2"/>
  <c r="D110" i="4" s="1"/>
  <c r="C182" i="2"/>
  <c r="B182" i="2"/>
  <c r="F181" i="2"/>
  <c r="F109" i="3" s="1"/>
  <c r="E181" i="2"/>
  <c r="E109" i="3" s="1"/>
  <c r="E118" i="3" s="1"/>
  <c r="D181" i="2"/>
  <c r="D109" i="4" s="1"/>
  <c r="D235" i="5" s="1"/>
  <c r="D55" i="7" s="1"/>
  <c r="D64" i="7" s="1"/>
  <c r="C181" i="2"/>
  <c r="C109" i="4" s="1"/>
  <c r="B181" i="2"/>
  <c r="B109" i="4" s="1"/>
  <c r="F180" i="2"/>
  <c r="F108" i="4" s="1"/>
  <c r="F117" i="4" s="1"/>
  <c r="E180" i="2"/>
  <c r="E108" i="3" s="1"/>
  <c r="D180" i="2"/>
  <c r="D108" i="3" s="1"/>
  <c r="C180" i="2"/>
  <c r="C108" i="3" s="1"/>
  <c r="B180" i="2"/>
  <c r="B108" i="4" s="1"/>
  <c r="B234" i="5" s="1"/>
  <c r="F179" i="2"/>
  <c r="F107" i="3" s="1"/>
  <c r="F116" i="3" s="1"/>
  <c r="E179" i="2"/>
  <c r="E107" i="4" s="1"/>
  <c r="E116" i="4" s="1"/>
  <c r="D179" i="2"/>
  <c r="D107" i="3" s="1"/>
  <c r="D116" i="3" s="1"/>
  <c r="C179" i="2"/>
  <c r="B179" i="2"/>
  <c r="B107" i="3" s="1"/>
  <c r="B116" i="3" s="1"/>
  <c r="F178" i="2"/>
  <c r="F106" i="4" s="1"/>
  <c r="E178" i="2"/>
  <c r="E106" i="3" s="1"/>
  <c r="E115" i="3" s="1"/>
  <c r="D178" i="2"/>
  <c r="D106" i="4" s="1"/>
  <c r="D115" i="4" s="1"/>
  <c r="C178" i="2"/>
  <c r="C106" i="3" s="1"/>
  <c r="B178" i="2"/>
  <c r="B187" i="2" s="1"/>
  <c r="F177" i="2"/>
  <c r="F105" i="3" s="1"/>
  <c r="E177" i="2"/>
  <c r="D177" i="2"/>
  <c r="C177" i="2"/>
  <c r="C105" i="4" s="1"/>
  <c r="C231" i="5" s="1"/>
  <c r="C51" i="7" s="1"/>
  <c r="C60" i="7" s="1"/>
  <c r="B177" i="2"/>
  <c r="B105" i="3" s="1"/>
  <c r="B114" i="3" s="1"/>
  <c r="F176" i="2"/>
  <c r="F104" i="3" s="1"/>
  <c r="F113" i="3" s="1"/>
  <c r="E176" i="2"/>
  <c r="E104" i="3" s="1"/>
  <c r="E113" i="3" s="1"/>
  <c r="D176" i="2"/>
  <c r="D104" i="3" s="1"/>
  <c r="D113" i="3" s="1"/>
  <c r="C176" i="2"/>
  <c r="C104" i="4" s="1"/>
  <c r="C230" i="5" s="1"/>
  <c r="B176" i="2"/>
  <c r="B104" i="4" s="1"/>
  <c r="B113" i="4" s="1"/>
  <c r="F175" i="2"/>
  <c r="F103" i="3" s="1"/>
  <c r="F112" i="3" s="1"/>
  <c r="E175" i="2"/>
  <c r="E103" i="3" s="1"/>
  <c r="E112" i="3" s="1"/>
  <c r="D175" i="2"/>
  <c r="C175" i="2"/>
  <c r="C103" i="3" s="1"/>
  <c r="B175" i="2"/>
  <c r="B184" i="2" s="1"/>
  <c r="H171" i="2"/>
  <c r="G171" i="2"/>
  <c r="F171" i="2"/>
  <c r="E171" i="2"/>
  <c r="D171" i="2"/>
  <c r="C171" i="2"/>
  <c r="F170" i="2"/>
  <c r="E170" i="2"/>
  <c r="D170" i="2"/>
  <c r="C170" i="2"/>
  <c r="F169" i="2"/>
  <c r="E169" i="2"/>
  <c r="D169" i="2"/>
  <c r="C169" i="2"/>
  <c r="F168" i="2"/>
  <c r="E168" i="2"/>
  <c r="D168" i="2"/>
  <c r="C168" i="2"/>
  <c r="F164" i="2"/>
  <c r="E164" i="2"/>
  <c r="D164" i="2"/>
  <c r="C164" i="2"/>
  <c r="F163" i="2"/>
  <c r="E163" i="2"/>
  <c r="D163" i="2"/>
  <c r="C163" i="2"/>
  <c r="F162" i="2"/>
  <c r="E162" i="2"/>
  <c r="D162" i="2"/>
  <c r="C162" i="2"/>
  <c r="F161" i="2"/>
  <c r="E161" i="2"/>
  <c r="D161" i="2"/>
  <c r="C161" i="2"/>
  <c r="F160" i="2"/>
  <c r="E160" i="2"/>
  <c r="D160" i="2"/>
  <c r="C160" i="2"/>
  <c r="F159" i="2"/>
  <c r="E159" i="2"/>
  <c r="D159" i="2"/>
  <c r="C159" i="2"/>
  <c r="F158" i="2"/>
  <c r="E158" i="2"/>
  <c r="D158" i="2"/>
  <c r="C158" i="2"/>
  <c r="E155" i="2"/>
  <c r="F148" i="2"/>
  <c r="F155" i="2" s="1"/>
  <c r="E148" i="2"/>
  <c r="D148" i="2"/>
  <c r="D155" i="2" s="1"/>
  <c r="C148" i="2"/>
  <c r="C155" i="2" s="1"/>
  <c r="C191" i="2" s="1"/>
  <c r="F137" i="2"/>
  <c r="D137" i="2"/>
  <c r="F130" i="2"/>
  <c r="E130" i="2"/>
  <c r="E137" i="2" s="1"/>
  <c r="D130" i="2"/>
  <c r="C130" i="2"/>
  <c r="C137" i="2" s="1"/>
  <c r="G115" i="2"/>
  <c r="G114" i="2"/>
  <c r="F112" i="2"/>
  <c r="F119" i="2" s="1"/>
  <c r="E112" i="2"/>
  <c r="E119" i="2" s="1"/>
  <c r="D112" i="2"/>
  <c r="D119" i="2" s="1"/>
  <c r="C112" i="2"/>
  <c r="C119" i="2" s="1"/>
  <c r="G105" i="2"/>
  <c r="G96" i="2"/>
  <c r="F94" i="2"/>
  <c r="F101" i="2" s="1"/>
  <c r="E94" i="2"/>
  <c r="E101" i="2" s="1"/>
  <c r="D94" i="2"/>
  <c r="D101" i="2" s="1"/>
  <c r="C94" i="2"/>
  <c r="C101" i="2" s="1"/>
  <c r="G87" i="2"/>
  <c r="G79" i="2"/>
  <c r="G78" i="2"/>
  <c r="F76" i="2"/>
  <c r="F83" i="2" s="1"/>
  <c r="E76" i="2"/>
  <c r="E83" i="2" s="1"/>
  <c r="D76" i="2"/>
  <c r="D83" i="2" s="1"/>
  <c r="C76" i="2"/>
  <c r="C83" i="2" s="1"/>
  <c r="F65" i="2"/>
  <c r="G61" i="2"/>
  <c r="G60" i="2"/>
  <c r="F58" i="2"/>
  <c r="E58" i="2"/>
  <c r="E65" i="2" s="1"/>
  <c r="D58" i="2"/>
  <c r="D65" i="2" s="1"/>
  <c r="C58" i="2"/>
  <c r="C65" i="2" s="1"/>
  <c r="G43" i="2"/>
  <c r="F40" i="2"/>
  <c r="F47" i="2" s="1"/>
  <c r="E40" i="2"/>
  <c r="E47" i="2" s="1"/>
  <c r="D40" i="2"/>
  <c r="D47" i="2" s="1"/>
  <c r="C40" i="2"/>
  <c r="C47" i="2" s="1"/>
  <c r="F29" i="2"/>
  <c r="D29" i="2"/>
  <c r="G25" i="2"/>
  <c r="F22" i="2"/>
  <c r="E22" i="2"/>
  <c r="E29" i="2" s="1"/>
  <c r="D22" i="2"/>
  <c r="C22" i="2"/>
  <c r="C29" i="2" s="1"/>
  <c r="A12" i="2"/>
  <c r="B11" i="2"/>
  <c r="C11" i="2" s="1"/>
  <c r="D11" i="2" s="1"/>
  <c r="E11" i="2" s="1"/>
  <c r="F11" i="2" s="1"/>
  <c r="G11" i="2" s="1"/>
  <c r="H11" i="2" s="1"/>
  <c r="A5" i="2"/>
  <c r="F252" i="1"/>
  <c r="E252" i="1"/>
  <c r="D252" i="1"/>
  <c r="F251" i="1"/>
  <c r="E251" i="1"/>
  <c r="F250" i="1"/>
  <c r="E250" i="1"/>
  <c r="D250" i="1"/>
  <c r="F249" i="1"/>
  <c r="E249" i="1"/>
  <c r="D249" i="1"/>
  <c r="F248" i="1"/>
  <c r="E248" i="1"/>
  <c r="D248" i="1"/>
  <c r="F247" i="1"/>
  <c r="E247" i="1"/>
  <c r="D247" i="1"/>
  <c r="D251" i="1" s="1"/>
  <c r="B247" i="1"/>
  <c r="A247" i="1"/>
  <c r="F241" i="1"/>
  <c r="E241" i="1"/>
  <c r="D241" i="1"/>
  <c r="F239" i="1"/>
  <c r="E239" i="1"/>
  <c r="D239" i="1"/>
  <c r="F238" i="1"/>
  <c r="E238" i="1"/>
  <c r="D238" i="1"/>
  <c r="F237" i="1"/>
  <c r="E237" i="1"/>
  <c r="D237" i="1"/>
  <c r="F236" i="1"/>
  <c r="F240" i="1" s="1"/>
  <c r="E236" i="1"/>
  <c r="E240" i="1" s="1"/>
  <c r="D236" i="1"/>
  <c r="D240" i="1" s="1"/>
  <c r="B236" i="1"/>
  <c r="A236" i="1"/>
  <c r="F230" i="1"/>
  <c r="E230" i="1"/>
  <c r="D230" i="1"/>
  <c r="F229" i="1"/>
  <c r="E229" i="1"/>
  <c r="F228" i="1"/>
  <c r="E228" i="1"/>
  <c r="D228" i="1"/>
  <c r="F227" i="1"/>
  <c r="E227" i="1"/>
  <c r="D227" i="1"/>
  <c r="F226" i="1"/>
  <c r="E226" i="1"/>
  <c r="D226" i="1"/>
  <c r="F225" i="1"/>
  <c r="E225" i="1"/>
  <c r="D225" i="1"/>
  <c r="D229" i="1" s="1"/>
  <c r="B225" i="1"/>
  <c r="A225" i="1"/>
  <c r="F219" i="1"/>
  <c r="E219" i="1"/>
  <c r="D219" i="1"/>
  <c r="F217" i="1"/>
  <c r="E217" i="1"/>
  <c r="D217" i="1"/>
  <c r="F216" i="1"/>
  <c r="E216" i="1"/>
  <c r="D216" i="1"/>
  <c r="F215" i="1"/>
  <c r="E215" i="1"/>
  <c r="D215" i="1"/>
  <c r="F214" i="1"/>
  <c r="F218" i="1" s="1"/>
  <c r="E214" i="1"/>
  <c r="E218" i="1" s="1"/>
  <c r="D214" i="1"/>
  <c r="D218" i="1" s="1"/>
  <c r="B214" i="1"/>
  <c r="A214" i="1"/>
  <c r="F208" i="1"/>
  <c r="E208" i="1"/>
  <c r="D208" i="1"/>
  <c r="F207" i="1"/>
  <c r="E207" i="1"/>
  <c r="F206" i="1"/>
  <c r="E206" i="1"/>
  <c r="D206" i="1"/>
  <c r="F205" i="1"/>
  <c r="E205" i="1"/>
  <c r="D205" i="1"/>
  <c r="F204" i="1"/>
  <c r="E204" i="1"/>
  <c r="D204" i="1"/>
  <c r="F203" i="1"/>
  <c r="E203" i="1"/>
  <c r="D203" i="1"/>
  <c r="D207" i="1" s="1"/>
  <c r="B203" i="1"/>
  <c r="A203" i="1"/>
  <c r="F197" i="1"/>
  <c r="E197" i="1"/>
  <c r="D197" i="1"/>
  <c r="F195" i="1"/>
  <c r="E195" i="1"/>
  <c r="D195" i="1"/>
  <c r="F194" i="1"/>
  <c r="E194" i="1"/>
  <c r="D194" i="1"/>
  <c r="F193" i="1"/>
  <c r="E193" i="1"/>
  <c r="D193" i="1"/>
  <c r="F192" i="1"/>
  <c r="F196" i="1" s="1"/>
  <c r="E192" i="1"/>
  <c r="E196" i="1" s="1"/>
  <c r="D192" i="1"/>
  <c r="D196" i="1" s="1"/>
  <c r="B192" i="1"/>
  <c r="A192" i="1"/>
  <c r="F186" i="1"/>
  <c r="E186" i="1"/>
  <c r="D186" i="1"/>
  <c r="F184" i="1"/>
  <c r="E184" i="1"/>
  <c r="D184" i="1"/>
  <c r="F183" i="1"/>
  <c r="E183" i="1"/>
  <c r="D183" i="1"/>
  <c r="F182" i="1"/>
  <c r="F185" i="1" s="1"/>
  <c r="E182" i="1"/>
  <c r="E185" i="1" s="1"/>
  <c r="D182" i="1"/>
  <c r="F181" i="1"/>
  <c r="E181" i="1"/>
  <c r="D181" i="1"/>
  <c r="D185" i="1" s="1"/>
  <c r="A181" i="1"/>
  <c r="F148" i="1"/>
  <c r="D148" i="1"/>
  <c r="F147" i="1"/>
  <c r="E147" i="1"/>
  <c r="D147" i="1"/>
  <c r="F146" i="1"/>
  <c r="E146" i="1"/>
  <c r="E148" i="1" s="1"/>
  <c r="D146" i="1"/>
  <c r="E145" i="1"/>
  <c r="F144" i="1"/>
  <c r="E144" i="1"/>
  <c r="D144" i="1"/>
  <c r="F143" i="1"/>
  <c r="F145" i="1" s="1"/>
  <c r="E143" i="1"/>
  <c r="D143" i="1"/>
  <c r="D145" i="1" s="1"/>
  <c r="F142" i="1"/>
  <c r="F141" i="1"/>
  <c r="E141" i="1"/>
  <c r="D141" i="1"/>
  <c r="F140" i="1"/>
  <c r="E140" i="1"/>
  <c r="E142" i="1" s="1"/>
  <c r="D140" i="1"/>
  <c r="D142" i="1" s="1"/>
  <c r="D139" i="1"/>
  <c r="F138" i="1"/>
  <c r="E138" i="1"/>
  <c r="D138" i="1"/>
  <c r="F137" i="1"/>
  <c r="F139" i="1" s="1"/>
  <c r="E137" i="1"/>
  <c r="E139" i="1" s="1"/>
  <c r="D137" i="1"/>
  <c r="E136" i="1"/>
  <c r="F135" i="1"/>
  <c r="E135" i="1"/>
  <c r="D135" i="1"/>
  <c r="F134" i="1"/>
  <c r="F136" i="1" s="1"/>
  <c r="E134" i="1"/>
  <c r="D134" i="1"/>
  <c r="D136" i="1" s="1"/>
  <c r="F133" i="1"/>
  <c r="D133" i="1"/>
  <c r="F132" i="1"/>
  <c r="E132" i="1"/>
  <c r="D132" i="1"/>
  <c r="F131" i="1"/>
  <c r="E131" i="1"/>
  <c r="E133" i="1" s="1"/>
  <c r="D131" i="1"/>
  <c r="F129" i="1"/>
  <c r="E129" i="1"/>
  <c r="D129" i="1"/>
  <c r="D130" i="1" s="1"/>
  <c r="F128" i="1"/>
  <c r="E128" i="1"/>
  <c r="D128" i="1"/>
  <c r="F122" i="1"/>
  <c r="E122" i="1"/>
  <c r="D122" i="1"/>
  <c r="F121" i="1"/>
  <c r="E121" i="1"/>
  <c r="D121" i="1"/>
  <c r="F120" i="1"/>
  <c r="E120" i="1"/>
  <c r="D120" i="1"/>
  <c r="F119" i="1"/>
  <c r="E119" i="1"/>
  <c r="D119" i="1"/>
  <c r="F118" i="1"/>
  <c r="E118" i="1"/>
  <c r="D118" i="1"/>
  <c r="F117" i="1"/>
  <c r="E117" i="1"/>
  <c r="D117" i="1"/>
  <c r="F116" i="1"/>
  <c r="E116" i="1"/>
  <c r="D116" i="1"/>
  <c r="F115" i="1"/>
  <c r="E115" i="1"/>
  <c r="D115" i="1"/>
  <c r="G37" i="1"/>
  <c r="F37" i="1"/>
  <c r="E37" i="1"/>
  <c r="D37" i="1"/>
  <c r="G36" i="1"/>
  <c r="F36" i="1"/>
  <c r="E36" i="1"/>
  <c r="D36" i="1"/>
  <c r="G35" i="1"/>
  <c r="F35" i="1"/>
  <c r="E35" i="1"/>
  <c r="D35" i="1"/>
  <c r="G34" i="1"/>
  <c r="F34" i="1"/>
  <c r="E34" i="1"/>
  <c r="D34" i="1"/>
  <c r="G33" i="1"/>
  <c r="F33" i="1"/>
  <c r="E33" i="1"/>
  <c r="D33" i="1"/>
  <c r="G32" i="1"/>
  <c r="F32" i="1"/>
  <c r="E32" i="1"/>
  <c r="D32" i="1"/>
  <c r="G31" i="1"/>
  <c r="F31" i="1"/>
  <c r="E31" i="1"/>
  <c r="D31" i="1"/>
  <c r="B31" i="1"/>
  <c r="E29" i="1"/>
  <c r="F29" i="1" s="1"/>
  <c r="G29" i="1" s="1"/>
  <c r="H29" i="1" s="1"/>
  <c r="I29" i="1" s="1"/>
  <c r="D29" i="1"/>
  <c r="J27" i="1"/>
  <c r="I27" i="1"/>
  <c r="H27" i="1"/>
  <c r="G27" i="1"/>
  <c r="G26" i="1"/>
  <c r="F26" i="1"/>
  <c r="E26" i="1"/>
  <c r="D26" i="1"/>
  <c r="G22" i="1"/>
  <c r="F22" i="1"/>
  <c r="E22" i="1"/>
  <c r="D22" i="1"/>
  <c r="I36" i="1"/>
  <c r="H18" i="1"/>
  <c r="G180" i="2" s="1"/>
  <c r="H17" i="1"/>
  <c r="H178" i="2"/>
  <c r="H177" i="2"/>
  <c r="I32" i="1"/>
  <c r="H14" i="1"/>
  <c r="G176" i="2" s="1"/>
  <c r="H175" i="2"/>
  <c r="B13" i="1"/>
  <c r="B181" i="1" s="1"/>
  <c r="D11" i="1"/>
  <c r="E11" i="1" s="1"/>
  <c r="F11" i="1" s="1"/>
  <c r="G11" i="1" s="1"/>
  <c r="H11" i="1" s="1"/>
  <c r="I11" i="1" s="1"/>
  <c r="C11" i="1"/>
  <c r="X60" i="9" l="1"/>
  <c r="W60" i="9"/>
  <c r="T60" i="9"/>
  <c r="U60" i="9"/>
  <c r="V60" i="9"/>
  <c r="F86" i="7"/>
  <c r="F95" i="7"/>
  <c r="E95" i="7"/>
  <c r="D86" i="7"/>
  <c r="F47" i="7"/>
  <c r="E76" i="7"/>
  <c r="E47" i="7"/>
  <c r="D76" i="7"/>
  <c r="D47" i="7"/>
  <c r="C95" i="7"/>
  <c r="C47" i="7"/>
  <c r="F94" i="7"/>
  <c r="F96" i="7" s="1"/>
  <c r="F98" i="7" s="1"/>
  <c r="C94" i="7"/>
  <c r="E94" i="7"/>
  <c r="E96" i="7" s="1"/>
  <c r="D94" i="7"/>
  <c r="D96" i="7" s="1"/>
  <c r="E316" i="5"/>
  <c r="D317" i="5"/>
  <c r="F161" i="4"/>
  <c r="F160" i="4"/>
  <c r="E160" i="4"/>
  <c r="E159" i="4"/>
  <c r="E158" i="4"/>
  <c r="D160" i="4"/>
  <c r="C159" i="4"/>
  <c r="C150" i="4"/>
  <c r="D158" i="4"/>
  <c r="F162" i="4"/>
  <c r="F159" i="4"/>
  <c r="F101" i="4"/>
  <c r="F167" i="4" s="1"/>
  <c r="D162" i="4"/>
  <c r="D101" i="4"/>
  <c r="D167" i="4" s="1"/>
  <c r="C162" i="4"/>
  <c r="C101" i="4"/>
  <c r="C167" i="4" s="1"/>
  <c r="D163" i="4"/>
  <c r="C163" i="4"/>
  <c r="E135" i="4"/>
  <c r="E165" i="4"/>
  <c r="D161" i="4"/>
  <c r="E117" i="3"/>
  <c r="D155" i="3"/>
  <c r="D117" i="3"/>
  <c r="C117" i="3"/>
  <c r="F155" i="3"/>
  <c r="E156" i="3"/>
  <c r="E155" i="3"/>
  <c r="D156" i="3"/>
  <c r="C156" i="3"/>
  <c r="F133" i="3"/>
  <c r="F153" i="3"/>
  <c r="D114" i="3"/>
  <c r="F154" i="3"/>
  <c r="F159" i="3" s="1"/>
  <c r="E153" i="3"/>
  <c r="D154" i="3"/>
  <c r="D153" i="3"/>
  <c r="D159" i="3" s="1"/>
  <c r="F101" i="3"/>
  <c r="E101" i="3"/>
  <c r="C112" i="3"/>
  <c r="C101" i="3"/>
  <c r="E258" i="2"/>
  <c r="E257" i="2"/>
  <c r="D257" i="2"/>
  <c r="C257" i="2"/>
  <c r="C250" i="2"/>
  <c r="F255" i="2"/>
  <c r="E232" i="2"/>
  <c r="D250" i="2"/>
  <c r="C255" i="2"/>
  <c r="E166" i="2"/>
  <c r="E173" i="2" s="1"/>
  <c r="D166" i="2"/>
  <c r="D209" i="2"/>
  <c r="C215" i="2"/>
  <c r="F258" i="2"/>
  <c r="E238" i="2"/>
  <c r="D238" i="2"/>
  <c r="C238" i="2"/>
  <c r="D258" i="2"/>
  <c r="D173" i="2"/>
  <c r="C258" i="2"/>
  <c r="H36" i="1"/>
  <c r="F234" i="5"/>
  <c r="F187" i="2"/>
  <c r="F186" i="2"/>
  <c r="H32" i="1"/>
  <c r="G38" i="1"/>
  <c r="G41" i="1" s="1"/>
  <c r="F130" i="1"/>
  <c r="F38" i="1"/>
  <c r="F41" i="1" s="1"/>
  <c r="D232" i="5"/>
  <c r="E38" i="1"/>
  <c r="E41" i="1" s="1"/>
  <c r="E130" i="1"/>
  <c r="D184" i="2"/>
  <c r="C108" i="4"/>
  <c r="C234" i="5" s="1"/>
  <c r="C243" i="5" s="1"/>
  <c r="C105" i="3"/>
  <c r="C114" i="3" s="1"/>
  <c r="D38" i="1"/>
  <c r="D41" i="1" s="1"/>
  <c r="C103" i="4"/>
  <c r="G179" i="2"/>
  <c r="H35" i="1"/>
  <c r="E186" i="2"/>
  <c r="C54" i="7"/>
  <c r="C63" i="7" s="1"/>
  <c r="G104" i="3"/>
  <c r="G104" i="4"/>
  <c r="H105" i="3"/>
  <c r="H105" i="4"/>
  <c r="H176" i="2"/>
  <c r="H180" i="2"/>
  <c r="D236" i="5"/>
  <c r="D119" i="4"/>
  <c r="C153" i="3"/>
  <c r="C146" i="3"/>
  <c r="F105" i="4"/>
  <c r="H106" i="3"/>
  <c r="H103" i="3"/>
  <c r="H103" i="4"/>
  <c r="G108" i="3"/>
  <c r="G108" i="4"/>
  <c r="I35" i="1"/>
  <c r="H16" i="1"/>
  <c r="A5" i="4"/>
  <c r="A5" i="5" s="1"/>
  <c r="A5" i="7" s="1"/>
  <c r="A5" i="3"/>
  <c r="F166" i="2"/>
  <c r="F173" i="2" s="1"/>
  <c r="E187" i="2"/>
  <c r="B118" i="4"/>
  <c r="B235" i="5"/>
  <c r="D189" i="2"/>
  <c r="D146" i="3"/>
  <c r="B112" i="4"/>
  <c r="C117" i="4"/>
  <c r="F135" i="4"/>
  <c r="D52" i="7"/>
  <c r="D61" i="7" s="1"/>
  <c r="D241" i="5"/>
  <c r="F232" i="5"/>
  <c r="F115" i="4"/>
  <c r="H179" i="2"/>
  <c r="C118" i="4"/>
  <c r="C235" i="5"/>
  <c r="F110" i="4"/>
  <c r="F110" i="3"/>
  <c r="F119" i="3" s="1"/>
  <c r="D215" i="2"/>
  <c r="F209" i="2"/>
  <c r="F215" i="2" s="1"/>
  <c r="D255" i="2"/>
  <c r="H106" i="4"/>
  <c r="C113" i="4"/>
  <c r="H13" i="1"/>
  <c r="D186" i="2"/>
  <c r="B54" i="7"/>
  <c r="B63" i="7" s="1"/>
  <c r="B243" i="5"/>
  <c r="C184" i="2"/>
  <c r="B190" i="2"/>
  <c r="D249" i="2"/>
  <c r="D133" i="3"/>
  <c r="E101" i="4"/>
  <c r="E167" i="4" s="1"/>
  <c r="B233" i="5"/>
  <c r="B116" i="4"/>
  <c r="D227" i="5"/>
  <c r="F54" i="7"/>
  <c r="F63" i="7" s="1"/>
  <c r="F243" i="5"/>
  <c r="C50" i="7"/>
  <c r="C59" i="7" s="1"/>
  <c r="C239" i="5"/>
  <c r="E105" i="4"/>
  <c r="E105" i="3"/>
  <c r="E114" i="3" s="1"/>
  <c r="E190" i="2"/>
  <c r="E249" i="2"/>
  <c r="E255" i="2" s="1"/>
  <c r="E261" i="2" s="1"/>
  <c r="F106" i="3"/>
  <c r="F115" i="3" s="1"/>
  <c r="B49" i="7"/>
  <c r="B58" i="7" s="1"/>
  <c r="B238" i="5"/>
  <c r="E227" i="5"/>
  <c r="E236" i="5"/>
  <c r="F114" i="3"/>
  <c r="C107" i="3"/>
  <c r="C116" i="3" s="1"/>
  <c r="C107" i="4"/>
  <c r="E133" i="3"/>
  <c r="C229" i="5"/>
  <c r="C112" i="4"/>
  <c r="D108" i="4"/>
  <c r="C166" i="2"/>
  <c r="C173" i="2" s="1"/>
  <c r="B106" i="3"/>
  <c r="B115" i="3" s="1"/>
  <c r="B106" i="4"/>
  <c r="B110" i="3"/>
  <c r="B119" i="3" s="1"/>
  <c r="B110" i="4"/>
  <c r="D185" i="2"/>
  <c r="C188" i="2"/>
  <c r="E209" i="2"/>
  <c r="E215" i="2" s="1"/>
  <c r="D101" i="3"/>
  <c r="D157" i="3"/>
  <c r="E154" i="3"/>
  <c r="E146" i="3"/>
  <c r="D104" i="4"/>
  <c r="E109" i="4"/>
  <c r="C135" i="4"/>
  <c r="C160" i="4"/>
  <c r="I31" i="1"/>
  <c r="H15" i="1"/>
  <c r="I34" i="1"/>
  <c r="D103" i="3"/>
  <c r="D112" i="3" s="1"/>
  <c r="D103" i="4"/>
  <c r="C110" i="3"/>
  <c r="C119" i="3" s="1"/>
  <c r="C110" i="4"/>
  <c r="E185" i="2"/>
  <c r="F191" i="2"/>
  <c r="F232" i="2"/>
  <c r="F238" i="2" s="1"/>
  <c r="B109" i="3"/>
  <c r="B118" i="3" s="1"/>
  <c r="C154" i="3"/>
  <c r="C133" i="3"/>
  <c r="E104" i="4"/>
  <c r="F235" i="5"/>
  <c r="F118" i="4"/>
  <c r="F165" i="4"/>
  <c r="B50" i="7"/>
  <c r="B59" i="7" s="1"/>
  <c r="B239" i="5"/>
  <c r="C240" i="5"/>
  <c r="E184" i="2"/>
  <c r="F185" i="2"/>
  <c r="B189" i="2"/>
  <c r="C190" i="2"/>
  <c r="D191" i="2"/>
  <c r="C104" i="3"/>
  <c r="C113" i="3" s="1"/>
  <c r="B108" i="3"/>
  <c r="B117" i="3" s="1"/>
  <c r="D109" i="3"/>
  <c r="D118" i="3" s="1"/>
  <c r="F104" i="4"/>
  <c r="E108" i="4"/>
  <c r="C274" i="5"/>
  <c r="C96" i="7"/>
  <c r="C98" i="7" s="1"/>
  <c r="F184" i="2"/>
  <c r="B188" i="2"/>
  <c r="C189" i="2"/>
  <c r="D190" i="2"/>
  <c r="E191" i="2"/>
  <c r="G25" i="3"/>
  <c r="B103" i="3"/>
  <c r="B112" i="3" s="1"/>
  <c r="E103" i="4"/>
  <c r="D107" i="4"/>
  <c r="D150" i="4"/>
  <c r="D310" i="5"/>
  <c r="D330" i="5" s="1"/>
  <c r="D318" i="5"/>
  <c r="D326" i="5"/>
  <c r="G17" i="7"/>
  <c r="F146" i="3"/>
  <c r="F103" i="4"/>
  <c r="C106" i="4"/>
  <c r="F107" i="4"/>
  <c r="D159" i="4"/>
  <c r="E330" i="5"/>
  <c r="C115" i="3"/>
  <c r="F118" i="3"/>
  <c r="B186" i="2"/>
  <c r="C187" i="2"/>
  <c r="D188" i="2"/>
  <c r="E189" i="2"/>
  <c r="F190" i="2"/>
  <c r="F108" i="3"/>
  <c r="F117" i="3" s="1"/>
  <c r="B105" i="4"/>
  <c r="E106" i="4"/>
  <c r="F150" i="4"/>
  <c r="E233" i="5"/>
  <c r="F274" i="5"/>
  <c r="C317" i="5"/>
  <c r="C330" i="5" s="1"/>
  <c r="C332" i="5" s="1"/>
  <c r="C325" i="5"/>
  <c r="C114" i="4"/>
  <c r="B185" i="2"/>
  <c r="C186" i="2"/>
  <c r="D187" i="2"/>
  <c r="E188" i="2"/>
  <c r="F189" i="2"/>
  <c r="E107" i="3"/>
  <c r="E116" i="3" s="1"/>
  <c r="D105" i="4"/>
  <c r="D274" i="5"/>
  <c r="C185" i="2"/>
  <c r="F188" i="2"/>
  <c r="D106" i="3"/>
  <c r="D115" i="3" s="1"/>
  <c r="D135" i="4"/>
  <c r="F315" i="5"/>
  <c r="F330" i="5" s="1"/>
  <c r="F332" i="5" s="1"/>
  <c r="D322" i="5"/>
  <c r="F323" i="5"/>
  <c r="E274" i="5"/>
  <c r="C76" i="7"/>
  <c r="G34" i="7"/>
  <c r="G35" i="7" s="1"/>
  <c r="E86" i="7"/>
  <c r="G22" i="7"/>
  <c r="F76" i="7"/>
  <c r="B48" i="10"/>
  <c r="C47" i="10"/>
  <c r="B13" i="10"/>
  <c r="C12" i="10"/>
  <c r="B237" i="10"/>
  <c r="C236" i="10"/>
  <c r="B163" i="10"/>
  <c r="C162" i="10"/>
  <c r="B85" i="10"/>
  <c r="C84" i="10"/>
  <c r="C123" i="10"/>
  <c r="B124" i="10"/>
  <c r="B271" i="10"/>
  <c r="C270" i="10"/>
  <c r="B203" i="10"/>
  <c r="C202" i="10"/>
  <c r="C201" i="10"/>
  <c r="C9" i="14"/>
  <c r="C3" i="14"/>
  <c r="C10" i="14" s="1"/>
  <c r="C4" i="14"/>
  <c r="C28" i="14"/>
  <c r="C30" i="14" s="1"/>
  <c r="C7" i="14"/>
  <c r="T61" i="9" l="1"/>
  <c r="U61" i="9"/>
  <c r="W61" i="9"/>
  <c r="X61" i="9"/>
  <c r="V61" i="9"/>
  <c r="D98" i="7"/>
  <c r="E98" i="7"/>
  <c r="D332" i="5"/>
  <c r="F168" i="4"/>
  <c r="E168" i="4"/>
  <c r="D165" i="4"/>
  <c r="D168" i="4" s="1"/>
  <c r="C165" i="4"/>
  <c r="C168" i="4" s="1"/>
  <c r="E159" i="3"/>
  <c r="E161" i="3"/>
  <c r="F161" i="3"/>
  <c r="D161" i="3"/>
  <c r="F261" i="2"/>
  <c r="C261" i="2"/>
  <c r="C263" i="2" s="1"/>
  <c r="E263" i="2"/>
  <c r="F263" i="2"/>
  <c r="D261" i="2"/>
  <c r="D263" i="2" s="1"/>
  <c r="F112" i="4"/>
  <c r="F229" i="5"/>
  <c r="D233" i="5"/>
  <c r="D116" i="4"/>
  <c r="C55" i="7"/>
  <c r="C64" i="7" s="1"/>
  <c r="C244" i="5"/>
  <c r="B238" i="10"/>
  <c r="C237" i="10"/>
  <c r="E229" i="5"/>
  <c r="E112" i="4"/>
  <c r="F244" i="5"/>
  <c r="F55" i="7"/>
  <c r="F64" i="7" s="1"/>
  <c r="G177" i="2"/>
  <c r="D56" i="7"/>
  <c r="D65" i="7" s="1"/>
  <c r="D245" i="5"/>
  <c r="H31" i="7"/>
  <c r="G31" i="7"/>
  <c r="G234" i="5"/>
  <c r="B272" i="10"/>
  <c r="C271" i="10"/>
  <c r="G13" i="7"/>
  <c r="E232" i="5"/>
  <c r="E115" i="4"/>
  <c r="E234" i="5"/>
  <c r="E117" i="4"/>
  <c r="E230" i="5"/>
  <c r="E113" i="4"/>
  <c r="H107" i="4"/>
  <c r="H107" i="3"/>
  <c r="F231" i="5"/>
  <c r="F114" i="4"/>
  <c r="H108" i="3"/>
  <c r="H108" i="4"/>
  <c r="C13" i="10"/>
  <c r="B14" i="10"/>
  <c r="B231" i="5"/>
  <c r="B114" i="4"/>
  <c r="F230" i="5"/>
  <c r="F113" i="4"/>
  <c r="D234" i="5"/>
  <c r="D117" i="4"/>
  <c r="B55" i="7"/>
  <c r="B64" i="7" s="1"/>
  <c r="B244" i="5"/>
  <c r="H104" i="3"/>
  <c r="H104" i="4"/>
  <c r="C48" i="10"/>
  <c r="B49" i="10"/>
  <c r="H35" i="7"/>
  <c r="B236" i="5"/>
  <c r="B119" i="4"/>
  <c r="C233" i="5"/>
  <c r="C116" i="4"/>
  <c r="E231" i="5"/>
  <c r="E114" i="4"/>
  <c r="F241" i="5"/>
  <c r="F52" i="7"/>
  <c r="F61" i="7" s="1"/>
  <c r="C159" i="3"/>
  <c r="C161" i="3" s="1"/>
  <c r="G230" i="5"/>
  <c r="H231" i="5"/>
  <c r="B86" i="10"/>
  <c r="C85" i="10"/>
  <c r="H27" i="7"/>
  <c r="G27" i="7"/>
  <c r="E53" i="7"/>
  <c r="E62" i="7" s="1"/>
  <c r="E242" i="5"/>
  <c r="C236" i="5"/>
  <c r="C119" i="4"/>
  <c r="E235" i="5"/>
  <c r="E118" i="4"/>
  <c r="C238" i="5"/>
  <c r="C49" i="7"/>
  <c r="C58" i="7" s="1"/>
  <c r="G175" i="2"/>
  <c r="H31" i="1"/>
  <c r="G107" i="4"/>
  <c r="G107" i="3"/>
  <c r="C203" i="10"/>
  <c r="B204" i="10"/>
  <c r="B125" i="10"/>
  <c r="C124" i="10"/>
  <c r="B164" i="10"/>
  <c r="C163" i="10"/>
  <c r="F233" i="5"/>
  <c r="F116" i="4"/>
  <c r="D230" i="5"/>
  <c r="D113" i="4"/>
  <c r="B232" i="5"/>
  <c r="B115" i="4"/>
  <c r="B53" i="7"/>
  <c r="B62" i="7" s="1"/>
  <c r="B242" i="5"/>
  <c r="H232" i="5"/>
  <c r="H229" i="5"/>
  <c r="H23" i="7"/>
  <c r="G21" i="7"/>
  <c r="G23" i="7" s="1"/>
  <c r="D231" i="5"/>
  <c r="D114" i="4"/>
  <c r="E332" i="5"/>
  <c r="C232" i="5"/>
  <c r="C115" i="4"/>
  <c r="D229" i="5"/>
  <c r="D112" i="4"/>
  <c r="E56" i="7"/>
  <c r="E65" i="7" s="1"/>
  <c r="E245" i="5"/>
  <c r="F236" i="5"/>
  <c r="F119" i="4"/>
  <c r="H34" i="1"/>
  <c r="G178" i="2"/>
  <c r="U62" i="9" l="1"/>
  <c r="W62" i="9"/>
  <c r="X62" i="9"/>
  <c r="T62" i="9"/>
  <c r="V62" i="9"/>
  <c r="G54" i="4"/>
  <c r="B239" i="10"/>
  <c r="C238" i="10"/>
  <c r="D239" i="5"/>
  <c r="D50" i="7"/>
  <c r="D59" i="7" s="1"/>
  <c r="E240" i="5"/>
  <c r="E51" i="7"/>
  <c r="E60" i="7" s="1"/>
  <c r="F50" i="7"/>
  <c r="F59" i="7" s="1"/>
  <c r="F239" i="5"/>
  <c r="E243" i="5"/>
  <c r="E54" i="7"/>
  <c r="E63" i="7" s="1"/>
  <c r="E49" i="7"/>
  <c r="E58" i="7" s="1"/>
  <c r="E238" i="5"/>
  <c r="D242" i="5"/>
  <c r="D53" i="7"/>
  <c r="D62" i="7" s="1"/>
  <c r="B126" i="10"/>
  <c r="C125" i="10"/>
  <c r="H234" i="5"/>
  <c r="F49" i="7"/>
  <c r="F58" i="7" s="1"/>
  <c r="F238" i="5"/>
  <c r="G105" i="3"/>
  <c r="G105" i="4"/>
  <c r="E244" i="5"/>
  <c r="E55" i="7"/>
  <c r="E64" i="7" s="1"/>
  <c r="H49" i="7"/>
  <c r="C242" i="5"/>
  <c r="C53" i="7"/>
  <c r="C62" i="7" s="1"/>
  <c r="G233" i="5"/>
  <c r="H51" i="7"/>
  <c r="H60" i="7" s="1"/>
  <c r="H230" i="5"/>
  <c r="D243" i="5"/>
  <c r="D54" i="7"/>
  <c r="D63" i="7" s="1"/>
  <c r="B15" i="10"/>
  <c r="C14" i="10"/>
  <c r="F51" i="7"/>
  <c r="F60" i="7" s="1"/>
  <c r="F240" i="5"/>
  <c r="G106" i="4"/>
  <c r="G106" i="3"/>
  <c r="C241" i="5"/>
  <c r="C52" i="7"/>
  <c r="C61" i="7" s="1"/>
  <c r="H52" i="7"/>
  <c r="H61" i="7" s="1"/>
  <c r="F245" i="5"/>
  <c r="F56" i="7"/>
  <c r="F65" i="7" s="1"/>
  <c r="D49" i="7"/>
  <c r="D58" i="7" s="1"/>
  <c r="D238" i="5"/>
  <c r="F53" i="7"/>
  <c r="F62" i="7" s="1"/>
  <c r="F242" i="5"/>
  <c r="C164" i="10"/>
  <c r="B165" i="10"/>
  <c r="C204" i="10"/>
  <c r="B205" i="10"/>
  <c r="C56" i="7"/>
  <c r="C65" i="7" s="1"/>
  <c r="C245" i="5"/>
  <c r="E52" i="7"/>
  <c r="E61" i="7" s="1"/>
  <c r="E241" i="5"/>
  <c r="B273" i="10"/>
  <c r="C272" i="10"/>
  <c r="G54" i="7"/>
  <c r="G63" i="7" s="1"/>
  <c r="G50" i="7"/>
  <c r="B50" i="10"/>
  <c r="C49" i="10"/>
  <c r="H233" i="5"/>
  <c r="G103" i="4"/>
  <c r="G103" i="3"/>
  <c r="D51" i="7"/>
  <c r="D60" i="7" s="1"/>
  <c r="D240" i="5"/>
  <c r="B241" i="5"/>
  <c r="B52" i="7"/>
  <c r="B61" i="7" s="1"/>
  <c r="C86" i="10"/>
  <c r="B87" i="10"/>
  <c r="B245" i="5"/>
  <c r="B56" i="7"/>
  <c r="B65" i="7" s="1"/>
  <c r="B240" i="5"/>
  <c r="B51" i="7"/>
  <c r="B60" i="7" s="1"/>
  <c r="E50" i="7"/>
  <c r="E59" i="7" s="1"/>
  <c r="E239" i="5"/>
  <c r="X63" i="9" l="1"/>
  <c r="T63" i="9"/>
  <c r="U63" i="9"/>
  <c r="W63" i="9"/>
  <c r="V63" i="9"/>
  <c r="B51" i="10"/>
  <c r="C50" i="10"/>
  <c r="G232" i="5"/>
  <c r="C126" i="10"/>
  <c r="B127" i="10"/>
  <c r="B240" i="10"/>
  <c r="C239" i="10"/>
  <c r="C165" i="10"/>
  <c r="B166" i="10"/>
  <c r="H53" i="7"/>
  <c r="H62" i="7" s="1"/>
  <c r="H50" i="7"/>
  <c r="G231" i="5"/>
  <c r="H54" i="7"/>
  <c r="H63" i="7" s="1"/>
  <c r="B206" i="10"/>
  <c r="C205" i="10"/>
  <c r="B88" i="10"/>
  <c r="C87" i="10"/>
  <c r="G229" i="5"/>
  <c r="C273" i="10"/>
  <c r="B274" i="10"/>
  <c r="B16" i="10"/>
  <c r="C15" i="10"/>
  <c r="G53" i="7"/>
  <c r="G62" i="7" s="1"/>
  <c r="G64" i="4"/>
  <c r="T64" i="9" l="1"/>
  <c r="U64" i="9"/>
  <c r="W64" i="9"/>
  <c r="X64" i="9"/>
  <c r="V64" i="9"/>
  <c r="B128" i="10"/>
  <c r="C127" i="10"/>
  <c r="C166" i="10"/>
  <c r="B167" i="10"/>
  <c r="B17" i="10"/>
  <c r="C16" i="10"/>
  <c r="B207" i="10"/>
  <c r="C206" i="10"/>
  <c r="C274" i="10"/>
  <c r="B275" i="10"/>
  <c r="G49" i="7"/>
  <c r="G52" i="7"/>
  <c r="G61" i="7" s="1"/>
  <c r="G51" i="7"/>
  <c r="G60" i="7" s="1"/>
  <c r="B241" i="10"/>
  <c r="C240" i="10"/>
  <c r="B89" i="10"/>
  <c r="C88" i="10"/>
  <c r="C51" i="10"/>
  <c r="B52" i="10"/>
  <c r="H49" i="3" l="1"/>
  <c r="G49" i="3" s="1"/>
  <c r="H53" i="3"/>
  <c r="H83" i="3"/>
  <c r="D165" i="10"/>
  <c r="H124" i="2"/>
  <c r="G124" i="2" s="1"/>
  <c r="D240" i="10"/>
  <c r="H128" i="2"/>
  <c r="G128" i="2" s="1"/>
  <c r="I20" i="1"/>
  <c r="W65" i="9"/>
  <c r="H90" i="5" s="1"/>
  <c r="G90" i="5" s="1"/>
  <c r="X65" i="9"/>
  <c r="H37" i="3" s="1"/>
  <c r="G37" i="3" s="1"/>
  <c r="U65" i="9"/>
  <c r="T65" i="9"/>
  <c r="H152" i="2" s="1"/>
  <c r="G152" i="2" s="1"/>
  <c r="V65" i="9"/>
  <c r="D154" i="10" s="1"/>
  <c r="I19" i="1"/>
  <c r="H89" i="2"/>
  <c r="G89" i="2" s="1"/>
  <c r="H150" i="2"/>
  <c r="G150" i="2" s="1"/>
  <c r="H171" i="5"/>
  <c r="G171" i="5" s="1"/>
  <c r="H103" i="5"/>
  <c r="G103" i="5" s="1"/>
  <c r="H162" i="5"/>
  <c r="G162" i="5" s="1"/>
  <c r="H97" i="5"/>
  <c r="G97" i="5" s="1"/>
  <c r="H158" i="5"/>
  <c r="H31" i="5"/>
  <c r="H165" i="5"/>
  <c r="G165" i="5" s="1"/>
  <c r="H47" i="5"/>
  <c r="H190" i="5"/>
  <c r="G190" i="5" s="1"/>
  <c r="H111" i="5"/>
  <c r="G111" i="5" s="1"/>
  <c r="H75" i="5"/>
  <c r="G75" i="5" s="1"/>
  <c r="H104" i="5"/>
  <c r="G104" i="5" s="1"/>
  <c r="H135" i="5"/>
  <c r="G135" i="5" s="1"/>
  <c r="H141" i="5"/>
  <c r="G141" i="5" s="1"/>
  <c r="H96" i="5"/>
  <c r="G96" i="5" s="1"/>
  <c r="H139" i="5"/>
  <c r="G139" i="5" s="1"/>
  <c r="H127" i="5"/>
  <c r="G127" i="5" s="1"/>
  <c r="H182" i="5"/>
  <c r="H143" i="5"/>
  <c r="G143" i="5" s="1"/>
  <c r="H41" i="5"/>
  <c r="D233" i="10"/>
  <c r="D124" i="10"/>
  <c r="H53" i="2"/>
  <c r="G53" i="2" s="1"/>
  <c r="D122" i="10"/>
  <c r="D199" i="10"/>
  <c r="H148" i="5"/>
  <c r="G148" i="5" s="1"/>
  <c r="H107" i="2"/>
  <c r="G107" i="2" s="1"/>
  <c r="D3" i="10"/>
  <c r="D266" i="10"/>
  <c r="D121" i="10"/>
  <c r="D126" i="10"/>
  <c r="D39" i="10"/>
  <c r="D195" i="10"/>
  <c r="H80" i="2"/>
  <c r="G80" i="2" s="1"/>
  <c r="H24" i="2"/>
  <c r="H123" i="2"/>
  <c r="G123" i="2" s="1"/>
  <c r="H32" i="2"/>
  <c r="H134" i="2"/>
  <c r="G134" i="2" s="1"/>
  <c r="H19" i="2"/>
  <c r="H104" i="2"/>
  <c r="H116" i="2"/>
  <c r="G116" i="2" s="1"/>
  <c r="H127" i="2"/>
  <c r="G127" i="2" s="1"/>
  <c r="H50" i="2"/>
  <c r="H132" i="2"/>
  <c r="G132" i="2" s="1"/>
  <c r="H109" i="2"/>
  <c r="G109" i="2" s="1"/>
  <c r="H140" i="2"/>
  <c r="H141" i="2"/>
  <c r="G141" i="2" s="1"/>
  <c r="H122" i="2"/>
  <c r="H81" i="5"/>
  <c r="G81" i="5" s="1"/>
  <c r="H146" i="5"/>
  <c r="G146" i="5" s="1"/>
  <c r="H23" i="5"/>
  <c r="H201" i="5"/>
  <c r="G201" i="5" s="1"/>
  <c r="H192" i="5"/>
  <c r="G192" i="5" s="1"/>
  <c r="H145" i="5"/>
  <c r="G145" i="5" s="1"/>
  <c r="H17" i="5"/>
  <c r="H184" i="5"/>
  <c r="G184" i="5" s="1"/>
  <c r="H142" i="2"/>
  <c r="G142" i="2" s="1"/>
  <c r="D269" i="10"/>
  <c r="D77" i="10"/>
  <c r="D15" i="10"/>
  <c r="H62" i="2"/>
  <c r="G62" i="2" s="1"/>
  <c r="H38" i="7"/>
  <c r="G38" i="7" s="1"/>
  <c r="D11" i="10"/>
  <c r="B90" i="10"/>
  <c r="C89" i="10"/>
  <c r="D89" i="10" s="1"/>
  <c r="B276" i="10"/>
  <c r="C275" i="10"/>
  <c r="D275" i="10" s="1"/>
  <c r="B168" i="10"/>
  <c r="C167" i="10"/>
  <c r="D167" i="10" s="1"/>
  <c r="B242" i="10"/>
  <c r="C241" i="10"/>
  <c r="D241" i="10" s="1"/>
  <c r="B53" i="10"/>
  <c r="C52" i="10"/>
  <c r="D52" i="10" s="1"/>
  <c r="B208" i="10"/>
  <c r="C207" i="10"/>
  <c r="D207" i="10" s="1"/>
  <c r="B18" i="10"/>
  <c r="C17" i="10"/>
  <c r="D17" i="10" s="1"/>
  <c r="B129" i="10"/>
  <c r="C128" i="10"/>
  <c r="D128" i="10" s="1"/>
  <c r="H123" i="5" l="1"/>
  <c r="G123" i="5" s="1"/>
  <c r="H168" i="5"/>
  <c r="G168" i="5" s="1"/>
  <c r="H169" i="5"/>
  <c r="G169" i="5" s="1"/>
  <c r="H45" i="5"/>
  <c r="H166" i="5"/>
  <c r="G166" i="5" s="1"/>
  <c r="H126" i="5"/>
  <c r="G126" i="5" s="1"/>
  <c r="H152" i="5"/>
  <c r="G152" i="5" s="1"/>
  <c r="H20" i="5"/>
  <c r="H172" i="5"/>
  <c r="G172" i="5" s="1"/>
  <c r="H121" i="5"/>
  <c r="G121" i="5" s="1"/>
  <c r="H22" i="5"/>
  <c r="H66" i="5"/>
  <c r="G66" i="5" s="1"/>
  <c r="H18" i="3"/>
  <c r="H79" i="3"/>
  <c r="G79" i="3" s="1"/>
  <c r="H36" i="3"/>
  <c r="G36" i="3" s="1"/>
  <c r="H48" i="3"/>
  <c r="G48" i="3" s="1"/>
  <c r="H62" i="5"/>
  <c r="H87" i="5"/>
  <c r="G87" i="5" s="1"/>
  <c r="H57" i="5"/>
  <c r="H38" i="5"/>
  <c r="H187" i="5"/>
  <c r="G187" i="5" s="1"/>
  <c r="H99" i="5"/>
  <c r="G99" i="5" s="1"/>
  <c r="H150" i="5"/>
  <c r="G150" i="5" s="1"/>
  <c r="H56" i="5"/>
  <c r="H113" i="5"/>
  <c r="G113" i="5" s="1"/>
  <c r="H199" i="5"/>
  <c r="G199" i="5" s="1"/>
  <c r="H116" i="5"/>
  <c r="G116" i="5" s="1"/>
  <c r="H195" i="5"/>
  <c r="G195" i="5" s="1"/>
  <c r="H75" i="3"/>
  <c r="G75" i="3" s="1"/>
  <c r="H47" i="3"/>
  <c r="G47" i="3" s="1"/>
  <c r="H19" i="3"/>
  <c r="H39" i="3"/>
  <c r="G39" i="3" s="1"/>
  <c r="H39" i="5"/>
  <c r="H198" i="5"/>
  <c r="G198" i="5" s="1"/>
  <c r="H28" i="5"/>
  <c r="H194" i="5"/>
  <c r="G194" i="5" s="1"/>
  <c r="H119" i="5"/>
  <c r="G119" i="5" s="1"/>
  <c r="H114" i="5"/>
  <c r="G114" i="5" s="1"/>
  <c r="H125" i="5"/>
  <c r="G125" i="5" s="1"/>
  <c r="H188" i="5"/>
  <c r="G188" i="5" s="1"/>
  <c r="H33" i="5"/>
  <c r="H42" i="5"/>
  <c r="H25" i="5"/>
  <c r="H43" i="5"/>
  <c r="H33" i="3"/>
  <c r="H43" i="3"/>
  <c r="H16" i="3"/>
  <c r="H73" i="3"/>
  <c r="H94" i="5"/>
  <c r="G94" i="5" s="1"/>
  <c r="D127" i="10"/>
  <c r="H151" i="5"/>
  <c r="G151" i="5" s="1"/>
  <c r="H15" i="3"/>
  <c r="H38" i="3"/>
  <c r="G38" i="3" s="1"/>
  <c r="H77" i="3"/>
  <c r="G77" i="3" s="1"/>
  <c r="H13" i="3"/>
  <c r="H78" i="5"/>
  <c r="G78" i="5" s="1"/>
  <c r="H164" i="5"/>
  <c r="G164" i="5" s="1"/>
  <c r="H160" i="5"/>
  <c r="G160" i="5" s="1"/>
  <c r="H161" i="5"/>
  <c r="G161" i="5" s="1"/>
  <c r="H44" i="5"/>
  <c r="H91" i="5"/>
  <c r="G91" i="5" s="1"/>
  <c r="H24" i="5"/>
  <c r="H64" i="5"/>
  <c r="H65" i="5"/>
  <c r="G65" i="5" s="1"/>
  <c r="H89" i="5"/>
  <c r="G89" i="5" s="1"/>
  <c r="H117" i="5"/>
  <c r="G117" i="5" s="1"/>
  <c r="H196" i="5"/>
  <c r="G196" i="5" s="1"/>
  <c r="D1" i="10"/>
  <c r="H98" i="5"/>
  <c r="G98" i="5" s="1"/>
  <c r="H85" i="3"/>
  <c r="H95" i="3" s="1"/>
  <c r="H28" i="3"/>
  <c r="H17" i="3"/>
  <c r="H48" i="5"/>
  <c r="H27" i="5"/>
  <c r="H63" i="5"/>
  <c r="G63" i="5" s="1"/>
  <c r="H144" i="5"/>
  <c r="G144" i="5" s="1"/>
  <c r="H30" i="5"/>
  <c r="H167" i="5"/>
  <c r="G167" i="5" s="1"/>
  <c r="H29" i="5"/>
  <c r="H40" i="5"/>
  <c r="H100" i="5"/>
  <c r="G100" i="5" s="1"/>
  <c r="H32" i="5"/>
  <c r="H153" i="5"/>
  <c r="G153" i="5" s="1"/>
  <c r="H110" i="5"/>
  <c r="H18" i="5"/>
  <c r="H159" i="5"/>
  <c r="G159" i="5" s="1"/>
  <c r="H76" i="3"/>
  <c r="G76" i="3" s="1"/>
  <c r="H29" i="3"/>
  <c r="H88" i="3"/>
  <c r="G88" i="3" s="1"/>
  <c r="H174" i="5"/>
  <c r="G174" i="5" s="1"/>
  <c r="H52" i="5"/>
  <c r="H49" i="5"/>
  <c r="H177" i="5"/>
  <c r="G177" i="5" s="1"/>
  <c r="H46" i="5"/>
  <c r="H105" i="5"/>
  <c r="G105" i="5" s="1"/>
  <c r="H53" i="5"/>
  <c r="H197" i="5"/>
  <c r="G197" i="5" s="1"/>
  <c r="H19" i="5"/>
  <c r="H88" i="5"/>
  <c r="G88" i="5" s="1"/>
  <c r="H138" i="5"/>
  <c r="G138" i="5" s="1"/>
  <c r="H176" i="5"/>
  <c r="G176" i="5" s="1"/>
  <c r="H186" i="5"/>
  <c r="G186" i="5" s="1"/>
  <c r="H89" i="3"/>
  <c r="G89" i="3" s="1"/>
  <c r="H74" i="3"/>
  <c r="G74" i="3" s="1"/>
  <c r="H58" i="3"/>
  <c r="G58" i="3" s="1"/>
  <c r="H87" i="3"/>
  <c r="G87" i="3" s="1"/>
  <c r="H170" i="5"/>
  <c r="G170" i="5" s="1"/>
  <c r="H129" i="5"/>
  <c r="G129" i="5" s="1"/>
  <c r="H27" i="3"/>
  <c r="H14" i="5"/>
  <c r="H182" i="2"/>
  <c r="H20" i="1"/>
  <c r="I37" i="1"/>
  <c r="G140" i="2"/>
  <c r="G39" i="5"/>
  <c r="G28" i="5"/>
  <c r="G33" i="5"/>
  <c r="G42" i="5"/>
  <c r="G25" i="5"/>
  <c r="H33" i="2"/>
  <c r="H42" i="7"/>
  <c r="G42" i="7" s="1"/>
  <c r="H14" i="7"/>
  <c r="H41" i="7"/>
  <c r="G15" i="3"/>
  <c r="H128" i="3"/>
  <c r="G13" i="3"/>
  <c r="H21" i="3"/>
  <c r="H112" i="3" s="1"/>
  <c r="H14" i="2"/>
  <c r="D234" i="10"/>
  <c r="H118" i="5"/>
  <c r="G118" i="5" s="1"/>
  <c r="D155" i="10"/>
  <c r="D125" i="10"/>
  <c r="D161" i="10"/>
  <c r="D268" i="10"/>
  <c r="D80" i="10"/>
  <c r="D81" i="10"/>
  <c r="D16" i="10"/>
  <c r="H18" i="7"/>
  <c r="G50" i="2"/>
  <c r="G104" i="2"/>
  <c r="G62" i="5"/>
  <c r="G158" i="5"/>
  <c r="H42" i="2"/>
  <c r="D274" i="10"/>
  <c r="H140" i="5"/>
  <c r="G140" i="5" s="1"/>
  <c r="D6" i="10"/>
  <c r="H26" i="3"/>
  <c r="H78" i="3"/>
  <c r="G78" i="3" s="1"/>
  <c r="H23" i="3"/>
  <c r="H63" i="3"/>
  <c r="H84" i="3"/>
  <c r="G84" i="3" s="1"/>
  <c r="H18" i="2"/>
  <c r="D271" i="10"/>
  <c r="D157" i="10"/>
  <c r="D84" i="10"/>
  <c r="D40" i="10"/>
  <c r="D232" i="10"/>
  <c r="F246" i="10" s="1"/>
  <c r="H74" i="4" s="1"/>
  <c r="G74" i="4" s="1"/>
  <c r="D203" i="10"/>
  <c r="D117" i="10"/>
  <c r="H35" i="2"/>
  <c r="G19" i="2"/>
  <c r="H56" i="2"/>
  <c r="G56" i="2" s="1"/>
  <c r="H51" i="2"/>
  <c r="G51" i="2" s="1"/>
  <c r="G44" i="5"/>
  <c r="H288" i="5"/>
  <c r="G24" i="5"/>
  <c r="H264" i="5"/>
  <c r="H256" i="5"/>
  <c r="G64" i="5"/>
  <c r="H91" i="2"/>
  <c r="G91" i="2" s="1"/>
  <c r="H115" i="5"/>
  <c r="G115" i="5" s="1"/>
  <c r="H55" i="5"/>
  <c r="H101" i="5"/>
  <c r="G101" i="5" s="1"/>
  <c r="H50" i="5"/>
  <c r="H54" i="5"/>
  <c r="H222" i="5" s="1"/>
  <c r="H51" i="5"/>
  <c r="H74" i="5"/>
  <c r="G74" i="5" s="1"/>
  <c r="H183" i="5"/>
  <c r="G183" i="5" s="1"/>
  <c r="H136" i="5"/>
  <c r="G136" i="5" s="1"/>
  <c r="H92" i="5"/>
  <c r="G92" i="5" s="1"/>
  <c r="H73" i="5"/>
  <c r="G73" i="5" s="1"/>
  <c r="H77" i="5"/>
  <c r="G77" i="5" s="1"/>
  <c r="H80" i="5"/>
  <c r="G80" i="5" s="1"/>
  <c r="H189" i="5"/>
  <c r="G189" i="5" s="1"/>
  <c r="H175" i="5"/>
  <c r="G175" i="5" s="1"/>
  <c r="H15" i="5"/>
  <c r="H86" i="5"/>
  <c r="H254" i="5" s="1"/>
  <c r="H200" i="5"/>
  <c r="G200" i="5" s="1"/>
  <c r="H76" i="5"/>
  <c r="G76" i="5" s="1"/>
  <c r="H102" i="5"/>
  <c r="G102" i="5" s="1"/>
  <c r="H149" i="5"/>
  <c r="G149" i="5" s="1"/>
  <c r="H147" i="5"/>
  <c r="G147" i="5" s="1"/>
  <c r="H128" i="5"/>
  <c r="G128" i="5" s="1"/>
  <c r="H163" i="5"/>
  <c r="G163" i="5" s="1"/>
  <c r="H137" i="5"/>
  <c r="G137" i="5" s="1"/>
  <c r="H112" i="5"/>
  <c r="G112" i="5" s="1"/>
  <c r="H134" i="5"/>
  <c r="H120" i="5"/>
  <c r="G120" i="5" s="1"/>
  <c r="H79" i="5"/>
  <c r="G79" i="5" s="1"/>
  <c r="H122" i="5"/>
  <c r="G122" i="5" s="1"/>
  <c r="H95" i="5"/>
  <c r="G95" i="5" s="1"/>
  <c r="H93" i="5"/>
  <c r="G93" i="5" s="1"/>
  <c r="H142" i="5"/>
  <c r="G142" i="5" s="1"/>
  <c r="D198" i="10"/>
  <c r="H124" i="5"/>
  <c r="G124" i="5" s="1"/>
  <c r="H64" i="3"/>
  <c r="H86" i="3"/>
  <c r="G86" i="3" s="1"/>
  <c r="H68" i="3"/>
  <c r="G68" i="3" s="1"/>
  <c r="H59" i="3"/>
  <c r="G59" i="3" s="1"/>
  <c r="H69" i="3"/>
  <c r="G69" i="3" s="1"/>
  <c r="D88" i="10"/>
  <c r="D5" i="10"/>
  <c r="H185" i="5"/>
  <c r="G185" i="5" s="1"/>
  <c r="D194" i="10"/>
  <c r="D164" i="10"/>
  <c r="D83" i="10"/>
  <c r="D9" i="10"/>
  <c r="D2" i="10"/>
  <c r="D119" i="10"/>
  <c r="H26" i="5"/>
  <c r="D51" i="10"/>
  <c r="G23" i="5"/>
  <c r="H263" i="5"/>
  <c r="G32" i="2"/>
  <c r="G27" i="5"/>
  <c r="H219" i="5"/>
  <c r="H267" i="5"/>
  <c r="H270" i="5"/>
  <c r="G30" i="5"/>
  <c r="G29" i="5"/>
  <c r="G40" i="5"/>
  <c r="G32" i="5"/>
  <c r="H272" i="5"/>
  <c r="G110" i="5"/>
  <c r="G18" i="5"/>
  <c r="H258" i="5"/>
  <c r="H210" i="5"/>
  <c r="D166" i="10"/>
  <c r="D50" i="10"/>
  <c r="G85" i="3"/>
  <c r="G141" i="3" s="1"/>
  <c r="H141" i="3"/>
  <c r="G43" i="3"/>
  <c r="G51" i="3" s="1"/>
  <c r="G115" i="3" s="1"/>
  <c r="H51" i="3"/>
  <c r="H115" i="3" s="1"/>
  <c r="H72" i="2"/>
  <c r="G72" i="2" s="1"/>
  <c r="H37" i="2"/>
  <c r="H173" i="5"/>
  <c r="G173" i="5" s="1"/>
  <c r="H21" i="5"/>
  <c r="D46" i="10"/>
  <c r="D153" i="10"/>
  <c r="D4" i="10"/>
  <c r="D235" i="10"/>
  <c r="D196" i="10"/>
  <c r="D120" i="10"/>
  <c r="H125" i="2"/>
  <c r="G125" i="2" s="1"/>
  <c r="H37" i="7"/>
  <c r="G52" i="5"/>
  <c r="G296" i="5" s="1"/>
  <c r="H296" i="5"/>
  <c r="G49" i="5"/>
  <c r="G46" i="5"/>
  <c r="G53" i="5"/>
  <c r="G297" i="5" s="1"/>
  <c r="H297" i="5"/>
  <c r="G19" i="5"/>
  <c r="H70" i="2"/>
  <c r="G70" i="2" s="1"/>
  <c r="H91" i="3"/>
  <c r="G83" i="3"/>
  <c r="G19" i="3"/>
  <c r="H132" i="3"/>
  <c r="H143" i="3"/>
  <c r="G27" i="3"/>
  <c r="G143" i="3" s="1"/>
  <c r="H38" i="2"/>
  <c r="G38" i="2" s="1"/>
  <c r="D206" i="10"/>
  <c r="G48" i="5"/>
  <c r="G292" i="5" s="1"/>
  <c r="H292" i="5"/>
  <c r="H320" i="5" s="1"/>
  <c r="G14" i="5"/>
  <c r="D270" i="10"/>
  <c r="D163" i="10"/>
  <c r="D123" i="10"/>
  <c r="D202" i="10"/>
  <c r="D78" i="10"/>
  <c r="F95" i="10" s="1"/>
  <c r="H34" i="4" s="1"/>
  <c r="G34" i="4" s="1"/>
  <c r="H16" i="2"/>
  <c r="H26" i="2"/>
  <c r="H191" i="5"/>
  <c r="G191" i="5" s="1"/>
  <c r="H282" i="5"/>
  <c r="G182" i="5"/>
  <c r="G31" i="5"/>
  <c r="G271" i="5" s="1"/>
  <c r="H223" i="5"/>
  <c r="H271" i="5"/>
  <c r="G267" i="5"/>
  <c r="H181" i="2"/>
  <c r="I33" i="1"/>
  <c r="I22" i="1"/>
  <c r="H19" i="1"/>
  <c r="G43" i="5"/>
  <c r="H131" i="3"/>
  <c r="G18" i="3"/>
  <c r="H98" i="3"/>
  <c r="H144" i="3"/>
  <c r="G28" i="3"/>
  <c r="G144" i="3" s="1"/>
  <c r="G16" i="3"/>
  <c r="H96" i="3"/>
  <c r="H129" i="3"/>
  <c r="H36" i="2"/>
  <c r="D14" i="10"/>
  <c r="D159" i="10"/>
  <c r="D49" i="10"/>
  <c r="D272" i="10"/>
  <c r="D82" i="10"/>
  <c r="D42" i="10"/>
  <c r="H55" i="2"/>
  <c r="G55" i="2" s="1"/>
  <c r="H52" i="2"/>
  <c r="G52" i="2" s="1"/>
  <c r="G24" i="2"/>
  <c r="H168" i="2"/>
  <c r="H211" i="2"/>
  <c r="G41" i="5"/>
  <c r="G285" i="5" s="1"/>
  <c r="G47" i="5"/>
  <c r="G284" i="5"/>
  <c r="G122" i="2"/>
  <c r="G45" i="5"/>
  <c r="G289" i="5" s="1"/>
  <c r="H289" i="5"/>
  <c r="G20" i="5"/>
  <c r="H260" i="5"/>
  <c r="H212" i="5"/>
  <c r="H262" i="5"/>
  <c r="G22" i="5"/>
  <c r="H110" i="2"/>
  <c r="G110" i="2" s="1"/>
  <c r="D8" i="10"/>
  <c r="D10" i="10"/>
  <c r="D41" i="10"/>
  <c r="D204" i="10"/>
  <c r="D200" i="10"/>
  <c r="D45" i="10"/>
  <c r="D12" i="10"/>
  <c r="D273" i="10"/>
  <c r="D7" i="10"/>
  <c r="D116" i="10"/>
  <c r="D79" i="10"/>
  <c r="D87" i="10"/>
  <c r="D236" i="10"/>
  <c r="D267" i="10"/>
  <c r="F280" i="10" s="1"/>
  <c r="H84" i="4" s="1"/>
  <c r="G84" i="4" s="1"/>
  <c r="D239" i="10"/>
  <c r="D201" i="10"/>
  <c r="D48" i="10"/>
  <c r="D205" i="10"/>
  <c r="D162" i="10"/>
  <c r="H106" i="2"/>
  <c r="G106" i="2" s="1"/>
  <c r="D85" i="10"/>
  <c r="G53" i="3"/>
  <c r="G61" i="3" s="1"/>
  <c r="G116" i="3" s="1"/>
  <c r="H61" i="3"/>
  <c r="H116" i="3" s="1"/>
  <c r="G29" i="3"/>
  <c r="G145" i="3" s="1"/>
  <c r="H145" i="3"/>
  <c r="H144" i="2"/>
  <c r="G144" i="2" s="1"/>
  <c r="D156" i="10"/>
  <c r="H193" i="5"/>
  <c r="G193" i="5" s="1"/>
  <c r="D160" i="10"/>
  <c r="D237" i="10"/>
  <c r="D13" i="10"/>
  <c r="D197" i="10"/>
  <c r="D115" i="10"/>
  <c r="D118" i="10"/>
  <c r="H143" i="2"/>
  <c r="G143" i="2" s="1"/>
  <c r="D193" i="10"/>
  <c r="H257" i="5"/>
  <c r="H209" i="5"/>
  <c r="G17" i="5"/>
  <c r="G57" i="5"/>
  <c r="G301" i="5" s="1"/>
  <c r="H301" i="5"/>
  <c r="G38" i="5"/>
  <c r="H59" i="5"/>
  <c r="H239" i="5" s="1"/>
  <c r="G56" i="5"/>
  <c r="G300" i="5" s="1"/>
  <c r="H300" i="5"/>
  <c r="H328" i="5" s="1"/>
  <c r="H73" i="2"/>
  <c r="G73" i="2" s="1"/>
  <c r="H71" i="2"/>
  <c r="G71" i="2" s="1"/>
  <c r="H92" i="2"/>
  <c r="G92" i="2" s="1"/>
  <c r="H74" i="2"/>
  <c r="G74" i="2" s="1"/>
  <c r="H126" i="2"/>
  <c r="G126" i="2" s="1"/>
  <c r="H151" i="2"/>
  <c r="G151" i="2" s="1"/>
  <c r="H69" i="2"/>
  <c r="G69" i="2" s="1"/>
  <c r="H86" i="2"/>
  <c r="H34" i="2"/>
  <c r="G34" i="2" s="1"/>
  <c r="H20" i="2"/>
  <c r="H108" i="2"/>
  <c r="G108" i="2" s="1"/>
  <c r="H98" i="2"/>
  <c r="G98" i="2" s="1"/>
  <c r="H145" i="2"/>
  <c r="G145" i="2" s="1"/>
  <c r="H97" i="2"/>
  <c r="H146" i="2"/>
  <c r="G146" i="2" s="1"/>
  <c r="H68" i="2"/>
  <c r="H133" i="2"/>
  <c r="H88" i="2"/>
  <c r="G88" i="2" s="1"/>
  <c r="G33" i="3"/>
  <c r="G41" i="3" s="1"/>
  <c r="G114" i="3" s="1"/>
  <c r="H41" i="3"/>
  <c r="H114" i="3" s="1"/>
  <c r="H130" i="3"/>
  <c r="H156" i="3" s="1"/>
  <c r="G17" i="3"/>
  <c r="H97" i="3"/>
  <c r="G73" i="3"/>
  <c r="G81" i="3" s="1"/>
  <c r="H81" i="3"/>
  <c r="H17" i="2"/>
  <c r="H15" i="2"/>
  <c r="D158" i="10"/>
  <c r="D86" i="10"/>
  <c r="D238" i="10"/>
  <c r="D47" i="10"/>
  <c r="D44" i="10"/>
  <c r="D43" i="10"/>
  <c r="H54" i="2"/>
  <c r="G54" i="2" s="1"/>
  <c r="H90" i="2"/>
  <c r="G90" i="2" s="1"/>
  <c r="H44" i="2"/>
  <c r="B277" i="10"/>
  <c r="C276" i="10"/>
  <c r="D276" i="10" s="1"/>
  <c r="B54" i="10"/>
  <c r="C53" i="10"/>
  <c r="D53" i="10" s="1"/>
  <c r="C129" i="10"/>
  <c r="D129" i="10" s="1"/>
  <c r="B130" i="10"/>
  <c r="C90" i="10"/>
  <c r="D90" i="10" s="1"/>
  <c r="B91" i="10"/>
  <c r="B169" i="10"/>
  <c r="C168" i="10"/>
  <c r="D168" i="10" s="1"/>
  <c r="F172" i="10" s="1"/>
  <c r="C242" i="10"/>
  <c r="D242" i="10" s="1"/>
  <c r="B243" i="10"/>
  <c r="C18" i="10"/>
  <c r="D18" i="10" s="1"/>
  <c r="B19" i="10"/>
  <c r="C208" i="10"/>
  <c r="D208" i="10" s="1"/>
  <c r="B209" i="10"/>
  <c r="I38" i="1" l="1"/>
  <c r="I41" i="1" s="1"/>
  <c r="H127" i="3"/>
  <c r="H93" i="3"/>
  <c r="F19" i="10"/>
  <c r="H14" i="4" s="1"/>
  <c r="G272" i="5"/>
  <c r="G328" i="5" s="1"/>
  <c r="H273" i="5"/>
  <c r="H259" i="5"/>
  <c r="H35" i="5"/>
  <c r="H238" i="5" s="1"/>
  <c r="H208" i="5"/>
  <c r="H291" i="5"/>
  <c r="H319" i="5" s="1"/>
  <c r="G291" i="5"/>
  <c r="H99" i="3"/>
  <c r="H163" i="2"/>
  <c r="G286" i="5"/>
  <c r="H313" i="5"/>
  <c r="G287" i="5"/>
  <c r="H290" i="5"/>
  <c r="F212" i="10"/>
  <c r="H287" i="5"/>
  <c r="H315" i="5" s="1"/>
  <c r="H221" i="5"/>
  <c r="H225" i="5"/>
  <c r="H285" i="5"/>
  <c r="H131" i="5"/>
  <c r="H242" i="5" s="1"/>
  <c r="H269" i="5"/>
  <c r="G131" i="5"/>
  <c r="G242" i="5" s="1"/>
  <c r="F133" i="10"/>
  <c r="H44" i="4" s="1"/>
  <c r="G44" i="4" s="1"/>
  <c r="H206" i="5"/>
  <c r="H211" i="5"/>
  <c r="H224" i="5"/>
  <c r="H214" i="5"/>
  <c r="G288" i="5"/>
  <c r="F57" i="10"/>
  <c r="H24" i="4" s="1"/>
  <c r="G24" i="4" s="1"/>
  <c r="G143" i="4" s="1"/>
  <c r="H286" i="5"/>
  <c r="G14" i="4"/>
  <c r="H128" i="4"/>
  <c r="H204" i="2"/>
  <c r="H159" i="2"/>
  <c r="G15" i="2"/>
  <c r="H157" i="3"/>
  <c r="G290" i="5"/>
  <c r="H284" i="5"/>
  <c r="H312" i="5" s="1"/>
  <c r="H215" i="5"/>
  <c r="H295" i="5"/>
  <c r="H323" i="5" s="1"/>
  <c r="G51" i="5"/>
  <c r="G295" i="5" s="1"/>
  <c r="G323" i="5" s="1"/>
  <c r="H83" i="5"/>
  <c r="H240" i="5" s="1"/>
  <c r="G14" i="2"/>
  <c r="H158" i="2"/>
  <c r="H201" i="2"/>
  <c r="H22" i="2"/>
  <c r="H29" i="2" s="1"/>
  <c r="H184" i="2" s="1"/>
  <c r="H43" i="7"/>
  <c r="G41" i="7"/>
  <c r="H84" i="7"/>
  <c r="H86" i="7" s="1"/>
  <c r="H283" i="5"/>
  <c r="G17" i="2"/>
  <c r="G206" i="2" s="1"/>
  <c r="H206" i="2"/>
  <c r="H161" i="2"/>
  <c r="G20" i="2"/>
  <c r="H164" i="2"/>
  <c r="H207" i="2"/>
  <c r="G209" i="5"/>
  <c r="G257" i="5"/>
  <c r="G313" i="5" s="1"/>
  <c r="H130" i="2"/>
  <c r="H137" i="2" s="1"/>
  <c r="H190" i="2" s="1"/>
  <c r="H109" i="3"/>
  <c r="H118" i="3" s="1"/>
  <c r="H109" i="4"/>
  <c r="H235" i="5" s="1"/>
  <c r="H293" i="5"/>
  <c r="G258" i="5"/>
  <c r="G314" i="5" s="1"/>
  <c r="G210" i="5"/>
  <c r="G208" i="5"/>
  <c r="G215" i="5"/>
  <c r="G263" i="5"/>
  <c r="G319" i="5" s="1"/>
  <c r="H298" i="5"/>
  <c r="H326" i="5" s="1"/>
  <c r="G54" i="5"/>
  <c r="G298" i="5" s="1"/>
  <c r="H216" i="5"/>
  <c r="H205" i="2"/>
  <c r="G26" i="3"/>
  <c r="G142" i="3" s="1"/>
  <c r="H142" i="3"/>
  <c r="H155" i="3" s="1"/>
  <c r="G14" i="7"/>
  <c r="H15" i="7"/>
  <c r="H58" i="7" s="1"/>
  <c r="H75" i="7"/>
  <c r="H46" i="7"/>
  <c r="H329" i="5"/>
  <c r="G283" i="5"/>
  <c r="G133" i="2"/>
  <c r="G212" i="2" s="1"/>
  <c r="H212" i="2"/>
  <c r="G214" i="5"/>
  <c r="G262" i="5"/>
  <c r="G130" i="2"/>
  <c r="G137" i="2" s="1"/>
  <c r="G211" i="2"/>
  <c r="G21" i="3"/>
  <c r="G112" i="3" s="1"/>
  <c r="G131" i="3"/>
  <c r="G157" i="3" s="1"/>
  <c r="G98" i="3"/>
  <c r="G26" i="2"/>
  <c r="H213" i="2"/>
  <c r="H170" i="2"/>
  <c r="G293" i="5"/>
  <c r="G219" i="5"/>
  <c r="G64" i="3"/>
  <c r="G94" i="3" s="1"/>
  <c r="H94" i="3"/>
  <c r="H101" i="3" s="1"/>
  <c r="G50" i="5"/>
  <c r="G294" i="5" s="1"/>
  <c r="H294" i="5"/>
  <c r="G205" i="2"/>
  <c r="H112" i="2"/>
  <c r="H119" i="2" s="1"/>
  <c r="H189" i="2" s="1"/>
  <c r="G97" i="2"/>
  <c r="H169" i="2"/>
  <c r="H235" i="2"/>
  <c r="G68" i="2"/>
  <c r="H76" i="2"/>
  <c r="H83" i="2" s="1"/>
  <c r="H187" i="2" s="1"/>
  <c r="G86" i="2"/>
  <c r="G94" i="2" s="1"/>
  <c r="H94" i="2"/>
  <c r="H101" i="2" s="1"/>
  <c r="H188" i="2" s="1"/>
  <c r="G36" i="2"/>
  <c r="G226" i="2" s="1"/>
  <c r="H226" i="2"/>
  <c r="G16" i="2"/>
  <c r="G160" i="2" s="1"/>
  <c r="H160" i="2"/>
  <c r="H310" i="5"/>
  <c r="F171" i="10"/>
  <c r="H325" i="5"/>
  <c r="G134" i="5"/>
  <c r="G155" i="5" s="1"/>
  <c r="G243" i="5" s="1"/>
  <c r="H155" i="5"/>
  <c r="H243" i="5" s="1"/>
  <c r="G264" i="5"/>
  <c r="G320" i="5" s="1"/>
  <c r="G216" i="5"/>
  <c r="G112" i="2"/>
  <c r="G119" i="2" s="1"/>
  <c r="G189" i="2" s="1"/>
  <c r="H133" i="3"/>
  <c r="H227" i="2"/>
  <c r="H250" i="2" s="1"/>
  <c r="G33" i="2"/>
  <c r="G227" i="2" s="1"/>
  <c r="G273" i="5"/>
  <c r="G329" i="5" s="1"/>
  <c r="G225" i="5"/>
  <c r="H148" i="2"/>
  <c r="H155" i="2" s="1"/>
  <c r="H191" i="2" s="1"/>
  <c r="H158" i="3"/>
  <c r="G259" i="5"/>
  <c r="G211" i="5"/>
  <c r="G221" i="5"/>
  <c r="G269" i="5"/>
  <c r="G325" i="5" s="1"/>
  <c r="G26" i="5"/>
  <c r="H266" i="5"/>
  <c r="H218" i="5"/>
  <c r="G224" i="5"/>
  <c r="G55" i="5"/>
  <c r="G299" i="5" s="1"/>
  <c r="G327" i="5" s="1"/>
  <c r="H299" i="5"/>
  <c r="H327" i="5" s="1"/>
  <c r="H316" i="5"/>
  <c r="H230" i="2"/>
  <c r="H229" i="2"/>
  <c r="G35" i="2"/>
  <c r="G18" i="2"/>
  <c r="H162" i="2"/>
  <c r="H203" i="2"/>
  <c r="H58" i="2"/>
  <c r="H65" i="2" s="1"/>
  <c r="H186" i="2" s="1"/>
  <c r="G127" i="3"/>
  <c r="G265" i="5"/>
  <c r="G217" i="5"/>
  <c r="G148" i="2"/>
  <c r="G155" i="2" s="1"/>
  <c r="G99" i="3"/>
  <c r="G132" i="3"/>
  <c r="G158" i="3" s="1"/>
  <c r="H74" i="7"/>
  <c r="H45" i="7"/>
  <c r="G37" i="7"/>
  <c r="H39" i="7"/>
  <c r="H261" i="5"/>
  <c r="H317" i="5" s="1"/>
  <c r="H213" i="5"/>
  <c r="G21" i="5"/>
  <c r="H40" i="2"/>
  <c r="H47" i="2" s="1"/>
  <c r="H185" i="2" s="1"/>
  <c r="G86" i="5"/>
  <c r="G107" i="5" s="1"/>
  <c r="G241" i="5" s="1"/>
  <c r="H107" i="5"/>
  <c r="H241" i="5" s="1"/>
  <c r="G42" i="2"/>
  <c r="G234" i="2" s="1"/>
  <c r="H234" i="2"/>
  <c r="H257" i="2" s="1"/>
  <c r="G58" i="2"/>
  <c r="G65" i="2" s="1"/>
  <c r="G186" i="2" s="1"/>
  <c r="H154" i="3"/>
  <c r="H217" i="5"/>
  <c r="H220" i="5"/>
  <c r="G130" i="3"/>
  <c r="G156" i="3" s="1"/>
  <c r="G97" i="3"/>
  <c r="G260" i="5"/>
  <c r="G212" i="5"/>
  <c r="G129" i="3"/>
  <c r="G155" i="3" s="1"/>
  <c r="G96" i="3"/>
  <c r="G181" i="2"/>
  <c r="H33" i="1"/>
  <c r="H22" i="1"/>
  <c r="G203" i="5"/>
  <c r="G91" i="3"/>
  <c r="G270" i="5"/>
  <c r="H224" i="2"/>
  <c r="G15" i="5"/>
  <c r="H207" i="5"/>
  <c r="H255" i="5"/>
  <c r="H311" i="5" s="1"/>
  <c r="G63" i="3"/>
  <c r="G71" i="3" s="1"/>
  <c r="G117" i="3" s="1"/>
  <c r="H71" i="3"/>
  <c r="H117" i="3" s="1"/>
  <c r="H179" i="5"/>
  <c r="G18" i="7"/>
  <c r="H85" i="7"/>
  <c r="H19" i="7"/>
  <c r="H59" i="7" s="1"/>
  <c r="G128" i="3"/>
  <c r="G154" i="3" s="1"/>
  <c r="G95" i="3"/>
  <c r="H265" i="5"/>
  <c r="H321" i="5" s="1"/>
  <c r="H268" i="5"/>
  <c r="H324" i="5" s="1"/>
  <c r="H37" i="1"/>
  <c r="G182" i="2"/>
  <c r="H236" i="2"/>
  <c r="G44" i="2"/>
  <c r="G236" i="2" s="1"/>
  <c r="H203" i="5"/>
  <c r="H318" i="5"/>
  <c r="H228" i="2"/>
  <c r="H251" i="2" s="1"/>
  <c r="G37" i="2"/>
  <c r="G228" i="2" s="1"/>
  <c r="G83" i="5"/>
  <c r="G240" i="5" s="1"/>
  <c r="G256" i="5"/>
  <c r="G312" i="5" s="1"/>
  <c r="H140" i="3"/>
  <c r="H146" i="3" s="1"/>
  <c r="G23" i="3"/>
  <c r="G93" i="3" s="1"/>
  <c r="G101" i="3" s="1"/>
  <c r="H31" i="3"/>
  <c r="H113" i="3" s="1"/>
  <c r="G179" i="5"/>
  <c r="F20" i="10"/>
  <c r="H15" i="4" s="1"/>
  <c r="G15" i="4" s="1"/>
  <c r="H314" i="5"/>
  <c r="G268" i="5"/>
  <c r="G324" i="5" s="1"/>
  <c r="G220" i="5"/>
  <c r="H110" i="4"/>
  <c r="H236" i="5" s="1"/>
  <c r="H110" i="3"/>
  <c r="H119" i="3" s="1"/>
  <c r="C130" i="10"/>
  <c r="D130" i="10" s="1"/>
  <c r="F134" i="10" s="1"/>
  <c r="B131" i="10"/>
  <c r="B55" i="10"/>
  <c r="C54" i="10"/>
  <c r="D54" i="10" s="1"/>
  <c r="F58" i="10" s="1"/>
  <c r="H25" i="4" s="1"/>
  <c r="B20" i="10"/>
  <c r="C19" i="10"/>
  <c r="D19" i="10" s="1"/>
  <c r="C243" i="10"/>
  <c r="D243" i="10" s="1"/>
  <c r="F247" i="10" s="1"/>
  <c r="H75" i="4" s="1"/>
  <c r="B244" i="10"/>
  <c r="G55" i="4"/>
  <c r="B210" i="10"/>
  <c r="C209" i="10"/>
  <c r="D209" i="10" s="1"/>
  <c r="F213" i="10" s="1"/>
  <c r="B170" i="10"/>
  <c r="C169" i="10"/>
  <c r="D169" i="10" s="1"/>
  <c r="B278" i="10"/>
  <c r="C277" i="10"/>
  <c r="D277" i="10" s="1"/>
  <c r="F281" i="10" s="1"/>
  <c r="H85" i="4" s="1"/>
  <c r="B92" i="10"/>
  <c r="C91" i="10"/>
  <c r="D91" i="10" s="1"/>
  <c r="G316" i="5" l="1"/>
  <c r="G223" i="5"/>
  <c r="G282" i="5"/>
  <c r="G302" i="5" s="1"/>
  <c r="G59" i="5"/>
  <c r="G239" i="5" s="1"/>
  <c r="H94" i="4"/>
  <c r="H322" i="5"/>
  <c r="H330" i="5" s="1"/>
  <c r="H258" i="2"/>
  <c r="H227" i="5"/>
  <c r="G318" i="5"/>
  <c r="G168" i="2"/>
  <c r="G315" i="5"/>
  <c r="H47" i="7"/>
  <c r="G326" i="5"/>
  <c r="H253" i="2"/>
  <c r="H143" i="4"/>
  <c r="H158" i="4" s="1"/>
  <c r="G224" i="2"/>
  <c r="G254" i="5"/>
  <c r="G257" i="2"/>
  <c r="G255" i="5"/>
  <c r="G311" i="5" s="1"/>
  <c r="G207" i="5"/>
  <c r="G110" i="3"/>
  <c r="G119" i="3" s="1"/>
  <c r="G191" i="2"/>
  <c r="G110" i="4"/>
  <c r="G236" i="5" s="1"/>
  <c r="G85" i="7"/>
  <c r="G19" i="7"/>
  <c r="G59" i="7" s="1"/>
  <c r="H249" i="2"/>
  <c r="G204" i="2"/>
  <c r="G250" i="2" s="1"/>
  <c r="G159" i="2"/>
  <c r="G94" i="4"/>
  <c r="G128" i="4"/>
  <c r="G158" i="4" s="1"/>
  <c r="G222" i="5"/>
  <c r="G213" i="5"/>
  <c r="G261" i="5"/>
  <c r="G317" i="5" s="1"/>
  <c r="H259" i="2"/>
  <c r="H95" i="7"/>
  <c r="G207" i="2"/>
  <c r="G164" i="2"/>
  <c r="G162" i="2"/>
  <c r="G203" i="2"/>
  <c r="G249" i="2" s="1"/>
  <c r="G235" i="2"/>
  <c r="G258" i="2" s="1"/>
  <c r="G169" i="2"/>
  <c r="G213" i="2"/>
  <c r="G259" i="2" s="1"/>
  <c r="G170" i="2"/>
  <c r="H244" i="5"/>
  <c r="H55" i="7"/>
  <c r="H64" i="7" s="1"/>
  <c r="H209" i="2"/>
  <c r="H215" i="2" s="1"/>
  <c r="H247" i="2"/>
  <c r="G31" i="3"/>
  <c r="G113" i="3" s="1"/>
  <c r="G140" i="3"/>
  <c r="G146" i="3" s="1"/>
  <c r="G161" i="2"/>
  <c r="G229" i="2"/>
  <c r="G252" i="2" s="1"/>
  <c r="G230" i="2"/>
  <c r="G253" i="2" s="1"/>
  <c r="G46" i="7"/>
  <c r="G75" i="7"/>
  <c r="G15" i="7"/>
  <c r="G58" i="7" s="1"/>
  <c r="H166" i="2"/>
  <c r="H173" i="2" s="1"/>
  <c r="H56" i="7"/>
  <c r="H65" i="7" s="1"/>
  <c r="H245" i="5"/>
  <c r="G321" i="5"/>
  <c r="H252" i="2"/>
  <c r="G266" i="5"/>
  <c r="G322" i="5" s="1"/>
  <c r="G218" i="5"/>
  <c r="H153" i="3"/>
  <c r="H159" i="3" s="1"/>
  <c r="H161" i="3" s="1"/>
  <c r="G163" i="2"/>
  <c r="G22" i="2"/>
  <c r="G29" i="2" s="1"/>
  <c r="G184" i="2" s="1"/>
  <c r="G158" i="2"/>
  <c r="H302" i="5"/>
  <c r="H38" i="1"/>
  <c r="H41" i="1" s="1"/>
  <c r="G39" i="7"/>
  <c r="G45" i="7"/>
  <c r="G74" i="7"/>
  <c r="G153" i="3"/>
  <c r="G159" i="3" s="1"/>
  <c r="G161" i="3" s="1"/>
  <c r="G133" i="3"/>
  <c r="G40" i="2"/>
  <c r="G47" i="2" s="1"/>
  <c r="G185" i="2" s="1"/>
  <c r="H274" i="5"/>
  <c r="G101" i="2"/>
  <c r="G188" i="2" s="1"/>
  <c r="G251" i="2"/>
  <c r="G206" i="5"/>
  <c r="G190" i="2"/>
  <c r="G109" i="3"/>
  <c r="G118" i="3" s="1"/>
  <c r="G109" i="4"/>
  <c r="G235" i="5" s="1"/>
  <c r="G310" i="5"/>
  <c r="H232" i="2"/>
  <c r="H238" i="2" s="1"/>
  <c r="H94" i="7"/>
  <c r="H96" i="7" s="1"/>
  <c r="H98" i="7" s="1"/>
  <c r="H76" i="7"/>
  <c r="G201" i="2"/>
  <c r="G76" i="2"/>
  <c r="G83" i="2" s="1"/>
  <c r="G187" i="2" s="1"/>
  <c r="G35" i="5"/>
  <c r="G238" i="5" s="1"/>
  <c r="G43" i="7"/>
  <c r="G84" i="7"/>
  <c r="G86" i="7" s="1"/>
  <c r="G25" i="4"/>
  <c r="H144" i="4"/>
  <c r="B211" i="10"/>
  <c r="C210" i="10"/>
  <c r="D210" i="10" s="1"/>
  <c r="B56" i="10"/>
  <c r="C55" i="10"/>
  <c r="D55" i="10" s="1"/>
  <c r="G65" i="4"/>
  <c r="B93" i="10"/>
  <c r="C92" i="10"/>
  <c r="D92" i="10" s="1"/>
  <c r="F96" i="10" s="1"/>
  <c r="G85" i="4"/>
  <c r="B245" i="10"/>
  <c r="C244" i="10"/>
  <c r="D244" i="10" s="1"/>
  <c r="B279" i="10"/>
  <c r="C278" i="10"/>
  <c r="D278" i="10" s="1"/>
  <c r="G75" i="4"/>
  <c r="C131" i="10"/>
  <c r="D131" i="10" s="1"/>
  <c r="B132" i="10"/>
  <c r="G45" i="4"/>
  <c r="B171" i="10"/>
  <c r="C170" i="10"/>
  <c r="D170" i="10" s="1"/>
  <c r="B21" i="10"/>
  <c r="C20" i="10"/>
  <c r="D20" i="10" s="1"/>
  <c r="H332" i="5" l="1"/>
  <c r="G232" i="2"/>
  <c r="G47" i="7"/>
  <c r="G274" i="5"/>
  <c r="G95" i="7"/>
  <c r="G76" i="7"/>
  <c r="G94" i="7"/>
  <c r="G96" i="7" s="1"/>
  <c r="H255" i="2"/>
  <c r="H261" i="2" s="1"/>
  <c r="H263" i="2" s="1"/>
  <c r="G330" i="5"/>
  <c r="G227" i="5"/>
  <c r="G245" i="5"/>
  <c r="G56" i="7"/>
  <c r="G65" i="7" s="1"/>
  <c r="G166" i="2"/>
  <c r="G173" i="2" s="1"/>
  <c r="G238" i="2"/>
  <c r="G247" i="2"/>
  <c r="G255" i="2" s="1"/>
  <c r="G261" i="2" s="1"/>
  <c r="G209" i="2"/>
  <c r="G215" i="2" s="1"/>
  <c r="G55" i="7"/>
  <c r="G64" i="7" s="1"/>
  <c r="G244" i="5"/>
  <c r="C211" i="10"/>
  <c r="D211" i="10" s="1"/>
  <c r="B212" i="10"/>
  <c r="G35" i="4"/>
  <c r="G95" i="4" s="1"/>
  <c r="H129" i="4"/>
  <c r="H95" i="4"/>
  <c r="B94" i="10"/>
  <c r="C93" i="10"/>
  <c r="D93" i="10" s="1"/>
  <c r="C171" i="10"/>
  <c r="D171" i="10" s="1"/>
  <c r="B172" i="10"/>
  <c r="B280" i="10"/>
  <c r="C279" i="10"/>
  <c r="D279" i="10" s="1"/>
  <c r="G144" i="4"/>
  <c r="B22" i="10"/>
  <c r="C21" i="10"/>
  <c r="D21" i="10" s="1"/>
  <c r="B246" i="10"/>
  <c r="C245" i="10"/>
  <c r="D245" i="10" s="1"/>
  <c r="B133" i="10"/>
  <c r="C132" i="10"/>
  <c r="D132" i="10" s="1"/>
  <c r="C56" i="10"/>
  <c r="D56" i="10" s="1"/>
  <c r="B57" i="10"/>
  <c r="G98" i="7" l="1"/>
  <c r="G332" i="5"/>
  <c r="G263" i="2"/>
  <c r="C57" i="10"/>
  <c r="D57" i="10" s="1"/>
  <c r="B58" i="10"/>
  <c r="H159" i="4"/>
  <c r="B281" i="10"/>
  <c r="C280" i="10"/>
  <c r="D280" i="10" s="1"/>
  <c r="C133" i="10"/>
  <c r="D133" i="10" s="1"/>
  <c r="B134" i="10"/>
  <c r="B247" i="10"/>
  <c r="C246" i="10"/>
  <c r="D246" i="10" s="1"/>
  <c r="B173" i="10"/>
  <c r="C172" i="10"/>
  <c r="D172" i="10" s="1"/>
  <c r="G129" i="4"/>
  <c r="C212" i="10"/>
  <c r="D212" i="10" s="1"/>
  <c r="B213" i="10"/>
  <c r="B95" i="10"/>
  <c r="C94" i="10"/>
  <c r="D94" i="10" s="1"/>
  <c r="B23" i="10"/>
  <c r="C22" i="10"/>
  <c r="D22" i="10" s="1"/>
  <c r="G159" i="4" l="1"/>
  <c r="B24" i="10"/>
  <c r="C23" i="10"/>
  <c r="D23" i="10" s="1"/>
  <c r="B174" i="10"/>
  <c r="C173" i="10"/>
  <c r="D173" i="10" s="1"/>
  <c r="C213" i="10"/>
  <c r="D213" i="10" s="1"/>
  <c r="B214" i="10"/>
  <c r="B135" i="10"/>
  <c r="C134" i="10"/>
  <c r="D134" i="10" s="1"/>
  <c r="C281" i="10"/>
  <c r="D281" i="10" s="1"/>
  <c r="B282" i="10"/>
  <c r="C95" i="10"/>
  <c r="D95" i="10" s="1"/>
  <c r="B96" i="10"/>
  <c r="B248" i="10"/>
  <c r="C247" i="10"/>
  <c r="D247" i="10" s="1"/>
  <c r="C58" i="10"/>
  <c r="D58" i="10" s="1"/>
  <c r="B59" i="10"/>
  <c r="B136" i="10" l="1"/>
  <c r="C135" i="10"/>
  <c r="D135" i="10" s="1"/>
  <c r="B249" i="10"/>
  <c r="C248" i="10"/>
  <c r="D248" i="10" s="1"/>
  <c r="C214" i="10"/>
  <c r="D214" i="10" s="1"/>
  <c r="B215" i="10"/>
  <c r="B97" i="10"/>
  <c r="C96" i="10"/>
  <c r="D96" i="10" s="1"/>
  <c r="B283" i="10"/>
  <c r="C282" i="10"/>
  <c r="D282" i="10" s="1"/>
  <c r="C174" i="10"/>
  <c r="D174" i="10" s="1"/>
  <c r="B175" i="10"/>
  <c r="B60" i="10"/>
  <c r="C59" i="10"/>
  <c r="D59" i="10" s="1"/>
  <c r="B25" i="10"/>
  <c r="C24" i="10"/>
  <c r="D24" i="10" s="1"/>
  <c r="C215" i="10" l="1"/>
  <c r="D215" i="10" s="1"/>
  <c r="B216" i="10"/>
  <c r="C60" i="10"/>
  <c r="D60" i="10" s="1"/>
  <c r="B61" i="10"/>
  <c r="B176" i="10"/>
  <c r="C175" i="10"/>
  <c r="D175" i="10" s="1"/>
  <c r="B250" i="10"/>
  <c r="C249" i="10"/>
  <c r="D249" i="10" s="1"/>
  <c r="B137" i="10"/>
  <c r="C136" i="10"/>
  <c r="D136" i="10" s="1"/>
  <c r="C283" i="10"/>
  <c r="D283" i="10" s="1"/>
  <c r="B284" i="10"/>
  <c r="B26" i="10"/>
  <c r="C25" i="10"/>
  <c r="D25" i="10" s="1"/>
  <c r="B98" i="10"/>
  <c r="C97" i="10"/>
  <c r="D97" i="10" s="1"/>
  <c r="B138" i="10" l="1"/>
  <c r="C137" i="10"/>
  <c r="D137" i="10" s="1"/>
  <c r="B99" i="10"/>
  <c r="C98" i="10"/>
  <c r="D98" i="10" s="1"/>
  <c r="B251" i="10"/>
  <c r="C250" i="10"/>
  <c r="D250" i="10" s="1"/>
  <c r="B27" i="10"/>
  <c r="C26" i="10"/>
  <c r="D26" i="10" s="1"/>
  <c r="F21" i="10" s="1"/>
  <c r="B177" i="10"/>
  <c r="C176" i="10"/>
  <c r="D176" i="10" s="1"/>
  <c r="B285" i="10"/>
  <c r="C284" i="10"/>
  <c r="D284" i="10" s="1"/>
  <c r="C61" i="10"/>
  <c r="D61" i="10" s="1"/>
  <c r="B62" i="10"/>
  <c r="C216" i="10"/>
  <c r="D216" i="10" s="1"/>
  <c r="B217" i="10"/>
  <c r="H16" i="4" l="1"/>
  <c r="C27" i="10"/>
  <c r="D27" i="10" s="1"/>
  <c r="B28" i="10"/>
  <c r="C62" i="10"/>
  <c r="D62" i="10" s="1"/>
  <c r="B63" i="10"/>
  <c r="B252" i="10"/>
  <c r="C251" i="10"/>
  <c r="D251" i="10" s="1"/>
  <c r="C285" i="10"/>
  <c r="D285" i="10" s="1"/>
  <c r="B286" i="10"/>
  <c r="B100" i="10"/>
  <c r="C99" i="10"/>
  <c r="D99" i="10" s="1"/>
  <c r="C217" i="10"/>
  <c r="D217" i="10" s="1"/>
  <c r="B218" i="10"/>
  <c r="B178" i="10"/>
  <c r="C177" i="10"/>
  <c r="D177" i="10" s="1"/>
  <c r="B139" i="10"/>
  <c r="C138" i="10"/>
  <c r="D138" i="10" s="1"/>
  <c r="C100" i="10" l="1"/>
  <c r="D100" i="10" s="1"/>
  <c r="B101" i="10"/>
  <c r="B140" i="10"/>
  <c r="C139" i="10"/>
  <c r="D139" i="10" s="1"/>
  <c r="B253" i="10"/>
  <c r="C252" i="10"/>
  <c r="D252" i="10" s="1"/>
  <c r="B179" i="10"/>
  <c r="C178" i="10"/>
  <c r="D178" i="10" s="1"/>
  <c r="F173" i="10" s="1"/>
  <c r="H56" i="4" s="1"/>
  <c r="C218" i="10"/>
  <c r="D218" i="10" s="1"/>
  <c r="B219" i="10"/>
  <c r="B64" i="10"/>
  <c r="C63" i="10"/>
  <c r="D63" i="10" s="1"/>
  <c r="B29" i="10"/>
  <c r="C28" i="10"/>
  <c r="D28" i="10" s="1"/>
  <c r="B287" i="10"/>
  <c r="C286" i="10"/>
  <c r="D286" i="10" s="1"/>
  <c r="G16" i="4"/>
  <c r="G56" i="4" l="1"/>
  <c r="C287" i="10"/>
  <c r="D287" i="10" s="1"/>
  <c r="F282" i="10" s="1"/>
  <c r="H86" i="4" s="1"/>
  <c r="B288" i="10"/>
  <c r="C179" i="10"/>
  <c r="D179" i="10" s="1"/>
  <c r="B180" i="10"/>
  <c r="B30" i="10"/>
  <c r="C29" i="10"/>
  <c r="D29" i="10" s="1"/>
  <c r="B254" i="10"/>
  <c r="C253" i="10"/>
  <c r="D253" i="10" s="1"/>
  <c r="F248" i="10" s="1"/>
  <c r="H76" i="4" s="1"/>
  <c r="B65" i="10"/>
  <c r="C64" i="10"/>
  <c r="D64" i="10" s="1"/>
  <c r="F59" i="10" s="1"/>
  <c r="H26" i="4" s="1"/>
  <c r="B141" i="10"/>
  <c r="C140" i="10"/>
  <c r="D140" i="10" s="1"/>
  <c r="F135" i="10" s="1"/>
  <c r="B220" i="10"/>
  <c r="C219" i="10"/>
  <c r="D219" i="10" s="1"/>
  <c r="F214" i="10" s="1"/>
  <c r="C101" i="10"/>
  <c r="D101" i="10" s="1"/>
  <c r="B102" i="10"/>
  <c r="H145" i="4" l="1"/>
  <c r="G26" i="4"/>
  <c r="B31" i="10"/>
  <c r="C30" i="10"/>
  <c r="D30" i="10" s="1"/>
  <c r="G66" i="4"/>
  <c r="B221" i="10"/>
  <c r="C220" i="10"/>
  <c r="D220" i="10" s="1"/>
  <c r="B142" i="10"/>
  <c r="C141" i="10"/>
  <c r="D141" i="10" s="1"/>
  <c r="C65" i="10"/>
  <c r="D65" i="10" s="1"/>
  <c r="B66" i="10"/>
  <c r="C180" i="10"/>
  <c r="D180" i="10" s="1"/>
  <c r="B181" i="10"/>
  <c r="C288" i="10"/>
  <c r="D288" i="10" s="1"/>
  <c r="B289" i="10"/>
  <c r="G86" i="4"/>
  <c r="G76" i="4"/>
  <c r="G46" i="4"/>
  <c r="B255" i="10"/>
  <c r="C254" i="10"/>
  <c r="D254" i="10" s="1"/>
  <c r="C102" i="10"/>
  <c r="D102" i="10" s="1"/>
  <c r="F97" i="10" s="1"/>
  <c r="H96" i="4" s="1"/>
  <c r="B103" i="10"/>
  <c r="B32" i="10" l="1"/>
  <c r="C31" i="10"/>
  <c r="D31" i="10" s="1"/>
  <c r="F22" i="10" s="1"/>
  <c r="B67" i="10"/>
  <c r="C66" i="10"/>
  <c r="D66" i="10" s="1"/>
  <c r="B290" i="10"/>
  <c r="C289" i="10"/>
  <c r="D289" i="10" s="1"/>
  <c r="B143" i="10"/>
  <c r="C142" i="10"/>
  <c r="D142" i="10" s="1"/>
  <c r="G36" i="4"/>
  <c r="H130" i="4"/>
  <c r="B256" i="10"/>
  <c r="C255" i="10"/>
  <c r="D255" i="10" s="1"/>
  <c r="B104" i="10"/>
  <c r="C103" i="10"/>
  <c r="D103" i="10" s="1"/>
  <c r="G145" i="4"/>
  <c r="C221" i="10"/>
  <c r="D221" i="10" s="1"/>
  <c r="B222" i="10"/>
  <c r="B182" i="10"/>
  <c r="C181" i="10"/>
  <c r="D181" i="10" s="1"/>
  <c r="G130" i="4" l="1"/>
  <c r="B68" i="10"/>
  <c r="C67" i="10"/>
  <c r="D67" i="10" s="1"/>
  <c r="B105" i="10"/>
  <c r="C104" i="10"/>
  <c r="D104" i="10" s="1"/>
  <c r="B144" i="10"/>
  <c r="C143" i="10"/>
  <c r="D143" i="10" s="1"/>
  <c r="C32" i="10"/>
  <c r="D32" i="10" s="1"/>
  <c r="B33" i="10"/>
  <c r="G96" i="4"/>
  <c r="C222" i="10"/>
  <c r="D222" i="10" s="1"/>
  <c r="B223" i="10"/>
  <c r="C256" i="10"/>
  <c r="D256" i="10" s="1"/>
  <c r="B257" i="10"/>
  <c r="B291" i="10"/>
  <c r="C290" i="10"/>
  <c r="D290" i="10" s="1"/>
  <c r="B183" i="10"/>
  <c r="C182" i="10"/>
  <c r="D182" i="10" s="1"/>
  <c r="H160" i="4"/>
  <c r="B69" i="10" l="1"/>
  <c r="C68" i="10"/>
  <c r="D68" i="10" s="1"/>
  <c r="C291" i="10"/>
  <c r="D291" i="10" s="1"/>
  <c r="B292" i="10"/>
  <c r="C257" i="10"/>
  <c r="D257" i="10" s="1"/>
  <c r="B258" i="10"/>
  <c r="C144" i="10"/>
  <c r="D144" i="10" s="1"/>
  <c r="B145" i="10"/>
  <c r="B224" i="10"/>
  <c r="C223" i="10"/>
  <c r="D223" i="10" s="1"/>
  <c r="B106" i="10"/>
  <c r="C105" i="10"/>
  <c r="D105" i="10" s="1"/>
  <c r="B184" i="10"/>
  <c r="C183" i="10"/>
  <c r="D183" i="10" s="1"/>
  <c r="F174" i="10" s="1"/>
  <c r="H57" i="4" s="1"/>
  <c r="G17" i="4"/>
  <c r="C33" i="10"/>
  <c r="D33" i="10" s="1"/>
  <c r="B34" i="10"/>
  <c r="G160" i="4"/>
  <c r="B225" i="10" l="1"/>
  <c r="C224" i="10"/>
  <c r="D224" i="10" s="1"/>
  <c r="F215" i="10" s="1"/>
  <c r="B70" i="10"/>
  <c r="C69" i="10"/>
  <c r="D69" i="10" s="1"/>
  <c r="F60" i="10" s="1"/>
  <c r="H27" i="4" s="1"/>
  <c r="C145" i="10"/>
  <c r="D145" i="10" s="1"/>
  <c r="F136" i="10" s="1"/>
  <c r="H47" i="4" s="1"/>
  <c r="B146" i="10"/>
  <c r="G57" i="4"/>
  <c r="B35" i="10"/>
  <c r="C34" i="10"/>
  <c r="D34" i="10" s="1"/>
  <c r="C184" i="10"/>
  <c r="D184" i="10" s="1"/>
  <c r="B185" i="10"/>
  <c r="B259" i="10"/>
  <c r="C258" i="10"/>
  <c r="D258" i="10" s="1"/>
  <c r="F249" i="10" s="1"/>
  <c r="H77" i="4" s="1"/>
  <c r="B107" i="10"/>
  <c r="C106" i="10"/>
  <c r="D106" i="10" s="1"/>
  <c r="B293" i="10"/>
  <c r="C292" i="10"/>
  <c r="D292" i="10" s="1"/>
  <c r="F283" i="10" s="1"/>
  <c r="H87" i="4" s="1"/>
  <c r="H146" i="4" l="1"/>
  <c r="G27" i="4"/>
  <c r="C70" i="10"/>
  <c r="D70" i="10" s="1"/>
  <c r="B71" i="10"/>
  <c r="G67" i="4"/>
  <c r="G77" i="4"/>
  <c r="B147" i="10"/>
  <c r="C146" i="10"/>
  <c r="D146" i="10" s="1"/>
  <c r="C225" i="10"/>
  <c r="D225" i="10" s="1"/>
  <c r="B226" i="10"/>
  <c r="G87" i="4"/>
  <c r="B294" i="10"/>
  <c r="C293" i="10"/>
  <c r="D293" i="10" s="1"/>
  <c r="C35" i="10"/>
  <c r="D35" i="10" s="1"/>
  <c r="F23" i="10" s="1"/>
  <c r="B36" i="10"/>
  <c r="B108" i="10"/>
  <c r="C107" i="10"/>
  <c r="D107" i="10" s="1"/>
  <c r="F98" i="10" s="1"/>
  <c r="B260" i="10"/>
  <c r="C259" i="10"/>
  <c r="D259" i="10" s="1"/>
  <c r="G47" i="4"/>
  <c r="B186" i="10"/>
  <c r="C185" i="10"/>
  <c r="D185" i="10" s="1"/>
  <c r="H18" i="4" l="1"/>
  <c r="G37" i="4"/>
  <c r="H131" i="4"/>
  <c r="C226" i="10"/>
  <c r="D226" i="10" s="1"/>
  <c r="B227" i="10"/>
  <c r="B72" i="10"/>
  <c r="C71" i="10"/>
  <c r="D71" i="10" s="1"/>
  <c r="H97" i="4"/>
  <c r="B109" i="10"/>
  <c r="C108" i="10"/>
  <c r="D108" i="10" s="1"/>
  <c r="B148" i="10"/>
  <c r="C147" i="10"/>
  <c r="D147" i="10" s="1"/>
  <c r="B187" i="10"/>
  <c r="C186" i="10"/>
  <c r="D186" i="10" s="1"/>
  <c r="G146" i="4"/>
  <c r="G97" i="4"/>
  <c r="B295" i="10"/>
  <c r="C294" i="10"/>
  <c r="D294" i="10" s="1"/>
  <c r="B37" i="10"/>
  <c r="C36" i="10"/>
  <c r="D36" i="10" s="1"/>
  <c r="C260" i="10"/>
  <c r="D260" i="10" s="1"/>
  <c r="B261" i="10"/>
  <c r="C295" i="10" l="1"/>
  <c r="D295" i="10" s="1"/>
  <c r="B296" i="10"/>
  <c r="B149" i="10"/>
  <c r="C148" i="10"/>
  <c r="D148" i="10" s="1"/>
  <c r="B228" i="10"/>
  <c r="C227" i="10"/>
  <c r="D227" i="10" s="1"/>
  <c r="C109" i="10"/>
  <c r="D109" i="10" s="1"/>
  <c r="B110" i="10"/>
  <c r="H161" i="4"/>
  <c r="G131" i="4"/>
  <c r="B38" i="10"/>
  <c r="C38" i="10" s="1"/>
  <c r="D38" i="10" s="1"/>
  <c r="C37" i="10"/>
  <c r="D37" i="10" s="1"/>
  <c r="C187" i="10"/>
  <c r="D187" i="10" s="1"/>
  <c r="F175" i="10" s="1"/>
  <c r="H58" i="4" s="1"/>
  <c r="B188" i="10"/>
  <c r="B262" i="10"/>
  <c r="C261" i="10"/>
  <c r="D261" i="10" s="1"/>
  <c r="B73" i="10"/>
  <c r="C72" i="10"/>
  <c r="D72" i="10" s="1"/>
  <c r="G18" i="4"/>
  <c r="F24" i="10" l="1"/>
  <c r="H19" i="4" s="1"/>
  <c r="G19" i="4" s="1"/>
  <c r="G21" i="4" s="1"/>
  <c r="G112" i="4" s="1"/>
  <c r="G58" i="4"/>
  <c r="C188" i="10"/>
  <c r="D188" i="10" s="1"/>
  <c r="B189" i="10"/>
  <c r="C296" i="10"/>
  <c r="D296" i="10" s="1"/>
  <c r="F284" i="10" s="1"/>
  <c r="H88" i="4" s="1"/>
  <c r="B297" i="10"/>
  <c r="C110" i="10"/>
  <c r="D110" i="10" s="1"/>
  <c r="B111" i="10"/>
  <c r="G161" i="4"/>
  <c r="C73" i="10"/>
  <c r="D73" i="10" s="1"/>
  <c r="F61" i="10" s="1"/>
  <c r="B74" i="10"/>
  <c r="B229" i="10"/>
  <c r="C228" i="10"/>
  <c r="D228" i="10" s="1"/>
  <c r="F216" i="10" s="1"/>
  <c r="H68" i="4" s="1"/>
  <c r="B263" i="10"/>
  <c r="C262" i="10"/>
  <c r="D262" i="10" s="1"/>
  <c r="F250" i="10" s="1"/>
  <c r="H78" i="4" s="1"/>
  <c r="B150" i="10"/>
  <c r="C149" i="10"/>
  <c r="D149" i="10" s="1"/>
  <c r="F137" i="10" s="1"/>
  <c r="H48" i="4" s="1"/>
  <c r="H21" i="4" l="1"/>
  <c r="H112" i="4" s="1"/>
  <c r="G78" i="4"/>
  <c r="G68" i="4"/>
  <c r="H147" i="4"/>
  <c r="G28" i="4"/>
  <c r="G88" i="4"/>
  <c r="G48" i="4"/>
  <c r="B112" i="10"/>
  <c r="C111" i="10"/>
  <c r="D111" i="10" s="1"/>
  <c r="F99" i="10" s="1"/>
  <c r="B298" i="10"/>
  <c r="C297" i="10"/>
  <c r="D297" i="10" s="1"/>
  <c r="B151" i="10"/>
  <c r="C150" i="10"/>
  <c r="D150" i="10" s="1"/>
  <c r="B264" i="10"/>
  <c r="C263" i="10"/>
  <c r="D263" i="10" s="1"/>
  <c r="B230" i="10"/>
  <c r="C229" i="10"/>
  <c r="D229" i="10" s="1"/>
  <c r="B75" i="10"/>
  <c r="C74" i="10"/>
  <c r="D74" i="10" s="1"/>
  <c r="B190" i="10"/>
  <c r="C189" i="10"/>
  <c r="D189" i="10" s="1"/>
  <c r="G38" i="4" l="1"/>
  <c r="G132" i="4" s="1"/>
  <c r="H132" i="4"/>
  <c r="H98" i="4"/>
  <c r="C264" i="10"/>
  <c r="D264" i="10" s="1"/>
  <c r="B265" i="10"/>
  <c r="C265" i="10" s="1"/>
  <c r="D265" i="10" s="1"/>
  <c r="B113" i="10"/>
  <c r="C112" i="10"/>
  <c r="D112" i="10" s="1"/>
  <c r="G147" i="4"/>
  <c r="G98" i="4"/>
  <c r="B191" i="10"/>
  <c r="C190" i="10"/>
  <c r="D190" i="10" s="1"/>
  <c r="B152" i="10"/>
  <c r="C152" i="10" s="1"/>
  <c r="D152" i="10" s="1"/>
  <c r="C151" i="10"/>
  <c r="D151" i="10" s="1"/>
  <c r="B76" i="10"/>
  <c r="C76" i="10" s="1"/>
  <c r="D76" i="10" s="1"/>
  <c r="C75" i="10"/>
  <c r="D75" i="10" s="1"/>
  <c r="F62" i="10" s="1"/>
  <c r="B299" i="10"/>
  <c r="C299" i="10" s="1"/>
  <c r="D299" i="10" s="1"/>
  <c r="C298" i="10"/>
  <c r="D298" i="10" s="1"/>
  <c r="C230" i="10"/>
  <c r="D230" i="10" s="1"/>
  <c r="B231" i="10"/>
  <c r="C231" i="10" s="1"/>
  <c r="D231" i="10" s="1"/>
  <c r="F138" i="10" l="1"/>
  <c r="H49" i="4" s="1"/>
  <c r="H51" i="4" s="1"/>
  <c r="H115" i="4" s="1"/>
  <c r="F251" i="10"/>
  <c r="H79" i="4" s="1"/>
  <c r="H81" i="4" s="1"/>
  <c r="H118" i="4" s="1"/>
  <c r="F217" i="10"/>
  <c r="F285" i="10"/>
  <c r="H89" i="4" s="1"/>
  <c r="G29" i="4"/>
  <c r="H31" i="4"/>
  <c r="H113" i="4" s="1"/>
  <c r="G69" i="4"/>
  <c r="G71" i="4" s="1"/>
  <c r="G117" i="4" s="1"/>
  <c r="H71" i="4"/>
  <c r="H117" i="4" s="1"/>
  <c r="B192" i="10"/>
  <c r="C192" i="10" s="1"/>
  <c r="D192" i="10" s="1"/>
  <c r="C191" i="10"/>
  <c r="D191" i="10" s="1"/>
  <c r="H162" i="4"/>
  <c r="B114" i="10"/>
  <c r="C114" i="10" s="1"/>
  <c r="D114" i="10" s="1"/>
  <c r="C113" i="10"/>
  <c r="D113" i="10" s="1"/>
  <c r="G162" i="4"/>
  <c r="G49" i="4" l="1"/>
  <c r="G51" i="4" s="1"/>
  <c r="G115" i="4" s="1"/>
  <c r="G79" i="4"/>
  <c r="G81" i="4" s="1"/>
  <c r="G118" i="4" s="1"/>
  <c r="F176" i="10"/>
  <c r="H59" i="4" s="1"/>
  <c r="G59" i="4" s="1"/>
  <c r="G61" i="4" s="1"/>
  <c r="G116" i="4" s="1"/>
  <c r="F100" i="10"/>
  <c r="H39" i="4" s="1"/>
  <c r="D300" i="10"/>
  <c r="G89" i="4"/>
  <c r="G91" i="4" s="1"/>
  <c r="G119" i="4" s="1"/>
  <c r="H91" i="4"/>
  <c r="H119" i="4" s="1"/>
  <c r="G31" i="4"/>
  <c r="G113" i="4" s="1"/>
  <c r="H148" i="4" l="1"/>
  <c r="H150" i="4" s="1"/>
  <c r="F300" i="10"/>
  <c r="H61" i="4"/>
  <c r="H116" i="4" s="1"/>
  <c r="G148" i="4"/>
  <c r="G150" i="4" s="1"/>
  <c r="G39" i="4"/>
  <c r="H133" i="4"/>
  <c r="H41" i="4"/>
  <c r="H114" i="4" s="1"/>
  <c r="H99" i="4"/>
  <c r="H101" i="4" s="1"/>
  <c r="H167" i="4" s="1"/>
  <c r="G41" i="4" l="1"/>
  <c r="G114" i="4" s="1"/>
  <c r="G133" i="4"/>
  <c r="G99" i="4"/>
  <c r="G101" i="4" s="1"/>
  <c r="G167" i="4" s="1"/>
  <c r="H163" i="4"/>
  <c r="H165" i="4" s="1"/>
  <c r="H168" i="4" s="1"/>
  <c r="H135" i="4"/>
  <c r="G163" i="4" l="1"/>
  <c r="G165" i="4" s="1"/>
  <c r="G168" i="4" s="1"/>
  <c r="G135" i="4"/>
  <c r="Z833" i="9"/>
  <c r="Y833" i="9"/>
  <c r="X833" i="9"/>
  <c r="W833" i="9"/>
  <c r="V833" i="9"/>
  <c r="U833" i="9"/>
  <c r="T833" i="9"/>
  <c r="F833" i="9"/>
  <c r="Z832" i="9"/>
  <c r="Y832" i="9"/>
  <c r="X832" i="9"/>
  <c r="W832" i="9"/>
  <c r="V832" i="9"/>
  <c r="U832" i="9"/>
  <c r="T832" i="9"/>
  <c r="F832" i="9"/>
  <c r="Z831" i="9"/>
  <c r="Y831" i="9"/>
  <c r="X831" i="9"/>
  <c r="W831" i="9"/>
  <c r="V831" i="9"/>
  <c r="U831" i="9"/>
  <c r="T831" i="9"/>
  <c r="F831" i="9"/>
  <c r="Z830" i="9"/>
  <c r="Y830" i="9"/>
  <c r="X830" i="9"/>
  <c r="W830" i="9"/>
  <c r="V830" i="9"/>
  <c r="U830" i="9"/>
  <c r="T830" i="9"/>
  <c r="F830" i="9"/>
  <c r="Z829" i="9"/>
  <c r="Y829" i="9"/>
  <c r="X829" i="9"/>
  <c r="W829" i="9"/>
  <c r="V829" i="9"/>
  <c r="U829" i="9"/>
  <c r="T829" i="9"/>
  <c r="F829" i="9"/>
  <c r="Z828" i="9"/>
  <c r="Y828" i="9"/>
  <c r="X828" i="9"/>
  <c r="W828" i="9"/>
  <c r="V828" i="9"/>
  <c r="U828" i="9"/>
  <c r="T828" i="9"/>
  <c r="F828" i="9"/>
  <c r="Z827" i="9"/>
  <c r="Y827" i="9"/>
  <c r="X827" i="9"/>
  <c r="W827" i="9"/>
  <c r="V827" i="9"/>
  <c r="U827" i="9"/>
  <c r="T827" i="9"/>
  <c r="F827" i="9"/>
  <c r="Z826" i="9"/>
  <c r="Y826" i="9"/>
  <c r="X826" i="9"/>
  <c r="W826" i="9"/>
  <c r="V826" i="9"/>
  <c r="U826" i="9"/>
  <c r="T826" i="9"/>
  <c r="F826" i="9"/>
  <c r="Z825" i="9"/>
  <c r="Y825" i="9"/>
  <c r="X825" i="9"/>
  <c r="W825" i="9"/>
  <c r="V825" i="9"/>
  <c r="U825" i="9"/>
  <c r="T825" i="9"/>
  <c r="F825" i="9"/>
  <c r="Z824" i="9"/>
  <c r="Y824" i="9"/>
  <c r="X824" i="9"/>
  <c r="W824" i="9"/>
  <c r="V824" i="9"/>
  <c r="U824" i="9"/>
  <c r="T824" i="9"/>
  <c r="F824" i="9"/>
  <c r="Z823" i="9"/>
  <c r="Y823" i="9"/>
  <c r="X823" i="9"/>
  <c r="W823" i="9"/>
  <c r="V823" i="9"/>
  <c r="U823" i="9"/>
  <c r="T823" i="9"/>
  <c r="F823" i="9"/>
  <c r="Z822" i="9"/>
  <c r="Y822" i="9"/>
  <c r="X822" i="9"/>
  <c r="W822" i="9"/>
  <c r="V822" i="9"/>
  <c r="U822" i="9"/>
  <c r="T822" i="9"/>
  <c r="F822" i="9"/>
  <c r="Z821" i="9"/>
  <c r="Y821" i="9"/>
  <c r="X821" i="9"/>
  <c r="W821" i="9"/>
  <c r="V821" i="9"/>
  <c r="U821" i="9"/>
  <c r="T821" i="9"/>
  <c r="F821" i="9"/>
  <c r="Z820" i="9"/>
  <c r="Y820" i="9"/>
  <c r="X820" i="9"/>
  <c r="W820" i="9"/>
  <c r="V820" i="9"/>
  <c r="U820" i="9"/>
  <c r="T820" i="9"/>
  <c r="F820" i="9"/>
  <c r="Z819" i="9"/>
  <c r="Y819" i="9"/>
  <c r="X819" i="9"/>
  <c r="W819" i="9"/>
  <c r="V819" i="9"/>
  <c r="U819" i="9"/>
  <c r="T819" i="9"/>
  <c r="F819" i="9"/>
  <c r="Z818" i="9"/>
  <c r="Y818" i="9"/>
  <c r="X818" i="9"/>
  <c r="W818" i="9"/>
  <c r="V818" i="9"/>
  <c r="U818" i="9"/>
  <c r="T818" i="9"/>
  <c r="F818" i="9"/>
  <c r="Z817" i="9"/>
  <c r="Y817" i="9"/>
  <c r="X817" i="9"/>
  <c r="W817" i="9"/>
  <c r="V817" i="9"/>
  <c r="U817" i="9"/>
  <c r="T817" i="9"/>
  <c r="F817" i="9"/>
  <c r="Z816" i="9"/>
  <c r="Y816" i="9"/>
  <c r="X816" i="9"/>
  <c r="W816" i="9"/>
  <c r="V816" i="9"/>
  <c r="U816" i="9"/>
  <c r="T816" i="9"/>
  <c r="F816" i="9"/>
  <c r="Z815" i="9"/>
  <c r="Y815" i="9"/>
  <c r="X815" i="9"/>
  <c r="W815" i="9"/>
  <c r="V815" i="9"/>
  <c r="U815" i="9"/>
  <c r="T815" i="9"/>
  <c r="F815" i="9"/>
  <c r="Z814" i="9"/>
  <c r="Y814" i="9"/>
  <c r="X814" i="9"/>
  <c r="W814" i="9"/>
  <c r="V814" i="9"/>
  <c r="U814" i="9"/>
  <c r="T814" i="9"/>
  <c r="F814" i="9"/>
  <c r="Z813" i="9"/>
  <c r="Y813" i="9"/>
  <c r="X813" i="9"/>
  <c r="W813" i="9"/>
  <c r="V813" i="9"/>
  <c r="U813" i="9"/>
  <c r="T813" i="9"/>
  <c r="F813" i="9"/>
  <c r="Z812" i="9"/>
  <c r="Y812" i="9"/>
  <c r="X812" i="9"/>
  <c r="W812" i="9"/>
  <c r="V812" i="9"/>
  <c r="U812" i="9"/>
  <c r="T812" i="9"/>
  <c r="F812" i="9"/>
  <c r="Z811" i="9"/>
  <c r="Y811" i="9"/>
  <c r="X811" i="9"/>
  <c r="W811" i="9"/>
  <c r="V811" i="9"/>
  <c r="U811" i="9"/>
  <c r="T811" i="9"/>
  <c r="F811" i="9"/>
  <c r="Z810" i="9"/>
  <c r="Y810" i="9"/>
  <c r="X810" i="9"/>
  <c r="W810" i="9"/>
  <c r="V810" i="9"/>
  <c r="U810" i="9"/>
  <c r="T810" i="9"/>
  <c r="F810" i="9"/>
  <c r="Z809" i="9"/>
  <c r="Y809" i="9"/>
  <c r="X809" i="9"/>
  <c r="W809" i="9"/>
  <c r="V809" i="9"/>
  <c r="U809" i="9"/>
  <c r="T809" i="9"/>
  <c r="F809" i="9"/>
  <c r="Z808" i="9"/>
  <c r="Y808" i="9"/>
  <c r="X808" i="9"/>
  <c r="W808" i="9"/>
  <c r="V808" i="9"/>
  <c r="U808" i="9"/>
  <c r="T808" i="9"/>
  <c r="F808" i="9"/>
  <c r="Z807" i="9"/>
  <c r="Y807" i="9"/>
  <c r="X807" i="9"/>
  <c r="W807" i="9"/>
  <c r="V807" i="9"/>
  <c r="U807" i="9"/>
  <c r="T807" i="9"/>
  <c r="F807" i="9"/>
  <c r="Z806" i="9"/>
  <c r="Y806" i="9"/>
  <c r="X806" i="9"/>
  <c r="W806" i="9"/>
  <c r="V806" i="9"/>
  <c r="U806" i="9"/>
  <c r="T806" i="9"/>
  <c r="F806" i="9"/>
  <c r="Z805" i="9"/>
  <c r="Y805" i="9"/>
  <c r="X805" i="9"/>
  <c r="W805" i="9"/>
  <c r="V805" i="9"/>
  <c r="U805" i="9"/>
  <c r="T805" i="9"/>
  <c r="F805" i="9"/>
  <c r="Z804" i="9"/>
  <c r="Y804" i="9"/>
  <c r="X804" i="9"/>
  <c r="W804" i="9"/>
  <c r="V804" i="9"/>
  <c r="U804" i="9"/>
  <c r="T804" i="9"/>
  <c r="F804" i="9"/>
  <c r="Z803" i="9"/>
  <c r="Y803" i="9"/>
  <c r="X803" i="9"/>
  <c r="W803" i="9"/>
  <c r="V803" i="9"/>
  <c r="U803" i="9"/>
  <c r="T803" i="9"/>
  <c r="F803" i="9"/>
  <c r="Z802" i="9"/>
  <c r="Y802" i="9"/>
  <c r="X802" i="9"/>
  <c r="W802" i="9"/>
  <c r="V802" i="9"/>
  <c r="U802" i="9"/>
  <c r="T802" i="9"/>
  <c r="F802" i="9"/>
  <c r="Z801" i="9"/>
  <c r="Y801" i="9"/>
  <c r="X801" i="9"/>
  <c r="W801" i="9"/>
  <c r="V801" i="9"/>
  <c r="U801" i="9"/>
  <c r="T801" i="9"/>
  <c r="F801" i="9"/>
  <c r="Z800" i="9"/>
  <c r="Y800" i="9"/>
  <c r="X800" i="9"/>
  <c r="W800" i="9"/>
  <c r="V800" i="9"/>
  <c r="U800" i="9"/>
  <c r="T800" i="9"/>
  <c r="F800" i="9"/>
  <c r="Z799" i="9"/>
  <c r="Y799" i="9"/>
  <c r="X799" i="9"/>
  <c r="W799" i="9"/>
  <c r="V799" i="9"/>
  <c r="U799" i="9"/>
  <c r="T799" i="9"/>
  <c r="F799" i="9"/>
  <c r="Z798" i="9"/>
  <c r="Y798" i="9"/>
  <c r="X798" i="9"/>
  <c r="W798" i="9"/>
  <c r="V798" i="9"/>
  <c r="U798" i="9"/>
  <c r="T798" i="9"/>
  <c r="F798" i="9"/>
  <c r="Z797" i="9"/>
  <c r="Y797" i="9"/>
  <c r="X797" i="9"/>
  <c r="W797" i="9"/>
  <c r="V797" i="9"/>
  <c r="U797" i="9"/>
  <c r="T797" i="9"/>
  <c r="F797" i="9"/>
  <c r="Z796" i="9"/>
  <c r="Y796" i="9"/>
  <c r="X796" i="9"/>
  <c r="W796" i="9"/>
  <c r="V796" i="9"/>
  <c r="U796" i="9"/>
  <c r="T796" i="9"/>
  <c r="F796" i="9"/>
  <c r="Z795" i="9"/>
  <c r="Y795" i="9"/>
  <c r="X795" i="9"/>
  <c r="W795" i="9"/>
  <c r="V795" i="9"/>
  <c r="U795" i="9"/>
  <c r="T795" i="9"/>
  <c r="F795" i="9"/>
  <c r="Z794" i="9"/>
  <c r="Y794" i="9"/>
  <c r="X794" i="9"/>
  <c r="W794" i="9"/>
  <c r="V794" i="9"/>
  <c r="U794" i="9"/>
  <c r="T794" i="9"/>
  <c r="F794" i="9"/>
  <c r="Z793" i="9"/>
  <c r="Y793" i="9"/>
  <c r="X793" i="9"/>
  <c r="W793" i="9"/>
  <c r="V793" i="9"/>
  <c r="U793" i="9"/>
  <c r="T793" i="9"/>
  <c r="F793" i="9"/>
  <c r="Z792" i="9"/>
  <c r="Y792" i="9"/>
  <c r="X792" i="9"/>
  <c r="W792" i="9"/>
  <c r="V792" i="9"/>
  <c r="U792" i="9"/>
  <c r="T792" i="9"/>
  <c r="F792" i="9"/>
  <c r="Z791" i="9"/>
  <c r="Y791" i="9"/>
  <c r="X791" i="9"/>
  <c r="W791" i="9"/>
  <c r="V791" i="9"/>
  <c r="U791" i="9"/>
  <c r="T791" i="9"/>
  <c r="F791" i="9"/>
  <c r="Z790" i="9"/>
  <c r="Y790" i="9"/>
  <c r="X790" i="9"/>
  <c r="W790" i="9"/>
  <c r="V790" i="9"/>
  <c r="U790" i="9"/>
  <c r="T790" i="9"/>
  <c r="F790" i="9"/>
  <c r="Z789" i="9"/>
  <c r="Y789" i="9"/>
  <c r="X789" i="9"/>
  <c r="W789" i="9"/>
  <c r="V789" i="9"/>
  <c r="U789" i="9"/>
  <c r="T789" i="9"/>
  <c r="F789" i="9"/>
  <c r="Z788" i="9"/>
  <c r="Y788" i="9"/>
  <c r="X788" i="9"/>
  <c r="W788" i="9"/>
  <c r="V788" i="9"/>
  <c r="U788" i="9"/>
  <c r="T788" i="9"/>
  <c r="F788" i="9"/>
  <c r="Z787" i="9"/>
  <c r="Y787" i="9"/>
  <c r="X787" i="9"/>
  <c r="W787" i="9"/>
  <c r="V787" i="9"/>
  <c r="U787" i="9"/>
  <c r="T787" i="9"/>
  <c r="F787" i="9"/>
  <c r="Z786" i="9"/>
  <c r="Y786" i="9"/>
  <c r="X786" i="9"/>
  <c r="W786" i="9"/>
  <c r="V786" i="9"/>
  <c r="U786" i="9"/>
  <c r="T786" i="9"/>
  <c r="F786" i="9"/>
  <c r="Z785" i="9"/>
  <c r="Y785" i="9"/>
  <c r="X785" i="9"/>
  <c r="W785" i="9"/>
  <c r="V785" i="9"/>
  <c r="U785" i="9"/>
  <c r="T785" i="9"/>
  <c r="F785" i="9"/>
  <c r="Z784" i="9"/>
  <c r="Y784" i="9"/>
  <c r="X784" i="9"/>
  <c r="W784" i="9"/>
  <c r="V784" i="9"/>
  <c r="U784" i="9"/>
  <c r="T784" i="9"/>
  <c r="F784" i="9"/>
  <c r="Z783" i="9"/>
  <c r="Y783" i="9"/>
  <c r="X783" i="9"/>
  <c r="W783" i="9"/>
  <c r="V783" i="9"/>
  <c r="U783" i="9"/>
  <c r="T783" i="9"/>
  <c r="F783" i="9"/>
  <c r="Z782" i="9"/>
  <c r="Y782" i="9"/>
  <c r="X782" i="9"/>
  <c r="W782" i="9"/>
  <c r="V782" i="9"/>
  <c r="U782" i="9"/>
  <c r="T782" i="9"/>
  <c r="F782" i="9"/>
  <c r="Z781" i="9"/>
  <c r="Y781" i="9"/>
  <c r="X781" i="9"/>
  <c r="W781" i="9"/>
  <c r="V781" i="9"/>
  <c r="U781" i="9"/>
  <c r="T781" i="9"/>
  <c r="F781" i="9"/>
  <c r="Z780" i="9"/>
  <c r="Y780" i="9"/>
  <c r="X780" i="9"/>
  <c r="W780" i="9"/>
  <c r="V780" i="9"/>
  <c r="U780" i="9"/>
  <c r="T780" i="9"/>
  <c r="F780" i="9"/>
  <c r="Z779" i="9"/>
  <c r="Y779" i="9"/>
  <c r="X779" i="9"/>
  <c r="W779" i="9"/>
  <c r="V779" i="9"/>
  <c r="U779" i="9"/>
  <c r="T779" i="9"/>
  <c r="F779" i="9"/>
  <c r="Z778" i="9"/>
  <c r="Y778" i="9"/>
  <c r="X778" i="9"/>
  <c r="W778" i="9"/>
  <c r="V778" i="9"/>
  <c r="U778" i="9"/>
  <c r="T778" i="9"/>
  <c r="F778" i="9"/>
  <c r="Z777" i="9"/>
  <c r="Y777" i="9"/>
  <c r="X777" i="9"/>
  <c r="W777" i="9"/>
  <c r="V777" i="9"/>
  <c r="U777" i="9"/>
  <c r="T777" i="9"/>
  <c r="F777" i="9"/>
  <c r="Z776" i="9"/>
  <c r="Y776" i="9"/>
  <c r="X776" i="9"/>
  <c r="W776" i="9"/>
  <c r="V776" i="9"/>
  <c r="U776" i="9"/>
  <c r="T776" i="9"/>
  <c r="F776" i="9"/>
  <c r="Z775" i="9"/>
  <c r="Y775" i="9"/>
  <c r="X775" i="9"/>
  <c r="W775" i="9"/>
  <c r="V775" i="9"/>
  <c r="U775" i="9"/>
  <c r="T775" i="9"/>
  <c r="F775" i="9"/>
  <c r="Z774" i="9"/>
  <c r="Y774" i="9"/>
  <c r="X774" i="9"/>
  <c r="W774" i="9"/>
  <c r="V774" i="9"/>
  <c r="U774" i="9"/>
  <c r="T774" i="9"/>
  <c r="F774" i="9"/>
  <c r="Z773" i="9"/>
  <c r="Y773" i="9"/>
  <c r="X773" i="9"/>
  <c r="W773" i="9"/>
  <c r="V773" i="9"/>
  <c r="U773" i="9"/>
  <c r="T773" i="9"/>
  <c r="F773" i="9"/>
  <c r="Z772" i="9"/>
  <c r="Y772" i="9"/>
  <c r="X772" i="9"/>
  <c r="W772" i="9"/>
  <c r="V772" i="9"/>
  <c r="U772" i="9"/>
  <c r="T772" i="9"/>
  <c r="F772" i="9"/>
  <c r="Z771" i="9"/>
  <c r="Y771" i="9"/>
  <c r="X771" i="9"/>
  <c r="W771" i="9"/>
  <c r="V771" i="9"/>
  <c r="U771" i="9"/>
  <c r="T771" i="9"/>
  <c r="F771" i="9"/>
  <c r="Z770" i="9"/>
  <c r="Y770" i="9"/>
  <c r="X770" i="9"/>
  <c r="W770" i="9"/>
  <c r="V770" i="9"/>
  <c r="U770" i="9"/>
  <c r="T770" i="9"/>
  <c r="F770" i="9"/>
  <c r="Z769" i="9"/>
  <c r="Y769" i="9"/>
  <c r="X769" i="9"/>
  <c r="W769" i="9"/>
  <c r="V769" i="9"/>
  <c r="U769" i="9"/>
  <c r="T769" i="9"/>
  <c r="F769" i="9"/>
  <c r="Z768" i="9"/>
  <c r="Y768" i="9"/>
  <c r="X768" i="9"/>
  <c r="W768" i="9"/>
  <c r="V768" i="9"/>
  <c r="U768" i="9"/>
  <c r="T768" i="9"/>
  <c r="F768" i="9"/>
  <c r="Z767" i="9"/>
  <c r="Y767" i="9"/>
  <c r="X767" i="9"/>
  <c r="W767" i="9"/>
  <c r="V767" i="9"/>
  <c r="U767" i="9"/>
  <c r="T767" i="9"/>
  <c r="F767" i="9"/>
  <c r="Z766" i="9"/>
  <c r="Y766" i="9"/>
  <c r="X766" i="9"/>
  <c r="W766" i="9"/>
  <c r="V766" i="9"/>
  <c r="U766" i="9"/>
  <c r="T766" i="9"/>
  <c r="F766" i="9"/>
  <c r="Z765" i="9"/>
  <c r="Y765" i="9"/>
  <c r="X765" i="9"/>
  <c r="W765" i="9"/>
  <c r="V765" i="9"/>
  <c r="U765" i="9"/>
  <c r="T765" i="9"/>
  <c r="F765" i="9"/>
  <c r="Z764" i="9"/>
  <c r="Y764" i="9"/>
  <c r="X764" i="9"/>
  <c r="W764" i="9"/>
  <c r="V764" i="9"/>
  <c r="U764" i="9"/>
  <c r="T764" i="9"/>
  <c r="F764" i="9"/>
  <c r="Z763" i="9"/>
  <c r="Y763" i="9"/>
  <c r="X763" i="9"/>
  <c r="W763" i="9"/>
  <c r="V763" i="9"/>
  <c r="U763" i="9"/>
  <c r="T763" i="9"/>
  <c r="F763" i="9"/>
  <c r="Z762" i="9"/>
  <c r="Y762" i="9"/>
  <c r="X762" i="9"/>
  <c r="W762" i="9"/>
  <c r="V762" i="9"/>
  <c r="U762" i="9"/>
  <c r="T762" i="9"/>
  <c r="F762" i="9"/>
  <c r="Z761" i="9"/>
  <c r="Y761" i="9"/>
  <c r="X761" i="9"/>
  <c r="W761" i="9"/>
  <c r="V761" i="9"/>
  <c r="U761" i="9"/>
  <c r="T761" i="9"/>
  <c r="F761" i="9"/>
  <c r="Z760" i="9"/>
  <c r="Y760" i="9"/>
  <c r="X760" i="9"/>
  <c r="W760" i="9"/>
  <c r="V760" i="9"/>
  <c r="U760" i="9"/>
  <c r="T760" i="9"/>
  <c r="F760" i="9"/>
  <c r="Z759" i="9"/>
  <c r="Y759" i="9"/>
  <c r="X759" i="9"/>
  <c r="W759" i="9"/>
  <c r="V759" i="9"/>
  <c r="U759" i="9"/>
  <c r="T759" i="9"/>
  <c r="F759" i="9"/>
  <c r="Z758" i="9"/>
  <c r="Y758" i="9"/>
  <c r="X758" i="9"/>
  <c r="W758" i="9"/>
  <c r="V758" i="9"/>
  <c r="U758" i="9"/>
  <c r="T758" i="9"/>
  <c r="F758" i="9"/>
  <c r="Z757" i="9"/>
  <c r="Y757" i="9"/>
  <c r="X757" i="9"/>
  <c r="W757" i="9"/>
  <c r="V757" i="9"/>
  <c r="U757" i="9"/>
  <c r="T757" i="9"/>
  <c r="F757" i="9"/>
  <c r="Z756" i="9"/>
  <c r="Y756" i="9"/>
  <c r="X756" i="9"/>
  <c r="W756" i="9"/>
  <c r="V756" i="9"/>
  <c r="U756" i="9"/>
  <c r="T756" i="9"/>
  <c r="F756" i="9"/>
  <c r="Z755" i="9"/>
  <c r="Y755" i="9"/>
  <c r="X755" i="9"/>
  <c r="W755" i="9"/>
  <c r="V755" i="9"/>
  <c r="U755" i="9"/>
  <c r="T755" i="9"/>
  <c r="F755" i="9"/>
  <c r="Z754" i="9"/>
  <c r="Y754" i="9"/>
  <c r="X754" i="9"/>
  <c r="W754" i="9"/>
  <c r="V754" i="9"/>
  <c r="U754" i="9"/>
  <c r="T754" i="9"/>
  <c r="F754" i="9"/>
  <c r="Z753" i="9"/>
  <c r="Y753" i="9"/>
  <c r="X753" i="9"/>
  <c r="W753" i="9"/>
  <c r="V753" i="9"/>
  <c r="U753" i="9"/>
  <c r="T753" i="9"/>
  <c r="F753" i="9"/>
  <c r="Z752" i="9"/>
  <c r="Y752" i="9"/>
  <c r="X752" i="9"/>
  <c r="W752" i="9"/>
  <c r="V752" i="9"/>
  <c r="U752" i="9"/>
  <c r="T752" i="9"/>
  <c r="F752" i="9"/>
  <c r="Z751" i="9"/>
  <c r="Y751" i="9"/>
  <c r="X751" i="9"/>
  <c r="W751" i="9"/>
  <c r="V751" i="9"/>
  <c r="U751" i="9"/>
  <c r="T751" i="9"/>
  <c r="F751" i="9"/>
  <c r="Z750" i="9"/>
  <c r="Y750" i="9"/>
  <c r="X750" i="9"/>
  <c r="W750" i="9"/>
  <c r="V750" i="9"/>
  <c r="U750" i="9"/>
  <c r="T750" i="9"/>
  <c r="F750" i="9"/>
  <c r="Z749" i="9"/>
  <c r="Y749" i="9"/>
  <c r="X749" i="9"/>
  <c r="W749" i="9"/>
  <c r="V749" i="9"/>
  <c r="U749" i="9"/>
  <c r="T749" i="9"/>
  <c r="F749" i="9"/>
  <c r="Z748" i="9"/>
  <c r="Y748" i="9"/>
  <c r="X748" i="9"/>
  <c r="W748" i="9"/>
  <c r="V748" i="9"/>
  <c r="U748" i="9"/>
  <c r="T748" i="9"/>
  <c r="F748" i="9"/>
  <c r="Z747" i="9"/>
  <c r="Y747" i="9"/>
  <c r="X747" i="9"/>
  <c r="W747" i="9"/>
  <c r="V747" i="9"/>
  <c r="U747" i="9"/>
  <c r="T747" i="9"/>
  <c r="F747" i="9"/>
  <c r="Z746" i="9"/>
  <c r="Y746" i="9"/>
  <c r="X746" i="9"/>
  <c r="W746" i="9"/>
  <c r="V746" i="9"/>
  <c r="U746" i="9"/>
  <c r="T746" i="9"/>
  <c r="F746" i="9"/>
  <c r="Z745" i="9"/>
  <c r="Y745" i="9"/>
  <c r="X745" i="9"/>
  <c r="W745" i="9"/>
  <c r="V745" i="9"/>
  <c r="U745" i="9"/>
  <c r="T745" i="9"/>
  <c r="F745" i="9"/>
  <c r="Z744" i="9"/>
  <c r="Y744" i="9"/>
  <c r="X744" i="9"/>
  <c r="W744" i="9"/>
  <c r="V744" i="9"/>
  <c r="U744" i="9"/>
  <c r="T744" i="9"/>
  <c r="F744" i="9"/>
  <c r="Z743" i="9"/>
  <c r="Y743" i="9"/>
  <c r="X743" i="9"/>
  <c r="W743" i="9"/>
  <c r="V743" i="9"/>
  <c r="U743" i="9"/>
  <c r="T743" i="9"/>
  <c r="F743" i="9"/>
  <c r="Z742" i="9"/>
  <c r="Y742" i="9"/>
  <c r="X742" i="9"/>
  <c r="W742" i="9"/>
  <c r="V742" i="9"/>
  <c r="U742" i="9"/>
  <c r="T742" i="9"/>
  <c r="F742" i="9"/>
  <c r="Z741" i="9"/>
  <c r="Y741" i="9"/>
  <c r="X741" i="9"/>
  <c r="W741" i="9"/>
  <c r="V741" i="9"/>
  <c r="U741" i="9"/>
  <c r="T741" i="9"/>
  <c r="F741" i="9"/>
  <c r="Z740" i="9"/>
  <c r="Y740" i="9"/>
  <c r="X740" i="9"/>
  <c r="W740" i="9"/>
  <c r="V740" i="9"/>
  <c r="U740" i="9"/>
  <c r="T740" i="9"/>
  <c r="F740" i="9"/>
  <c r="Z739" i="9"/>
  <c r="Y739" i="9"/>
  <c r="X739" i="9"/>
  <c r="W739" i="9"/>
  <c r="V739" i="9"/>
  <c r="U739" i="9"/>
  <c r="T739" i="9"/>
  <c r="F739" i="9"/>
  <c r="Z738" i="9"/>
  <c r="Y738" i="9"/>
  <c r="X738" i="9"/>
  <c r="W738" i="9"/>
  <c r="V738" i="9"/>
  <c r="U738" i="9"/>
  <c r="T738" i="9"/>
  <c r="F738" i="9"/>
  <c r="Z737" i="9"/>
  <c r="Y737" i="9"/>
  <c r="X737" i="9"/>
  <c r="W737" i="9"/>
  <c r="V737" i="9"/>
  <c r="U737" i="9"/>
  <c r="T737" i="9"/>
  <c r="F737" i="9"/>
  <c r="Z736" i="9"/>
  <c r="Y736" i="9"/>
  <c r="X736" i="9"/>
  <c r="W736" i="9"/>
  <c r="V736" i="9"/>
  <c r="U736" i="9"/>
  <c r="T736" i="9"/>
  <c r="F736" i="9"/>
  <c r="Z735" i="9"/>
  <c r="Y735" i="9"/>
  <c r="X735" i="9"/>
  <c r="W735" i="9"/>
  <c r="V735" i="9"/>
  <c r="U735" i="9"/>
  <c r="T735" i="9"/>
  <c r="F735" i="9"/>
  <c r="Z734" i="9"/>
  <c r="Y734" i="9"/>
  <c r="X734" i="9"/>
  <c r="W734" i="9"/>
  <c r="V734" i="9"/>
  <c r="U734" i="9"/>
  <c r="T734" i="9"/>
  <c r="F734" i="9"/>
  <c r="Z733" i="9"/>
  <c r="Y733" i="9"/>
  <c r="X733" i="9"/>
  <c r="W733" i="9"/>
  <c r="V733" i="9"/>
  <c r="U733" i="9"/>
  <c r="T733" i="9"/>
  <c r="F733" i="9"/>
  <c r="Z732" i="9"/>
  <c r="Y732" i="9"/>
  <c r="X732" i="9"/>
  <c r="W732" i="9"/>
  <c r="V732" i="9"/>
  <c r="U732" i="9"/>
  <c r="T732" i="9"/>
  <c r="F732" i="9"/>
  <c r="Z731" i="9"/>
  <c r="Y731" i="9"/>
  <c r="X731" i="9"/>
  <c r="W731" i="9"/>
  <c r="V731" i="9"/>
  <c r="U731" i="9"/>
  <c r="T731" i="9"/>
  <c r="F731" i="9"/>
  <c r="Z730" i="9"/>
  <c r="Y730" i="9"/>
  <c r="X730" i="9"/>
  <c r="W730" i="9"/>
  <c r="V730" i="9"/>
  <c r="U730" i="9"/>
  <c r="T730" i="9"/>
  <c r="F730" i="9"/>
  <c r="Z729" i="9"/>
  <c r="Y729" i="9"/>
  <c r="X729" i="9"/>
  <c r="W729" i="9"/>
  <c r="V729" i="9"/>
  <c r="U729" i="9"/>
  <c r="T729" i="9"/>
  <c r="F729" i="9"/>
  <c r="Z728" i="9"/>
  <c r="Y728" i="9"/>
  <c r="X728" i="9"/>
  <c r="W728" i="9"/>
  <c r="V728" i="9"/>
  <c r="U728" i="9"/>
  <c r="T728" i="9"/>
  <c r="F728" i="9"/>
  <c r="Z727" i="9"/>
  <c r="Y727" i="9"/>
  <c r="X727" i="9"/>
  <c r="W727" i="9"/>
  <c r="V727" i="9"/>
  <c r="U727" i="9"/>
  <c r="T727" i="9"/>
  <c r="F727" i="9"/>
  <c r="Z726" i="9"/>
  <c r="Y726" i="9"/>
  <c r="X726" i="9"/>
  <c r="W726" i="9"/>
  <c r="V726" i="9"/>
  <c r="U726" i="9"/>
  <c r="T726" i="9"/>
  <c r="F726" i="9"/>
  <c r="Z725" i="9"/>
  <c r="Y725" i="9"/>
  <c r="X725" i="9"/>
  <c r="W725" i="9"/>
  <c r="V725" i="9"/>
  <c r="U725" i="9"/>
  <c r="T725" i="9"/>
  <c r="F725" i="9"/>
  <c r="Z724" i="9"/>
  <c r="Y724" i="9"/>
  <c r="X724" i="9"/>
  <c r="W724" i="9"/>
  <c r="V724" i="9"/>
  <c r="U724" i="9"/>
  <c r="T724" i="9"/>
  <c r="F724" i="9"/>
  <c r="Z723" i="9"/>
  <c r="Y723" i="9"/>
  <c r="X723" i="9"/>
  <c r="W723" i="9"/>
  <c r="V723" i="9"/>
  <c r="U723" i="9"/>
  <c r="T723" i="9"/>
  <c r="F723" i="9"/>
  <c r="Z722" i="9"/>
  <c r="Y722" i="9"/>
  <c r="X722" i="9"/>
  <c r="W722" i="9"/>
  <c r="V722" i="9"/>
  <c r="U722" i="9"/>
  <c r="T722" i="9"/>
  <c r="F722" i="9"/>
  <c r="Z721" i="9"/>
  <c r="Y721" i="9"/>
  <c r="X721" i="9"/>
  <c r="W721" i="9"/>
  <c r="V721" i="9"/>
  <c r="U721" i="9"/>
  <c r="T721" i="9"/>
  <c r="F721" i="9"/>
  <c r="Z720" i="9"/>
  <c r="Y720" i="9"/>
  <c r="X720" i="9"/>
  <c r="W720" i="9"/>
  <c r="V720" i="9"/>
  <c r="U720" i="9"/>
  <c r="T720" i="9"/>
  <c r="F720" i="9"/>
  <c r="Z719" i="9"/>
  <c r="Y719" i="9"/>
  <c r="X719" i="9"/>
  <c r="W719" i="9"/>
  <c r="V719" i="9"/>
  <c r="U719" i="9"/>
  <c r="T719" i="9"/>
  <c r="F719" i="9"/>
  <c r="Z718" i="9"/>
  <c r="Y718" i="9"/>
  <c r="X718" i="9"/>
  <c r="W718" i="9"/>
  <c r="V718" i="9"/>
  <c r="U718" i="9"/>
  <c r="T718" i="9"/>
  <c r="F718" i="9"/>
  <c r="Z717" i="9"/>
  <c r="Y717" i="9"/>
  <c r="X717" i="9"/>
  <c r="W717" i="9"/>
  <c r="V717" i="9"/>
  <c r="U717" i="9"/>
  <c r="T717" i="9"/>
  <c r="F717" i="9"/>
  <c r="Z716" i="9"/>
  <c r="Y716" i="9"/>
  <c r="X716" i="9"/>
  <c r="W716" i="9"/>
  <c r="V716" i="9"/>
  <c r="U716" i="9"/>
  <c r="T716" i="9"/>
  <c r="F716" i="9"/>
  <c r="Z715" i="9"/>
  <c r="Y715" i="9"/>
  <c r="X715" i="9"/>
  <c r="W715" i="9"/>
  <c r="V715" i="9"/>
  <c r="U715" i="9"/>
  <c r="T715" i="9"/>
  <c r="F715" i="9"/>
  <c r="Z714" i="9"/>
  <c r="Y714" i="9"/>
  <c r="X714" i="9"/>
  <c r="W714" i="9"/>
  <c r="V714" i="9"/>
  <c r="U714" i="9"/>
  <c r="T714" i="9"/>
  <c r="F714" i="9"/>
  <c r="Z713" i="9"/>
  <c r="Y713" i="9"/>
  <c r="X713" i="9"/>
  <c r="W713" i="9"/>
  <c r="V713" i="9"/>
  <c r="U713" i="9"/>
  <c r="T713" i="9"/>
  <c r="F713" i="9"/>
  <c r="Z712" i="9"/>
  <c r="Y712" i="9"/>
  <c r="X712" i="9"/>
  <c r="W712" i="9"/>
  <c r="V712" i="9"/>
  <c r="U712" i="9"/>
  <c r="T712" i="9"/>
  <c r="F712" i="9"/>
  <c r="Z711" i="9"/>
  <c r="Y711" i="9"/>
  <c r="X711" i="9"/>
  <c r="W711" i="9"/>
  <c r="V711" i="9"/>
  <c r="U711" i="9"/>
  <c r="T711" i="9"/>
  <c r="F711" i="9"/>
  <c r="Z710" i="9"/>
  <c r="Y710" i="9"/>
  <c r="X710" i="9"/>
  <c r="W710" i="9"/>
  <c r="V710" i="9"/>
  <c r="U710" i="9"/>
  <c r="T710" i="9"/>
  <c r="F710" i="9"/>
  <c r="Z709" i="9"/>
  <c r="Y709" i="9"/>
  <c r="X709" i="9"/>
  <c r="W709" i="9"/>
  <c r="V709" i="9"/>
  <c r="U709" i="9"/>
  <c r="T709" i="9"/>
  <c r="F709" i="9"/>
  <c r="Z708" i="9"/>
  <c r="Y708" i="9"/>
  <c r="X708" i="9"/>
  <c r="W708" i="9"/>
  <c r="V708" i="9"/>
  <c r="U708" i="9"/>
  <c r="T708" i="9"/>
  <c r="F708" i="9"/>
  <c r="Z707" i="9"/>
  <c r="Y707" i="9"/>
  <c r="X707" i="9"/>
  <c r="W707" i="9"/>
  <c r="V707" i="9"/>
  <c r="U707" i="9"/>
  <c r="T707" i="9"/>
  <c r="F707" i="9"/>
  <c r="Z706" i="9"/>
  <c r="Y706" i="9"/>
  <c r="X706" i="9"/>
  <c r="W706" i="9"/>
  <c r="V706" i="9"/>
  <c r="U706" i="9"/>
  <c r="T706" i="9"/>
  <c r="F706" i="9"/>
  <c r="Z705" i="9"/>
  <c r="Y705" i="9"/>
  <c r="X705" i="9"/>
  <c r="W705" i="9"/>
  <c r="V705" i="9"/>
  <c r="U705" i="9"/>
  <c r="T705" i="9"/>
  <c r="F705" i="9"/>
  <c r="Z704" i="9"/>
  <c r="Y704" i="9"/>
  <c r="X704" i="9"/>
  <c r="W704" i="9"/>
  <c r="V704" i="9"/>
  <c r="U704" i="9"/>
  <c r="T704" i="9"/>
  <c r="F704" i="9"/>
  <c r="Z703" i="9"/>
  <c r="Y703" i="9"/>
  <c r="X703" i="9"/>
  <c r="W703" i="9"/>
  <c r="V703" i="9"/>
  <c r="U703" i="9"/>
  <c r="T703" i="9"/>
  <c r="F703" i="9"/>
  <c r="Z702" i="9"/>
  <c r="Y702" i="9"/>
  <c r="X702" i="9"/>
  <c r="W702" i="9"/>
  <c r="V702" i="9"/>
  <c r="U702" i="9"/>
  <c r="T702" i="9"/>
  <c r="F702" i="9"/>
  <c r="Z701" i="9"/>
  <c r="Y701" i="9"/>
  <c r="X701" i="9"/>
  <c r="W701" i="9"/>
  <c r="V701" i="9"/>
  <c r="U701" i="9"/>
  <c r="T701" i="9"/>
  <c r="F701" i="9"/>
  <c r="Z700" i="9"/>
  <c r="Y700" i="9"/>
  <c r="X700" i="9"/>
  <c r="W700" i="9"/>
  <c r="V700" i="9"/>
  <c r="U700" i="9"/>
  <c r="T700" i="9"/>
  <c r="F700" i="9"/>
  <c r="Z699" i="9"/>
  <c r="Y699" i="9"/>
  <c r="X699" i="9"/>
  <c r="W699" i="9"/>
  <c r="V699" i="9"/>
  <c r="U699" i="9"/>
  <c r="T699" i="9"/>
  <c r="F699" i="9"/>
  <c r="Z698" i="9"/>
  <c r="Y698" i="9"/>
  <c r="X698" i="9"/>
  <c r="W698" i="9"/>
  <c r="V698" i="9"/>
  <c r="U698" i="9"/>
  <c r="T698" i="9"/>
  <c r="F698" i="9"/>
  <c r="Z697" i="9"/>
  <c r="Y697" i="9"/>
  <c r="X697" i="9"/>
  <c r="W697" i="9"/>
  <c r="V697" i="9"/>
  <c r="U697" i="9"/>
  <c r="T697" i="9"/>
  <c r="F697" i="9"/>
  <c r="Z696" i="9"/>
  <c r="Y696" i="9"/>
  <c r="X696" i="9"/>
  <c r="W696" i="9"/>
  <c r="V696" i="9"/>
  <c r="U696" i="9"/>
  <c r="T696" i="9"/>
  <c r="F696" i="9"/>
  <c r="Z695" i="9"/>
  <c r="Y695" i="9"/>
  <c r="X695" i="9"/>
  <c r="W695" i="9"/>
  <c r="V695" i="9"/>
  <c r="U695" i="9"/>
  <c r="T695" i="9"/>
  <c r="F695" i="9"/>
  <c r="Z694" i="9"/>
  <c r="Y694" i="9"/>
  <c r="X694" i="9"/>
  <c r="W694" i="9"/>
  <c r="V694" i="9"/>
  <c r="U694" i="9"/>
  <c r="T694" i="9"/>
  <c r="F694" i="9"/>
  <c r="Z693" i="9"/>
  <c r="Y693" i="9"/>
  <c r="X693" i="9"/>
  <c r="W693" i="9"/>
  <c r="V693" i="9"/>
  <c r="U693" i="9"/>
  <c r="T693" i="9"/>
  <c r="F693" i="9"/>
  <c r="Z692" i="9"/>
  <c r="Y692" i="9"/>
  <c r="X692" i="9"/>
  <c r="W692" i="9"/>
  <c r="V692" i="9"/>
  <c r="U692" i="9"/>
  <c r="T692" i="9"/>
  <c r="F692" i="9"/>
  <c r="Z691" i="9"/>
  <c r="Y691" i="9"/>
  <c r="X691" i="9"/>
  <c r="W691" i="9"/>
  <c r="V691" i="9"/>
  <c r="U691" i="9"/>
  <c r="T691" i="9"/>
  <c r="F691" i="9"/>
  <c r="Z690" i="9"/>
  <c r="Y690" i="9"/>
  <c r="X690" i="9"/>
  <c r="W690" i="9"/>
  <c r="V690" i="9"/>
  <c r="U690" i="9"/>
  <c r="T690" i="9"/>
  <c r="F690" i="9"/>
  <c r="Z689" i="9"/>
  <c r="Y689" i="9"/>
  <c r="X689" i="9"/>
  <c r="W689" i="9"/>
  <c r="V689" i="9"/>
  <c r="U689" i="9"/>
  <c r="T689" i="9"/>
  <c r="F689" i="9"/>
  <c r="Z688" i="9"/>
  <c r="Y688" i="9"/>
  <c r="X688" i="9"/>
  <c r="W688" i="9"/>
  <c r="V688" i="9"/>
  <c r="U688" i="9"/>
  <c r="T688" i="9"/>
  <c r="F688" i="9"/>
  <c r="Z687" i="9"/>
  <c r="Y687" i="9"/>
  <c r="X687" i="9"/>
  <c r="W687" i="9"/>
  <c r="V687" i="9"/>
  <c r="U687" i="9"/>
  <c r="T687" i="9"/>
  <c r="F687" i="9"/>
  <c r="Z686" i="9"/>
  <c r="Y686" i="9"/>
  <c r="X686" i="9"/>
  <c r="W686" i="9"/>
  <c r="V686" i="9"/>
  <c r="U686" i="9"/>
  <c r="T686" i="9"/>
  <c r="F686" i="9"/>
  <c r="Z685" i="9"/>
  <c r="Y685" i="9"/>
  <c r="X685" i="9"/>
  <c r="W685" i="9"/>
  <c r="V685" i="9"/>
  <c r="U685" i="9"/>
  <c r="T685" i="9"/>
  <c r="F685" i="9"/>
  <c r="Z684" i="9"/>
  <c r="Y684" i="9"/>
  <c r="X684" i="9"/>
  <c r="W684" i="9"/>
  <c r="V684" i="9"/>
  <c r="U684" i="9"/>
  <c r="T684" i="9"/>
  <c r="F684" i="9"/>
  <c r="Z683" i="9"/>
  <c r="Y683" i="9"/>
  <c r="X683" i="9"/>
  <c r="W683" i="9"/>
  <c r="V683" i="9"/>
  <c r="U683" i="9"/>
  <c r="T683" i="9"/>
  <c r="F683" i="9"/>
  <c r="Z682" i="9"/>
  <c r="Y682" i="9"/>
  <c r="X682" i="9"/>
  <c r="W682" i="9"/>
  <c r="V682" i="9"/>
  <c r="U682" i="9"/>
  <c r="T682" i="9"/>
  <c r="F682" i="9"/>
  <c r="Z681" i="9"/>
  <c r="Y681" i="9"/>
  <c r="X681" i="9"/>
  <c r="W681" i="9"/>
  <c r="V681" i="9"/>
  <c r="U681" i="9"/>
  <c r="T681" i="9"/>
  <c r="F681" i="9"/>
  <c r="Z680" i="9"/>
  <c r="Y680" i="9"/>
  <c r="X680" i="9"/>
  <c r="W680" i="9"/>
  <c r="V680" i="9"/>
  <c r="U680" i="9"/>
  <c r="T680" i="9"/>
  <c r="F680" i="9"/>
  <c r="Z679" i="9"/>
  <c r="Y679" i="9"/>
  <c r="X679" i="9"/>
  <c r="W679" i="9"/>
  <c r="V679" i="9"/>
  <c r="U679" i="9"/>
  <c r="T679" i="9"/>
  <c r="F679" i="9"/>
  <c r="Z678" i="9"/>
  <c r="Y678" i="9"/>
  <c r="X678" i="9"/>
  <c r="W678" i="9"/>
  <c r="V678" i="9"/>
  <c r="U678" i="9"/>
  <c r="T678" i="9"/>
  <c r="F678" i="9"/>
  <c r="Z677" i="9"/>
  <c r="Y677" i="9"/>
  <c r="X677" i="9"/>
  <c r="W677" i="9"/>
  <c r="V677" i="9"/>
  <c r="U677" i="9"/>
  <c r="T677" i="9"/>
  <c r="F677" i="9"/>
  <c r="Z676" i="9"/>
  <c r="Y676" i="9"/>
  <c r="X676" i="9"/>
  <c r="W676" i="9"/>
  <c r="V676" i="9"/>
  <c r="U676" i="9"/>
  <c r="T676" i="9"/>
  <c r="F676" i="9"/>
  <c r="Z675" i="9"/>
  <c r="Y675" i="9"/>
  <c r="X675" i="9"/>
  <c r="W675" i="9"/>
  <c r="V675" i="9"/>
  <c r="U675" i="9"/>
  <c r="T675" i="9"/>
  <c r="F675" i="9"/>
  <c r="Z674" i="9"/>
  <c r="Y674" i="9"/>
  <c r="X674" i="9"/>
  <c r="W674" i="9"/>
  <c r="V674" i="9"/>
  <c r="U674" i="9"/>
  <c r="T674" i="9"/>
  <c r="F674" i="9"/>
  <c r="Z673" i="9"/>
  <c r="Y673" i="9"/>
  <c r="X673" i="9"/>
  <c r="W673" i="9"/>
  <c r="V673" i="9"/>
  <c r="U673" i="9"/>
  <c r="T673" i="9"/>
  <c r="F673" i="9"/>
  <c r="Z672" i="9"/>
  <c r="Y672" i="9"/>
  <c r="X672" i="9"/>
  <c r="W672" i="9"/>
  <c r="V672" i="9"/>
  <c r="U672" i="9"/>
  <c r="T672" i="9"/>
  <c r="F672" i="9"/>
  <c r="Z671" i="9"/>
  <c r="Y671" i="9"/>
  <c r="X671" i="9"/>
  <c r="W671" i="9"/>
  <c r="V671" i="9"/>
  <c r="U671" i="9"/>
  <c r="T671" i="9"/>
  <c r="F671" i="9"/>
  <c r="Z670" i="9"/>
  <c r="Y670" i="9"/>
  <c r="X670" i="9"/>
  <c r="W670" i="9"/>
  <c r="V670" i="9"/>
  <c r="U670" i="9"/>
  <c r="T670" i="9"/>
  <c r="F670" i="9"/>
  <c r="Z669" i="9"/>
  <c r="Y669" i="9"/>
  <c r="X669" i="9"/>
  <c r="W669" i="9"/>
  <c r="V669" i="9"/>
  <c r="U669" i="9"/>
  <c r="T669" i="9"/>
  <c r="F669" i="9"/>
  <c r="Z668" i="9"/>
  <c r="Y668" i="9"/>
  <c r="X668" i="9"/>
  <c r="W668" i="9"/>
  <c r="V668" i="9"/>
  <c r="U668" i="9"/>
  <c r="T668" i="9"/>
  <c r="F668" i="9"/>
  <c r="Z667" i="9"/>
  <c r="Y667" i="9"/>
  <c r="X667" i="9"/>
  <c r="W667" i="9"/>
  <c r="V667" i="9"/>
  <c r="U667" i="9"/>
  <c r="T667" i="9"/>
  <c r="F667" i="9"/>
  <c r="Z666" i="9"/>
  <c r="Y666" i="9"/>
  <c r="X666" i="9"/>
  <c r="W666" i="9"/>
  <c r="V666" i="9"/>
  <c r="U666" i="9"/>
  <c r="T666" i="9"/>
  <c r="F666" i="9"/>
  <c r="Z665" i="9"/>
  <c r="Y665" i="9"/>
  <c r="X665" i="9"/>
  <c r="W665" i="9"/>
  <c r="V665" i="9"/>
  <c r="U665" i="9"/>
  <c r="T665" i="9"/>
  <c r="F665" i="9"/>
  <c r="Z664" i="9"/>
  <c r="Y664" i="9"/>
  <c r="X664" i="9"/>
  <c r="W664" i="9"/>
  <c r="V664" i="9"/>
  <c r="U664" i="9"/>
  <c r="T664" i="9"/>
  <c r="F664" i="9"/>
  <c r="Z663" i="9"/>
  <c r="Y663" i="9"/>
  <c r="X663" i="9"/>
  <c r="W663" i="9"/>
  <c r="V663" i="9"/>
  <c r="U663" i="9"/>
  <c r="T663" i="9"/>
  <c r="F663" i="9"/>
  <c r="Z662" i="9"/>
  <c r="Y662" i="9"/>
  <c r="X662" i="9"/>
  <c r="W662" i="9"/>
  <c r="V662" i="9"/>
  <c r="U662" i="9"/>
  <c r="T662" i="9"/>
  <c r="F662" i="9"/>
  <c r="Z661" i="9"/>
  <c r="Y661" i="9"/>
  <c r="X661" i="9"/>
  <c r="W661" i="9"/>
  <c r="V661" i="9"/>
  <c r="U661" i="9"/>
  <c r="T661" i="9"/>
  <c r="F661" i="9"/>
  <c r="Z660" i="9"/>
  <c r="Y660" i="9"/>
  <c r="X660" i="9"/>
  <c r="W660" i="9"/>
  <c r="V660" i="9"/>
  <c r="U660" i="9"/>
  <c r="T660" i="9"/>
  <c r="F660" i="9"/>
  <c r="Z659" i="9"/>
  <c r="Y659" i="9"/>
  <c r="X659" i="9"/>
  <c r="W659" i="9"/>
  <c r="V659" i="9"/>
  <c r="U659" i="9"/>
  <c r="T659" i="9"/>
  <c r="F659" i="9"/>
  <c r="Z658" i="9"/>
  <c r="Y658" i="9"/>
  <c r="X658" i="9"/>
  <c r="W658" i="9"/>
  <c r="V658" i="9"/>
  <c r="U658" i="9"/>
  <c r="T658" i="9"/>
  <c r="F658" i="9"/>
  <c r="Z657" i="9"/>
  <c r="Y657" i="9"/>
  <c r="X657" i="9"/>
  <c r="W657" i="9"/>
  <c r="V657" i="9"/>
  <c r="U657" i="9"/>
  <c r="T657" i="9"/>
  <c r="F657" i="9"/>
  <c r="Z656" i="9"/>
  <c r="Y656" i="9"/>
  <c r="X656" i="9"/>
  <c r="W656" i="9"/>
  <c r="V656" i="9"/>
  <c r="U656" i="9"/>
  <c r="T656" i="9"/>
  <c r="F656" i="9"/>
  <c r="Z655" i="9"/>
  <c r="Y655" i="9"/>
  <c r="X655" i="9"/>
  <c r="W655" i="9"/>
  <c r="V655" i="9"/>
  <c r="U655" i="9"/>
  <c r="T655" i="9"/>
  <c r="F655" i="9"/>
  <c r="Z654" i="9"/>
  <c r="Y654" i="9"/>
  <c r="X654" i="9"/>
  <c r="W654" i="9"/>
  <c r="V654" i="9"/>
  <c r="U654" i="9"/>
  <c r="T654" i="9"/>
  <c r="F654" i="9"/>
  <c r="Z653" i="9"/>
  <c r="Y653" i="9"/>
  <c r="X653" i="9"/>
  <c r="W653" i="9"/>
  <c r="V653" i="9"/>
  <c r="U653" i="9"/>
  <c r="T653" i="9"/>
  <c r="F653" i="9"/>
  <c r="Z652" i="9"/>
  <c r="Y652" i="9"/>
  <c r="X652" i="9"/>
  <c r="W652" i="9"/>
  <c r="V652" i="9"/>
  <c r="U652" i="9"/>
  <c r="T652" i="9"/>
  <c r="F652" i="9"/>
  <c r="Z651" i="9"/>
  <c r="Y651" i="9"/>
  <c r="X651" i="9"/>
  <c r="W651" i="9"/>
  <c r="V651" i="9"/>
  <c r="U651" i="9"/>
  <c r="T651" i="9"/>
  <c r="F651" i="9"/>
  <c r="Z650" i="9"/>
  <c r="Y650" i="9"/>
  <c r="X650" i="9"/>
  <c r="W650" i="9"/>
  <c r="V650" i="9"/>
  <c r="U650" i="9"/>
  <c r="T650" i="9"/>
  <c r="F650" i="9"/>
  <c r="Z649" i="9"/>
  <c r="Y649" i="9"/>
  <c r="X649" i="9"/>
  <c r="W649" i="9"/>
  <c r="V649" i="9"/>
  <c r="U649" i="9"/>
  <c r="T649" i="9"/>
  <c r="F649" i="9"/>
  <c r="Z648" i="9"/>
  <c r="Y648" i="9"/>
  <c r="X648" i="9"/>
  <c r="W648" i="9"/>
  <c r="V648" i="9"/>
  <c r="U648" i="9"/>
  <c r="T648" i="9"/>
  <c r="F648" i="9"/>
  <c r="Z647" i="9"/>
  <c r="Y647" i="9"/>
  <c r="X647" i="9"/>
  <c r="W647" i="9"/>
  <c r="V647" i="9"/>
  <c r="U647" i="9"/>
  <c r="T647" i="9"/>
  <c r="F647" i="9"/>
  <c r="Z646" i="9"/>
  <c r="Y646" i="9"/>
  <c r="X646" i="9"/>
  <c r="W646" i="9"/>
  <c r="V646" i="9"/>
  <c r="U646" i="9"/>
  <c r="T646" i="9"/>
  <c r="F646" i="9"/>
  <c r="Z645" i="9"/>
  <c r="Y645" i="9"/>
  <c r="X645" i="9"/>
  <c r="W645" i="9"/>
  <c r="V645" i="9"/>
  <c r="U645" i="9"/>
  <c r="T645" i="9"/>
  <c r="F645" i="9"/>
  <c r="Z644" i="9"/>
  <c r="Y644" i="9"/>
  <c r="X644" i="9"/>
  <c r="W644" i="9"/>
  <c r="V644" i="9"/>
  <c r="U644" i="9"/>
  <c r="T644" i="9"/>
  <c r="F644" i="9"/>
  <c r="Z643" i="9"/>
  <c r="Y643" i="9"/>
  <c r="X643" i="9"/>
  <c r="W643" i="9"/>
  <c r="V643" i="9"/>
  <c r="U643" i="9"/>
  <c r="T643" i="9"/>
  <c r="F643" i="9"/>
  <c r="Z642" i="9"/>
  <c r="Y642" i="9"/>
  <c r="X642" i="9"/>
  <c r="W642" i="9"/>
  <c r="V642" i="9"/>
  <c r="U642" i="9"/>
  <c r="T642" i="9"/>
  <c r="F642" i="9"/>
  <c r="Z641" i="9"/>
  <c r="Y641" i="9"/>
  <c r="X641" i="9"/>
  <c r="W641" i="9"/>
  <c r="V641" i="9"/>
  <c r="U641" i="9"/>
  <c r="T641" i="9"/>
  <c r="F641" i="9"/>
  <c r="Z640" i="9"/>
  <c r="Y640" i="9"/>
  <c r="X640" i="9"/>
  <c r="W640" i="9"/>
  <c r="V640" i="9"/>
  <c r="U640" i="9"/>
  <c r="T640" i="9"/>
  <c r="F640" i="9"/>
  <c r="Z639" i="9"/>
  <c r="Y639" i="9"/>
  <c r="X639" i="9"/>
  <c r="W639" i="9"/>
  <c r="V639" i="9"/>
  <c r="U639" i="9"/>
  <c r="T639" i="9"/>
  <c r="F639" i="9"/>
  <c r="Z638" i="9"/>
  <c r="Y638" i="9"/>
  <c r="X638" i="9"/>
  <c r="W638" i="9"/>
  <c r="V638" i="9"/>
  <c r="U638" i="9"/>
  <c r="T638" i="9"/>
  <c r="F638" i="9"/>
  <c r="Z637" i="9"/>
  <c r="Y637" i="9"/>
  <c r="X637" i="9"/>
  <c r="W637" i="9"/>
  <c r="V637" i="9"/>
  <c r="U637" i="9"/>
  <c r="T637" i="9"/>
  <c r="F637" i="9"/>
  <c r="Z636" i="9"/>
  <c r="Y636" i="9"/>
  <c r="X636" i="9"/>
  <c r="W636" i="9"/>
  <c r="V636" i="9"/>
  <c r="U636" i="9"/>
  <c r="T636" i="9"/>
  <c r="F636" i="9"/>
  <c r="Z635" i="9"/>
  <c r="Y635" i="9"/>
  <c r="X635" i="9"/>
  <c r="W635" i="9"/>
  <c r="V635" i="9"/>
  <c r="U635" i="9"/>
  <c r="T635" i="9"/>
  <c r="F635" i="9"/>
  <c r="Z634" i="9"/>
  <c r="Y634" i="9"/>
  <c r="X634" i="9"/>
  <c r="W634" i="9"/>
  <c r="V634" i="9"/>
  <c r="U634" i="9"/>
  <c r="T634" i="9"/>
  <c r="F634" i="9"/>
  <c r="Z633" i="9"/>
  <c r="Y633" i="9"/>
  <c r="X633" i="9"/>
  <c r="W633" i="9"/>
  <c r="V633" i="9"/>
  <c r="U633" i="9"/>
  <c r="T633" i="9"/>
  <c r="F633" i="9"/>
  <c r="Z632" i="9"/>
  <c r="Y632" i="9"/>
  <c r="X632" i="9"/>
  <c r="W632" i="9"/>
  <c r="V632" i="9"/>
  <c r="U632" i="9"/>
  <c r="T632" i="9"/>
  <c r="F632" i="9"/>
  <c r="Z631" i="9"/>
  <c r="Y631" i="9"/>
  <c r="X631" i="9"/>
  <c r="W631" i="9"/>
  <c r="V631" i="9"/>
  <c r="U631" i="9"/>
  <c r="T631" i="9"/>
  <c r="F631" i="9"/>
  <c r="Z630" i="9"/>
  <c r="Y630" i="9"/>
  <c r="X630" i="9"/>
  <c r="W630" i="9"/>
  <c r="V630" i="9"/>
  <c r="U630" i="9"/>
  <c r="T630" i="9"/>
  <c r="F630" i="9"/>
  <c r="Z629" i="9"/>
  <c r="Y629" i="9"/>
  <c r="X629" i="9"/>
  <c r="W629" i="9"/>
  <c r="V629" i="9"/>
  <c r="U629" i="9"/>
  <c r="T629" i="9"/>
  <c r="F629" i="9"/>
  <c r="Z628" i="9"/>
  <c r="Y628" i="9"/>
  <c r="X628" i="9"/>
  <c r="W628" i="9"/>
  <c r="V628" i="9"/>
  <c r="U628" i="9"/>
  <c r="T628" i="9"/>
  <c r="F628" i="9"/>
  <c r="Z627" i="9"/>
  <c r="Y627" i="9"/>
  <c r="X627" i="9"/>
  <c r="W627" i="9"/>
  <c r="V627" i="9"/>
  <c r="U627" i="9"/>
  <c r="T627" i="9"/>
  <c r="F627" i="9"/>
  <c r="Z626" i="9"/>
  <c r="Y626" i="9"/>
  <c r="X626" i="9"/>
  <c r="W626" i="9"/>
  <c r="V626" i="9"/>
  <c r="U626" i="9"/>
  <c r="T626" i="9"/>
  <c r="F626" i="9"/>
  <c r="Z625" i="9"/>
  <c r="Y625" i="9"/>
  <c r="X625" i="9"/>
  <c r="W625" i="9"/>
  <c r="V625" i="9"/>
  <c r="U625" i="9"/>
  <c r="T625" i="9"/>
  <c r="F625" i="9"/>
  <c r="Z624" i="9"/>
  <c r="Y624" i="9"/>
  <c r="X624" i="9"/>
  <c r="W624" i="9"/>
  <c r="V624" i="9"/>
  <c r="U624" i="9"/>
  <c r="T624" i="9"/>
  <c r="F624" i="9"/>
  <c r="Z623" i="9"/>
  <c r="Y623" i="9"/>
  <c r="X623" i="9"/>
  <c r="W623" i="9"/>
  <c r="V623" i="9"/>
  <c r="U623" i="9"/>
  <c r="T623" i="9"/>
  <c r="F623" i="9"/>
  <c r="Z622" i="9"/>
  <c r="Y622" i="9"/>
  <c r="X622" i="9"/>
  <c r="W622" i="9"/>
  <c r="V622" i="9"/>
  <c r="U622" i="9"/>
  <c r="T622" i="9"/>
  <c r="F622" i="9"/>
  <c r="Z621" i="9"/>
  <c r="Y621" i="9"/>
  <c r="X621" i="9"/>
  <c r="W621" i="9"/>
  <c r="V621" i="9"/>
  <c r="U621" i="9"/>
  <c r="T621" i="9"/>
  <c r="F621" i="9"/>
  <c r="Z620" i="9"/>
  <c r="Y620" i="9"/>
  <c r="X620" i="9"/>
  <c r="W620" i="9"/>
  <c r="V620" i="9"/>
  <c r="U620" i="9"/>
  <c r="T620" i="9"/>
  <c r="F620" i="9"/>
  <c r="Z619" i="9"/>
  <c r="Y619" i="9"/>
  <c r="X619" i="9"/>
  <c r="W619" i="9"/>
  <c r="V619" i="9"/>
  <c r="U619" i="9"/>
  <c r="T619" i="9"/>
  <c r="F619" i="9"/>
  <c r="Z618" i="9"/>
  <c r="Y618" i="9"/>
  <c r="X618" i="9"/>
  <c r="W618" i="9"/>
  <c r="V618" i="9"/>
  <c r="U618" i="9"/>
  <c r="T618" i="9"/>
  <c r="F618" i="9"/>
  <c r="Z617" i="9"/>
  <c r="Y617" i="9"/>
  <c r="X617" i="9"/>
  <c r="W617" i="9"/>
  <c r="V617" i="9"/>
  <c r="U617" i="9"/>
  <c r="T617" i="9"/>
  <c r="F617" i="9"/>
  <c r="Z616" i="9"/>
  <c r="Y616" i="9"/>
  <c r="X616" i="9"/>
  <c r="W616" i="9"/>
  <c r="V616" i="9"/>
  <c r="U616" i="9"/>
  <c r="T616" i="9"/>
  <c r="F616" i="9"/>
  <c r="Z615" i="9"/>
  <c r="Y615" i="9"/>
  <c r="X615" i="9"/>
  <c r="W615" i="9"/>
  <c r="V615" i="9"/>
  <c r="U615" i="9"/>
  <c r="T615" i="9"/>
  <c r="F615" i="9"/>
  <c r="Z614" i="9"/>
  <c r="Y614" i="9"/>
  <c r="X614" i="9"/>
  <c r="W614" i="9"/>
  <c r="V614" i="9"/>
  <c r="U614" i="9"/>
  <c r="T614" i="9"/>
  <c r="F614" i="9"/>
  <c r="Z613" i="9"/>
  <c r="Y613" i="9"/>
  <c r="X613" i="9"/>
  <c r="W613" i="9"/>
  <c r="V613" i="9"/>
  <c r="U613" i="9"/>
  <c r="T613" i="9"/>
  <c r="F613" i="9"/>
  <c r="Z612" i="9"/>
  <c r="Y612" i="9"/>
  <c r="X612" i="9"/>
  <c r="W612" i="9"/>
  <c r="V612" i="9"/>
  <c r="U612" i="9"/>
  <c r="T612" i="9"/>
  <c r="F612" i="9"/>
  <c r="Z611" i="9"/>
  <c r="Y611" i="9"/>
  <c r="X611" i="9"/>
  <c r="W611" i="9"/>
  <c r="V611" i="9"/>
  <c r="U611" i="9"/>
  <c r="T611" i="9"/>
  <c r="F611" i="9"/>
  <c r="Z610" i="9"/>
  <c r="Y610" i="9"/>
  <c r="X610" i="9"/>
  <c r="W610" i="9"/>
  <c r="V610" i="9"/>
  <c r="U610" i="9"/>
  <c r="T610" i="9"/>
  <c r="F610" i="9"/>
  <c r="Z609" i="9"/>
  <c r="Y609" i="9"/>
  <c r="X609" i="9"/>
  <c r="W609" i="9"/>
  <c r="V609" i="9"/>
  <c r="U609" i="9"/>
  <c r="T609" i="9"/>
  <c r="F609" i="9"/>
  <c r="Z608" i="9"/>
  <c r="Y608" i="9"/>
  <c r="X608" i="9"/>
  <c r="W608" i="9"/>
  <c r="V608" i="9"/>
  <c r="U608" i="9"/>
  <c r="T608" i="9"/>
  <c r="F608" i="9"/>
  <c r="Z607" i="9"/>
  <c r="Y607" i="9"/>
  <c r="X607" i="9"/>
  <c r="W607" i="9"/>
  <c r="V607" i="9"/>
  <c r="U607" i="9"/>
  <c r="T607" i="9"/>
  <c r="F607" i="9"/>
  <c r="Z606" i="9"/>
  <c r="Y606" i="9"/>
  <c r="X606" i="9"/>
  <c r="W606" i="9"/>
  <c r="V606" i="9"/>
  <c r="U606" i="9"/>
  <c r="T606" i="9"/>
  <c r="F606" i="9"/>
  <c r="Z605" i="9"/>
  <c r="Y605" i="9"/>
  <c r="X605" i="9"/>
  <c r="W605" i="9"/>
  <c r="V605" i="9"/>
  <c r="U605" i="9"/>
  <c r="T605" i="9"/>
  <c r="F605" i="9"/>
  <c r="Z604" i="9"/>
  <c r="Y604" i="9"/>
  <c r="X604" i="9"/>
  <c r="W604" i="9"/>
  <c r="V604" i="9"/>
  <c r="U604" i="9"/>
  <c r="T604" i="9"/>
  <c r="F604" i="9"/>
  <c r="Z603" i="9"/>
  <c r="Y603" i="9"/>
  <c r="X603" i="9"/>
  <c r="W603" i="9"/>
  <c r="V603" i="9"/>
  <c r="U603" i="9"/>
  <c r="T603" i="9"/>
  <c r="F603" i="9"/>
  <c r="Z602" i="9"/>
  <c r="Y602" i="9"/>
  <c r="X602" i="9"/>
  <c r="W602" i="9"/>
  <c r="V602" i="9"/>
  <c r="U602" i="9"/>
  <c r="T602" i="9"/>
  <c r="F602" i="9"/>
  <c r="Z601" i="9"/>
  <c r="Y601" i="9"/>
  <c r="X601" i="9"/>
  <c r="W601" i="9"/>
  <c r="V601" i="9"/>
  <c r="U601" i="9"/>
  <c r="T601" i="9"/>
  <c r="F601" i="9"/>
  <c r="Z600" i="9"/>
  <c r="Y600" i="9"/>
  <c r="X600" i="9"/>
  <c r="W600" i="9"/>
  <c r="V600" i="9"/>
  <c r="U600" i="9"/>
  <c r="T600" i="9"/>
  <c r="F600" i="9"/>
  <c r="Z599" i="9"/>
  <c r="Y599" i="9"/>
  <c r="X599" i="9"/>
  <c r="W599" i="9"/>
  <c r="V599" i="9"/>
  <c r="U599" i="9"/>
  <c r="T599" i="9"/>
  <c r="F599" i="9"/>
  <c r="Z598" i="9"/>
  <c r="Y598" i="9"/>
  <c r="X598" i="9"/>
  <c r="W598" i="9"/>
  <c r="V598" i="9"/>
  <c r="U598" i="9"/>
  <c r="T598" i="9"/>
  <c r="F598" i="9"/>
  <c r="Z597" i="9"/>
  <c r="Y597" i="9"/>
  <c r="X597" i="9"/>
  <c r="W597" i="9"/>
  <c r="V597" i="9"/>
  <c r="U597" i="9"/>
  <c r="T597" i="9"/>
  <c r="F597" i="9"/>
  <c r="Z596" i="9"/>
  <c r="Y596" i="9"/>
  <c r="X596" i="9"/>
  <c r="W596" i="9"/>
  <c r="V596" i="9"/>
  <c r="U596" i="9"/>
  <c r="T596" i="9"/>
  <c r="F596" i="9"/>
  <c r="Z595" i="9"/>
  <c r="Y595" i="9"/>
  <c r="X595" i="9"/>
  <c r="W595" i="9"/>
  <c r="V595" i="9"/>
  <c r="U595" i="9"/>
  <c r="T595" i="9"/>
  <c r="F595" i="9"/>
  <c r="Z594" i="9"/>
  <c r="Y594" i="9"/>
  <c r="X594" i="9"/>
  <c r="W594" i="9"/>
  <c r="V594" i="9"/>
  <c r="U594" i="9"/>
  <c r="T594" i="9"/>
  <c r="F594" i="9"/>
  <c r="Z593" i="9"/>
  <c r="Y593" i="9"/>
  <c r="X593" i="9"/>
  <c r="W593" i="9"/>
  <c r="V593" i="9"/>
  <c r="U593" i="9"/>
  <c r="T593" i="9"/>
  <c r="F593" i="9"/>
  <c r="Z592" i="9"/>
  <c r="Y592" i="9"/>
  <c r="X592" i="9"/>
  <c r="W592" i="9"/>
  <c r="V592" i="9"/>
  <c r="U592" i="9"/>
  <c r="T592" i="9"/>
  <c r="F592" i="9"/>
  <c r="Z591" i="9"/>
  <c r="Y591" i="9"/>
  <c r="X591" i="9"/>
  <c r="W591" i="9"/>
  <c r="V591" i="9"/>
  <c r="U591" i="9"/>
  <c r="T591" i="9"/>
  <c r="F591" i="9"/>
  <c r="Z590" i="9"/>
  <c r="Y590" i="9"/>
  <c r="X590" i="9"/>
  <c r="W590" i="9"/>
  <c r="V590" i="9"/>
  <c r="U590" i="9"/>
  <c r="T590" i="9"/>
  <c r="F590" i="9"/>
  <c r="Z589" i="9"/>
  <c r="Y589" i="9"/>
  <c r="X589" i="9"/>
  <c r="W589" i="9"/>
  <c r="V589" i="9"/>
  <c r="U589" i="9"/>
  <c r="T589" i="9"/>
  <c r="F589" i="9"/>
  <c r="Z588" i="9"/>
  <c r="Y588" i="9"/>
  <c r="X588" i="9"/>
  <c r="W588" i="9"/>
  <c r="V588" i="9"/>
  <c r="U588" i="9"/>
  <c r="T588" i="9"/>
  <c r="F588" i="9"/>
  <c r="Z587" i="9"/>
  <c r="Y587" i="9"/>
  <c r="X587" i="9"/>
  <c r="W587" i="9"/>
  <c r="V587" i="9"/>
  <c r="U587" i="9"/>
  <c r="T587" i="9"/>
  <c r="F587" i="9"/>
  <c r="Z586" i="9"/>
  <c r="Y586" i="9"/>
  <c r="X586" i="9"/>
  <c r="W586" i="9"/>
  <c r="V586" i="9"/>
  <c r="U586" i="9"/>
  <c r="T586" i="9"/>
  <c r="F586" i="9"/>
  <c r="Z585" i="9"/>
  <c r="Y585" i="9"/>
  <c r="X585" i="9"/>
  <c r="W585" i="9"/>
  <c r="V585" i="9"/>
  <c r="U585" i="9"/>
  <c r="T585" i="9"/>
  <c r="F585" i="9"/>
  <c r="Z584" i="9"/>
  <c r="Y584" i="9"/>
  <c r="X584" i="9"/>
  <c r="W584" i="9"/>
  <c r="V584" i="9"/>
  <c r="U584" i="9"/>
  <c r="T584" i="9"/>
  <c r="F584" i="9"/>
  <c r="Z583" i="9"/>
  <c r="Y583" i="9"/>
  <c r="X583" i="9"/>
  <c r="W583" i="9"/>
  <c r="V583" i="9"/>
  <c r="U583" i="9"/>
  <c r="T583" i="9"/>
  <c r="F583" i="9"/>
  <c r="Z582" i="9"/>
  <c r="Y582" i="9"/>
  <c r="X582" i="9"/>
  <c r="W582" i="9"/>
  <c r="V582" i="9"/>
  <c r="U582" i="9"/>
  <c r="T582" i="9"/>
  <c r="F582" i="9"/>
  <c r="Z581" i="9"/>
  <c r="Y581" i="9"/>
  <c r="X581" i="9"/>
  <c r="W581" i="9"/>
  <c r="V581" i="9"/>
  <c r="U581" i="9"/>
  <c r="T581" i="9"/>
  <c r="F581" i="9"/>
  <c r="Z580" i="9"/>
  <c r="Y580" i="9"/>
  <c r="X580" i="9"/>
  <c r="W580" i="9"/>
  <c r="V580" i="9"/>
  <c r="U580" i="9"/>
  <c r="T580" i="9"/>
  <c r="F580" i="9"/>
  <c r="Z579" i="9"/>
  <c r="Y579" i="9"/>
  <c r="X579" i="9"/>
  <c r="W579" i="9"/>
  <c r="V579" i="9"/>
  <c r="U579" i="9"/>
  <c r="T579" i="9"/>
  <c r="F579" i="9"/>
  <c r="Z578" i="9"/>
  <c r="Y578" i="9"/>
  <c r="X578" i="9"/>
  <c r="W578" i="9"/>
  <c r="V578" i="9"/>
  <c r="U578" i="9"/>
  <c r="T578" i="9"/>
  <c r="F578" i="9"/>
  <c r="Z577" i="9"/>
  <c r="Y577" i="9"/>
  <c r="X577" i="9"/>
  <c r="W577" i="9"/>
  <c r="V577" i="9"/>
  <c r="U577" i="9"/>
  <c r="T577" i="9"/>
  <c r="F577" i="9"/>
  <c r="Z576" i="9"/>
  <c r="Y576" i="9"/>
  <c r="X576" i="9"/>
  <c r="W576" i="9"/>
  <c r="V576" i="9"/>
  <c r="U576" i="9"/>
  <c r="T576" i="9"/>
  <c r="F576" i="9"/>
  <c r="Z575" i="9"/>
  <c r="Y575" i="9"/>
  <c r="X575" i="9"/>
  <c r="W575" i="9"/>
  <c r="V575" i="9"/>
  <c r="U575" i="9"/>
  <c r="T575" i="9"/>
  <c r="F575" i="9"/>
  <c r="Z574" i="9"/>
  <c r="Y574" i="9"/>
  <c r="X574" i="9"/>
  <c r="W574" i="9"/>
  <c r="V574" i="9"/>
  <c r="U574" i="9"/>
  <c r="T574" i="9"/>
  <c r="F574" i="9"/>
  <c r="Z573" i="9"/>
  <c r="Y573" i="9"/>
  <c r="X573" i="9"/>
  <c r="W573" i="9"/>
  <c r="V573" i="9"/>
  <c r="U573" i="9"/>
  <c r="T573" i="9"/>
  <c r="F573" i="9"/>
  <c r="Z572" i="9"/>
  <c r="Y572" i="9"/>
  <c r="X572" i="9"/>
  <c r="W572" i="9"/>
  <c r="V572" i="9"/>
  <c r="U572" i="9"/>
  <c r="T572" i="9"/>
  <c r="F572" i="9"/>
  <c r="Z571" i="9"/>
  <c r="Y571" i="9"/>
  <c r="X571" i="9"/>
  <c r="W571" i="9"/>
  <c r="V571" i="9"/>
  <c r="U571" i="9"/>
  <c r="T571" i="9"/>
  <c r="F571" i="9"/>
  <c r="Z570" i="9"/>
  <c r="Y570" i="9"/>
  <c r="X570" i="9"/>
  <c r="W570" i="9"/>
  <c r="V570" i="9"/>
  <c r="U570" i="9"/>
  <c r="T570" i="9"/>
  <c r="F570" i="9"/>
  <c r="Z569" i="9"/>
  <c r="Y569" i="9"/>
  <c r="X569" i="9"/>
  <c r="W569" i="9"/>
  <c r="V569" i="9"/>
  <c r="U569" i="9"/>
  <c r="T569" i="9"/>
  <c r="F569" i="9"/>
  <c r="Z568" i="9"/>
  <c r="Y568" i="9"/>
  <c r="X568" i="9"/>
  <c r="W568" i="9"/>
  <c r="V568" i="9"/>
  <c r="U568" i="9"/>
  <c r="T568" i="9"/>
  <c r="F568" i="9"/>
  <c r="Z567" i="9"/>
  <c r="Y567" i="9"/>
  <c r="X567" i="9"/>
  <c r="W567" i="9"/>
  <c r="V567" i="9"/>
  <c r="U567" i="9"/>
  <c r="T567" i="9"/>
  <c r="F567" i="9"/>
  <c r="Z566" i="9"/>
  <c r="Y566" i="9"/>
  <c r="X566" i="9"/>
  <c r="W566" i="9"/>
  <c r="V566" i="9"/>
  <c r="U566" i="9"/>
  <c r="T566" i="9"/>
  <c r="F566" i="9"/>
  <c r="Z565" i="9"/>
  <c r="Y565" i="9"/>
  <c r="X565" i="9"/>
  <c r="W565" i="9"/>
  <c r="V565" i="9"/>
  <c r="U565" i="9"/>
  <c r="T565" i="9"/>
  <c r="F565" i="9"/>
  <c r="Z564" i="9"/>
  <c r="Y564" i="9"/>
  <c r="X564" i="9"/>
  <c r="W564" i="9"/>
  <c r="V564" i="9"/>
  <c r="U564" i="9"/>
  <c r="T564" i="9"/>
  <c r="F564" i="9"/>
  <c r="Z563" i="9"/>
  <c r="Y563" i="9"/>
  <c r="X563" i="9"/>
  <c r="W563" i="9"/>
  <c r="V563" i="9"/>
  <c r="U563" i="9"/>
  <c r="T563" i="9"/>
  <c r="F563" i="9"/>
  <c r="Z562" i="9"/>
  <c r="Y562" i="9"/>
  <c r="X562" i="9"/>
  <c r="W562" i="9"/>
  <c r="V562" i="9"/>
  <c r="U562" i="9"/>
  <c r="T562" i="9"/>
  <c r="F562" i="9"/>
  <c r="Z561" i="9"/>
  <c r="Y561" i="9"/>
  <c r="X561" i="9"/>
  <c r="W561" i="9"/>
  <c r="V561" i="9"/>
  <c r="U561" i="9"/>
  <c r="T561" i="9"/>
  <c r="F561" i="9"/>
  <c r="Z560" i="9"/>
  <c r="Y560" i="9"/>
  <c r="X560" i="9"/>
  <c r="W560" i="9"/>
  <c r="V560" i="9"/>
  <c r="U560" i="9"/>
  <c r="T560" i="9"/>
  <c r="F560" i="9"/>
  <c r="Z559" i="9"/>
  <c r="Y559" i="9"/>
  <c r="X559" i="9"/>
  <c r="W559" i="9"/>
  <c r="V559" i="9"/>
  <c r="U559" i="9"/>
  <c r="T559" i="9"/>
  <c r="F559" i="9"/>
  <c r="Z558" i="9"/>
  <c r="Y558" i="9"/>
  <c r="X558" i="9"/>
  <c r="W558" i="9"/>
  <c r="V558" i="9"/>
  <c r="U558" i="9"/>
  <c r="T558" i="9"/>
  <c r="F558" i="9"/>
  <c r="Z557" i="9"/>
  <c r="Y557" i="9"/>
  <c r="X557" i="9"/>
  <c r="W557" i="9"/>
  <c r="V557" i="9"/>
  <c r="U557" i="9"/>
  <c r="T557" i="9"/>
  <c r="F557" i="9"/>
  <c r="Z556" i="9"/>
  <c r="Y556" i="9"/>
  <c r="X556" i="9"/>
  <c r="W556" i="9"/>
  <c r="V556" i="9"/>
  <c r="U556" i="9"/>
  <c r="T556" i="9"/>
  <c r="F556" i="9"/>
  <c r="Z555" i="9"/>
  <c r="Y555" i="9"/>
  <c r="X555" i="9"/>
  <c r="W555" i="9"/>
  <c r="V555" i="9"/>
  <c r="U555" i="9"/>
  <c r="T555" i="9"/>
  <c r="F555" i="9"/>
  <c r="Z554" i="9"/>
  <c r="Y554" i="9"/>
  <c r="X554" i="9"/>
  <c r="W554" i="9"/>
  <c r="V554" i="9"/>
  <c r="U554" i="9"/>
  <c r="T554" i="9"/>
  <c r="F554" i="9"/>
  <c r="Z553" i="9"/>
  <c r="Y553" i="9"/>
  <c r="X553" i="9"/>
  <c r="W553" i="9"/>
  <c r="V553" i="9"/>
  <c r="U553" i="9"/>
  <c r="T553" i="9"/>
  <c r="F553" i="9"/>
  <c r="Z552" i="9"/>
  <c r="Y552" i="9"/>
  <c r="X552" i="9"/>
  <c r="W552" i="9"/>
  <c r="V552" i="9"/>
  <c r="U552" i="9"/>
  <c r="T552" i="9"/>
  <c r="F552" i="9"/>
  <c r="Z551" i="9"/>
  <c r="Y551" i="9"/>
  <c r="X551" i="9"/>
  <c r="W551" i="9"/>
  <c r="V551" i="9"/>
  <c r="U551" i="9"/>
  <c r="T551" i="9"/>
  <c r="F551" i="9"/>
  <c r="Z550" i="9"/>
  <c r="Y550" i="9"/>
  <c r="X550" i="9"/>
  <c r="W550" i="9"/>
  <c r="V550" i="9"/>
  <c r="U550" i="9"/>
  <c r="T550" i="9"/>
  <c r="F550" i="9"/>
  <c r="Z549" i="9"/>
  <c r="Y549" i="9"/>
  <c r="X549" i="9"/>
  <c r="W549" i="9"/>
  <c r="V549" i="9"/>
  <c r="U549" i="9"/>
  <c r="T549" i="9"/>
  <c r="F549" i="9"/>
  <c r="Z548" i="9"/>
  <c r="Y548" i="9"/>
  <c r="X548" i="9"/>
  <c r="W548" i="9"/>
  <c r="V548" i="9"/>
  <c r="U548" i="9"/>
  <c r="T548" i="9"/>
  <c r="F548" i="9"/>
  <c r="Z547" i="9"/>
  <c r="Y547" i="9"/>
  <c r="X547" i="9"/>
  <c r="W547" i="9"/>
  <c r="V547" i="9"/>
  <c r="U547" i="9"/>
  <c r="T547" i="9"/>
  <c r="F547" i="9"/>
  <c r="Z546" i="9"/>
  <c r="Y546" i="9"/>
  <c r="X546" i="9"/>
  <c r="W546" i="9"/>
  <c r="V546" i="9"/>
  <c r="U546" i="9"/>
  <c r="T546" i="9"/>
  <c r="F546" i="9"/>
  <c r="Z545" i="9"/>
  <c r="Y545" i="9"/>
  <c r="X545" i="9"/>
  <c r="W545" i="9"/>
  <c r="V545" i="9"/>
  <c r="U545" i="9"/>
  <c r="T545" i="9"/>
  <c r="F545" i="9"/>
  <c r="Z544" i="9"/>
  <c r="Y544" i="9"/>
  <c r="X544" i="9"/>
  <c r="W544" i="9"/>
  <c r="V544" i="9"/>
  <c r="U544" i="9"/>
  <c r="T544" i="9"/>
  <c r="F544" i="9"/>
  <c r="Z543" i="9"/>
  <c r="Y543" i="9"/>
  <c r="X543" i="9"/>
  <c r="W543" i="9"/>
  <c r="V543" i="9"/>
  <c r="U543" i="9"/>
  <c r="T543" i="9"/>
  <c r="F543" i="9"/>
  <c r="Z542" i="9"/>
  <c r="Y542" i="9"/>
  <c r="X542" i="9"/>
  <c r="W542" i="9"/>
  <c r="V542" i="9"/>
  <c r="U542" i="9"/>
  <c r="T542" i="9"/>
  <c r="F542" i="9"/>
  <c r="Z541" i="9"/>
  <c r="Y541" i="9"/>
  <c r="X541" i="9"/>
  <c r="W541" i="9"/>
  <c r="V541" i="9"/>
  <c r="U541" i="9"/>
  <c r="T541" i="9"/>
  <c r="F541" i="9"/>
  <c r="Z540" i="9"/>
  <c r="Y540" i="9"/>
  <c r="X540" i="9"/>
  <c r="W540" i="9"/>
  <c r="V540" i="9"/>
  <c r="U540" i="9"/>
  <c r="T540" i="9"/>
  <c r="F540" i="9"/>
  <c r="Z539" i="9"/>
  <c r="Y539" i="9"/>
  <c r="X539" i="9"/>
  <c r="W539" i="9"/>
  <c r="V539" i="9"/>
  <c r="U539" i="9"/>
  <c r="T539" i="9"/>
  <c r="F539" i="9"/>
  <c r="Z538" i="9"/>
  <c r="Y538" i="9"/>
  <c r="X538" i="9"/>
  <c r="W538" i="9"/>
  <c r="V538" i="9"/>
  <c r="U538" i="9"/>
  <c r="T538" i="9"/>
  <c r="F538" i="9"/>
  <c r="Z537" i="9"/>
  <c r="Y537" i="9"/>
  <c r="X537" i="9"/>
  <c r="W537" i="9"/>
  <c r="V537" i="9"/>
  <c r="U537" i="9"/>
  <c r="T537" i="9"/>
  <c r="F537" i="9"/>
  <c r="Z536" i="9"/>
  <c r="Y536" i="9"/>
  <c r="X536" i="9"/>
  <c r="W536" i="9"/>
  <c r="V536" i="9"/>
  <c r="U536" i="9"/>
  <c r="T536" i="9"/>
  <c r="F536" i="9"/>
  <c r="Z535" i="9"/>
  <c r="Y535" i="9"/>
  <c r="X535" i="9"/>
  <c r="W535" i="9"/>
  <c r="V535" i="9"/>
  <c r="U535" i="9"/>
  <c r="T535" i="9"/>
  <c r="F535" i="9"/>
  <c r="Z534" i="9"/>
  <c r="Y534" i="9"/>
  <c r="X534" i="9"/>
  <c r="W534" i="9"/>
  <c r="V534" i="9"/>
  <c r="U534" i="9"/>
  <c r="T534" i="9"/>
  <c r="F534" i="9"/>
  <c r="Z533" i="9"/>
  <c r="Y533" i="9"/>
  <c r="X533" i="9"/>
  <c r="W533" i="9"/>
  <c r="V533" i="9"/>
  <c r="U533" i="9"/>
  <c r="T533" i="9"/>
  <c r="F533" i="9"/>
  <c r="Z532" i="9"/>
  <c r="Y532" i="9"/>
  <c r="X532" i="9"/>
  <c r="W532" i="9"/>
  <c r="V532" i="9"/>
  <c r="U532" i="9"/>
  <c r="T532" i="9"/>
  <c r="F532" i="9"/>
  <c r="Z531" i="9"/>
  <c r="Y531" i="9"/>
  <c r="X531" i="9"/>
  <c r="W531" i="9"/>
  <c r="V531" i="9"/>
  <c r="U531" i="9"/>
  <c r="T531" i="9"/>
  <c r="F531" i="9"/>
  <c r="Z530" i="9"/>
  <c r="Y530" i="9"/>
  <c r="X530" i="9"/>
  <c r="W530" i="9"/>
  <c r="V530" i="9"/>
  <c r="U530" i="9"/>
  <c r="T530" i="9"/>
  <c r="F530" i="9"/>
  <c r="Z529" i="9"/>
  <c r="Y529" i="9"/>
  <c r="X529" i="9"/>
  <c r="W529" i="9"/>
  <c r="V529" i="9"/>
  <c r="U529" i="9"/>
  <c r="T529" i="9"/>
  <c r="F529" i="9"/>
  <c r="Z528" i="9"/>
  <c r="Y528" i="9"/>
  <c r="X528" i="9"/>
  <c r="W528" i="9"/>
  <c r="V528" i="9"/>
  <c r="U528" i="9"/>
  <c r="T528" i="9"/>
  <c r="F528" i="9"/>
  <c r="Z527" i="9"/>
  <c r="Y527" i="9"/>
  <c r="X527" i="9"/>
  <c r="W527" i="9"/>
  <c r="V527" i="9"/>
  <c r="U527" i="9"/>
  <c r="T527" i="9"/>
  <c r="F527" i="9"/>
  <c r="Z526" i="9"/>
  <c r="Y526" i="9"/>
  <c r="X526" i="9"/>
  <c r="W526" i="9"/>
  <c r="V526" i="9"/>
  <c r="U526" i="9"/>
  <c r="T526" i="9"/>
  <c r="F526" i="9"/>
  <c r="Z525" i="9"/>
  <c r="Y525" i="9"/>
  <c r="X525" i="9"/>
  <c r="W525" i="9"/>
  <c r="V525" i="9"/>
  <c r="U525" i="9"/>
  <c r="T525" i="9"/>
  <c r="F525" i="9"/>
  <c r="Z524" i="9"/>
  <c r="Y524" i="9"/>
  <c r="X524" i="9"/>
  <c r="W524" i="9"/>
  <c r="V524" i="9"/>
  <c r="U524" i="9"/>
  <c r="T524" i="9"/>
  <c r="F524" i="9"/>
  <c r="Z523" i="9"/>
  <c r="Y523" i="9"/>
  <c r="X523" i="9"/>
  <c r="W523" i="9"/>
  <c r="V523" i="9"/>
  <c r="U523" i="9"/>
  <c r="T523" i="9"/>
  <c r="F523" i="9"/>
  <c r="Z522" i="9"/>
  <c r="Y522" i="9"/>
  <c r="X522" i="9"/>
  <c r="W522" i="9"/>
  <c r="V522" i="9"/>
  <c r="U522" i="9"/>
  <c r="T522" i="9"/>
  <c r="F522" i="9"/>
  <c r="Z521" i="9"/>
  <c r="Y521" i="9"/>
  <c r="X521" i="9"/>
  <c r="W521" i="9"/>
  <c r="V521" i="9"/>
  <c r="U521" i="9"/>
  <c r="T521" i="9"/>
  <c r="F521" i="9"/>
  <c r="Z520" i="9"/>
  <c r="Y520" i="9"/>
  <c r="X520" i="9"/>
  <c r="W520" i="9"/>
  <c r="V520" i="9"/>
  <c r="U520" i="9"/>
  <c r="T520" i="9"/>
  <c r="F520" i="9"/>
  <c r="Z519" i="9"/>
  <c r="Y519" i="9"/>
  <c r="X519" i="9"/>
  <c r="W519" i="9"/>
  <c r="V519" i="9"/>
  <c r="U519" i="9"/>
  <c r="T519" i="9"/>
  <c r="F519" i="9"/>
  <c r="Z518" i="9"/>
  <c r="Y518" i="9"/>
  <c r="X518" i="9"/>
  <c r="W518" i="9"/>
  <c r="V518" i="9"/>
  <c r="U518" i="9"/>
  <c r="T518" i="9"/>
  <c r="F518" i="9"/>
  <c r="Z517" i="9"/>
  <c r="Y517" i="9"/>
  <c r="X517" i="9"/>
  <c r="W517" i="9"/>
  <c r="V517" i="9"/>
  <c r="U517" i="9"/>
  <c r="T517" i="9"/>
  <c r="F517" i="9"/>
  <c r="Z516" i="9"/>
  <c r="Y516" i="9"/>
  <c r="X516" i="9"/>
  <c r="W516" i="9"/>
  <c r="V516" i="9"/>
  <c r="U516" i="9"/>
  <c r="T516" i="9"/>
  <c r="F516" i="9"/>
  <c r="Z515" i="9"/>
  <c r="Y515" i="9"/>
  <c r="X515" i="9"/>
  <c r="W515" i="9"/>
  <c r="V515" i="9"/>
  <c r="U515" i="9"/>
  <c r="T515" i="9"/>
  <c r="F515" i="9"/>
  <c r="Z514" i="9"/>
  <c r="Y514" i="9"/>
  <c r="X514" i="9"/>
  <c r="W514" i="9"/>
  <c r="V514" i="9"/>
  <c r="U514" i="9"/>
  <c r="T514" i="9"/>
  <c r="F514" i="9"/>
  <c r="Z513" i="9"/>
  <c r="Y513" i="9"/>
  <c r="X513" i="9"/>
  <c r="W513" i="9"/>
  <c r="V513" i="9"/>
  <c r="U513" i="9"/>
  <c r="T513" i="9"/>
  <c r="F513" i="9"/>
  <c r="Z512" i="9"/>
  <c r="Y512" i="9"/>
  <c r="X512" i="9"/>
  <c r="W512" i="9"/>
  <c r="V512" i="9"/>
  <c r="U512" i="9"/>
  <c r="T512" i="9"/>
  <c r="F512" i="9"/>
  <c r="Z511" i="9"/>
  <c r="Y511" i="9"/>
  <c r="X511" i="9"/>
  <c r="W511" i="9"/>
  <c r="V511" i="9"/>
  <c r="U511" i="9"/>
  <c r="T511" i="9"/>
  <c r="F511" i="9"/>
  <c r="Z510" i="9"/>
  <c r="Y510" i="9"/>
  <c r="X510" i="9"/>
  <c r="W510" i="9"/>
  <c r="V510" i="9"/>
  <c r="U510" i="9"/>
  <c r="T510" i="9"/>
  <c r="F510" i="9"/>
  <c r="Z509" i="9"/>
  <c r="Y509" i="9"/>
  <c r="X509" i="9"/>
  <c r="W509" i="9"/>
  <c r="V509" i="9"/>
  <c r="U509" i="9"/>
  <c r="T509" i="9"/>
  <c r="F509" i="9"/>
  <c r="Z508" i="9"/>
  <c r="Y508" i="9"/>
  <c r="X508" i="9"/>
  <c r="W508" i="9"/>
  <c r="V508" i="9"/>
  <c r="U508" i="9"/>
  <c r="T508" i="9"/>
  <c r="F508" i="9"/>
  <c r="Z507" i="9"/>
  <c r="Y507" i="9"/>
  <c r="X507" i="9"/>
  <c r="W507" i="9"/>
  <c r="V507" i="9"/>
  <c r="U507" i="9"/>
  <c r="T507" i="9"/>
  <c r="F507" i="9"/>
  <c r="Z506" i="9"/>
  <c r="Y506" i="9"/>
  <c r="X506" i="9"/>
  <c r="W506" i="9"/>
  <c r="V506" i="9"/>
  <c r="U506" i="9"/>
  <c r="T506" i="9"/>
  <c r="F506" i="9"/>
  <c r="Z505" i="9"/>
  <c r="Y505" i="9"/>
  <c r="X505" i="9"/>
  <c r="W505" i="9"/>
  <c r="V505" i="9"/>
  <c r="U505" i="9"/>
  <c r="T505" i="9"/>
  <c r="F505" i="9"/>
  <c r="Z504" i="9"/>
  <c r="Y504" i="9"/>
  <c r="X504" i="9"/>
  <c r="W504" i="9"/>
  <c r="V504" i="9"/>
  <c r="U504" i="9"/>
  <c r="T504" i="9"/>
  <c r="F504" i="9"/>
  <c r="Z503" i="9"/>
  <c r="Y503" i="9"/>
  <c r="X503" i="9"/>
  <c r="W503" i="9"/>
  <c r="V503" i="9"/>
  <c r="U503" i="9"/>
  <c r="T503" i="9"/>
  <c r="F503" i="9"/>
  <c r="Z502" i="9"/>
  <c r="Y502" i="9"/>
  <c r="X502" i="9"/>
  <c r="W502" i="9"/>
  <c r="V502" i="9"/>
  <c r="U502" i="9"/>
  <c r="T502" i="9"/>
  <c r="F502" i="9"/>
  <c r="Z501" i="9"/>
  <c r="Y501" i="9"/>
  <c r="X501" i="9"/>
  <c r="W501" i="9"/>
  <c r="V501" i="9"/>
  <c r="U501" i="9"/>
  <c r="T501" i="9"/>
  <c r="F501" i="9"/>
  <c r="Z500" i="9"/>
  <c r="Y500" i="9"/>
  <c r="X500" i="9"/>
  <c r="W500" i="9"/>
  <c r="V500" i="9"/>
  <c r="U500" i="9"/>
  <c r="T500" i="9"/>
  <c r="F500" i="9"/>
  <c r="Z499" i="9"/>
  <c r="Y499" i="9"/>
  <c r="X499" i="9"/>
  <c r="W499" i="9"/>
  <c r="V499" i="9"/>
  <c r="U499" i="9"/>
  <c r="T499" i="9"/>
  <c r="F499" i="9"/>
  <c r="Z498" i="9"/>
  <c r="Y498" i="9"/>
  <c r="X498" i="9"/>
  <c r="W498" i="9"/>
  <c r="V498" i="9"/>
  <c r="U498" i="9"/>
  <c r="T498" i="9"/>
  <c r="F498" i="9"/>
  <c r="Z497" i="9"/>
  <c r="Y497" i="9"/>
  <c r="X497" i="9"/>
  <c r="W497" i="9"/>
  <c r="V497" i="9"/>
  <c r="U497" i="9"/>
  <c r="T497" i="9"/>
  <c r="F497" i="9"/>
  <c r="Z496" i="9"/>
  <c r="Y496" i="9"/>
  <c r="X496" i="9"/>
  <c r="W496" i="9"/>
  <c r="V496" i="9"/>
  <c r="U496" i="9"/>
  <c r="T496" i="9"/>
  <c r="F496" i="9"/>
  <c r="Z495" i="9"/>
  <c r="Y495" i="9"/>
  <c r="X495" i="9"/>
  <c r="W495" i="9"/>
  <c r="V495" i="9"/>
  <c r="U495" i="9"/>
  <c r="T495" i="9"/>
  <c r="F495" i="9"/>
  <c r="Z494" i="9"/>
  <c r="Y494" i="9"/>
  <c r="X494" i="9"/>
  <c r="W494" i="9"/>
  <c r="V494" i="9"/>
  <c r="U494" i="9"/>
  <c r="T494" i="9"/>
  <c r="F494" i="9"/>
  <c r="Z493" i="9"/>
  <c r="Y493" i="9"/>
  <c r="X493" i="9"/>
  <c r="W493" i="9"/>
  <c r="V493" i="9"/>
  <c r="U493" i="9"/>
  <c r="T493" i="9"/>
  <c r="F493" i="9"/>
  <c r="Z492" i="9"/>
  <c r="Y492" i="9"/>
  <c r="X492" i="9"/>
  <c r="W492" i="9"/>
  <c r="V492" i="9"/>
  <c r="U492" i="9"/>
  <c r="T492" i="9"/>
  <c r="F492" i="9"/>
  <c r="Z491" i="9"/>
  <c r="Y491" i="9"/>
  <c r="X491" i="9"/>
  <c r="W491" i="9"/>
  <c r="V491" i="9"/>
  <c r="U491" i="9"/>
  <c r="T491" i="9"/>
  <c r="F491" i="9"/>
  <c r="Z490" i="9"/>
  <c r="Y490" i="9"/>
  <c r="X490" i="9"/>
  <c r="W490" i="9"/>
  <c r="V490" i="9"/>
  <c r="U490" i="9"/>
  <c r="T490" i="9"/>
  <c r="F490" i="9"/>
  <c r="Z489" i="9"/>
  <c r="Y489" i="9"/>
  <c r="X489" i="9"/>
  <c r="W489" i="9"/>
  <c r="V489" i="9"/>
  <c r="U489" i="9"/>
  <c r="T489" i="9"/>
  <c r="F489" i="9"/>
  <c r="Z488" i="9"/>
  <c r="Y488" i="9"/>
  <c r="X488" i="9"/>
  <c r="W488" i="9"/>
  <c r="V488" i="9"/>
  <c r="U488" i="9"/>
  <c r="T488" i="9"/>
  <c r="F488" i="9"/>
  <c r="Z487" i="9"/>
  <c r="Y487" i="9"/>
  <c r="X487" i="9"/>
  <c r="W487" i="9"/>
  <c r="V487" i="9"/>
  <c r="U487" i="9"/>
  <c r="T487" i="9"/>
  <c r="F487" i="9"/>
  <c r="Z486" i="9"/>
  <c r="Y486" i="9"/>
  <c r="X486" i="9"/>
  <c r="W486" i="9"/>
  <c r="V486" i="9"/>
  <c r="U486" i="9"/>
  <c r="T486" i="9"/>
  <c r="F486" i="9"/>
  <c r="Z485" i="9"/>
  <c r="Y485" i="9"/>
  <c r="X485" i="9"/>
  <c r="W485" i="9"/>
  <c r="V485" i="9"/>
  <c r="U485" i="9"/>
  <c r="T485" i="9"/>
  <c r="F485" i="9"/>
  <c r="Z484" i="9"/>
  <c r="Y484" i="9"/>
  <c r="X484" i="9"/>
  <c r="W484" i="9"/>
  <c r="V484" i="9"/>
  <c r="U484" i="9"/>
  <c r="T484" i="9"/>
  <c r="F484" i="9"/>
  <c r="Z483" i="9"/>
  <c r="Y483" i="9"/>
  <c r="X483" i="9"/>
  <c r="W483" i="9"/>
  <c r="V483" i="9"/>
  <c r="U483" i="9"/>
  <c r="T483" i="9"/>
  <c r="F483" i="9"/>
  <c r="Z482" i="9"/>
  <c r="Y482" i="9"/>
  <c r="X482" i="9"/>
  <c r="W482" i="9"/>
  <c r="V482" i="9"/>
  <c r="U482" i="9"/>
  <c r="T482" i="9"/>
  <c r="F482" i="9"/>
  <c r="Z481" i="9"/>
  <c r="Y481" i="9"/>
  <c r="X481" i="9"/>
  <c r="W481" i="9"/>
  <c r="V481" i="9"/>
  <c r="U481" i="9"/>
  <c r="T481" i="9"/>
  <c r="F481" i="9"/>
  <c r="Z480" i="9"/>
  <c r="Y480" i="9"/>
  <c r="X480" i="9"/>
  <c r="W480" i="9"/>
  <c r="V480" i="9"/>
  <c r="U480" i="9"/>
  <c r="T480" i="9"/>
  <c r="F480" i="9"/>
  <c r="Z479" i="9"/>
  <c r="Y479" i="9"/>
  <c r="X479" i="9"/>
  <c r="W479" i="9"/>
  <c r="V479" i="9"/>
  <c r="U479" i="9"/>
  <c r="T479" i="9"/>
  <c r="F479" i="9"/>
  <c r="Z478" i="9"/>
  <c r="Y478" i="9"/>
  <c r="X478" i="9"/>
  <c r="W478" i="9"/>
  <c r="V478" i="9"/>
  <c r="U478" i="9"/>
  <c r="T478" i="9"/>
  <c r="F478" i="9"/>
  <c r="Z477" i="9"/>
  <c r="Y477" i="9"/>
  <c r="X477" i="9"/>
  <c r="W477" i="9"/>
  <c r="V477" i="9"/>
  <c r="U477" i="9"/>
  <c r="T477" i="9"/>
  <c r="F477" i="9"/>
  <c r="Z476" i="9"/>
  <c r="Y476" i="9"/>
  <c r="X476" i="9"/>
  <c r="W476" i="9"/>
  <c r="V476" i="9"/>
  <c r="U476" i="9"/>
  <c r="T476" i="9"/>
  <c r="F476" i="9"/>
  <c r="Z475" i="9"/>
  <c r="Y475" i="9"/>
  <c r="X475" i="9"/>
  <c r="W475" i="9"/>
  <c r="V475" i="9"/>
  <c r="U475" i="9"/>
  <c r="T475" i="9"/>
  <c r="F475" i="9"/>
  <c r="Z474" i="9"/>
  <c r="Y474" i="9"/>
  <c r="X474" i="9"/>
  <c r="W474" i="9"/>
  <c r="V474" i="9"/>
  <c r="U474" i="9"/>
  <c r="T474" i="9"/>
  <c r="F474" i="9"/>
  <c r="Z473" i="9"/>
  <c r="Y473" i="9"/>
  <c r="X473" i="9"/>
  <c r="W473" i="9"/>
  <c r="V473" i="9"/>
  <c r="U473" i="9"/>
  <c r="T473" i="9"/>
  <c r="F473" i="9"/>
  <c r="Z472" i="9"/>
  <c r="Y472" i="9"/>
  <c r="X472" i="9"/>
  <c r="W472" i="9"/>
  <c r="V472" i="9"/>
  <c r="U472" i="9"/>
  <c r="T472" i="9"/>
  <c r="F472" i="9"/>
  <c r="Z471" i="9"/>
  <c r="Y471" i="9"/>
  <c r="X471" i="9"/>
  <c r="W471" i="9"/>
  <c r="V471" i="9"/>
  <c r="U471" i="9"/>
  <c r="T471" i="9"/>
  <c r="F471" i="9"/>
  <c r="Z470" i="9"/>
  <c r="Y470" i="9"/>
  <c r="X470" i="9"/>
  <c r="W470" i="9"/>
  <c r="V470" i="9"/>
  <c r="U470" i="9"/>
  <c r="T470" i="9"/>
  <c r="F470" i="9"/>
  <c r="Z469" i="9"/>
  <c r="Y469" i="9"/>
  <c r="X469" i="9"/>
  <c r="W469" i="9"/>
  <c r="V469" i="9"/>
  <c r="U469" i="9"/>
  <c r="T469" i="9"/>
  <c r="F469" i="9"/>
  <c r="Z468" i="9"/>
  <c r="Y468" i="9"/>
  <c r="X468" i="9"/>
  <c r="W468" i="9"/>
  <c r="V468" i="9"/>
  <c r="U468" i="9"/>
  <c r="T468" i="9"/>
  <c r="F468" i="9"/>
  <c r="Z467" i="9"/>
  <c r="Y467" i="9"/>
  <c r="X467" i="9"/>
  <c r="W467" i="9"/>
  <c r="V467" i="9"/>
  <c r="U467" i="9"/>
  <c r="T467" i="9"/>
  <c r="F467" i="9"/>
  <c r="Z466" i="9"/>
  <c r="Y466" i="9"/>
  <c r="X466" i="9"/>
  <c r="W466" i="9"/>
  <c r="V466" i="9"/>
  <c r="U466" i="9"/>
  <c r="T466" i="9"/>
  <c r="F466" i="9"/>
  <c r="Z465" i="9"/>
  <c r="Y465" i="9"/>
  <c r="X465" i="9"/>
  <c r="W465" i="9"/>
  <c r="V465" i="9"/>
  <c r="U465" i="9"/>
  <c r="T465" i="9"/>
  <c r="F465" i="9"/>
  <c r="Z464" i="9"/>
  <c r="Y464" i="9"/>
  <c r="X464" i="9"/>
  <c r="W464" i="9"/>
  <c r="V464" i="9"/>
  <c r="U464" i="9"/>
  <c r="T464" i="9"/>
  <c r="F464" i="9"/>
  <c r="Z463" i="9"/>
  <c r="Y463" i="9"/>
  <c r="X463" i="9"/>
  <c r="W463" i="9"/>
  <c r="V463" i="9"/>
  <c r="U463" i="9"/>
  <c r="T463" i="9"/>
  <c r="F463" i="9"/>
  <c r="Z462" i="9"/>
  <c r="Y462" i="9"/>
  <c r="X462" i="9"/>
  <c r="W462" i="9"/>
  <c r="V462" i="9"/>
  <c r="U462" i="9"/>
  <c r="T462" i="9"/>
  <c r="F462" i="9"/>
  <c r="Z461" i="9"/>
  <c r="Y461" i="9"/>
  <c r="X461" i="9"/>
  <c r="W461" i="9"/>
  <c r="V461" i="9"/>
  <c r="U461" i="9"/>
  <c r="T461" i="9"/>
  <c r="F461" i="9"/>
  <c r="Z460" i="9"/>
  <c r="Y460" i="9"/>
  <c r="X460" i="9"/>
  <c r="W460" i="9"/>
  <c r="V460" i="9"/>
  <c r="U460" i="9"/>
  <c r="T460" i="9"/>
  <c r="F460" i="9"/>
  <c r="Z459" i="9"/>
  <c r="Y459" i="9"/>
  <c r="X459" i="9"/>
  <c r="W459" i="9"/>
  <c r="V459" i="9"/>
  <c r="U459" i="9"/>
  <c r="T459" i="9"/>
  <c r="F459" i="9"/>
  <c r="Z458" i="9"/>
  <c r="Y458" i="9"/>
  <c r="X458" i="9"/>
  <c r="W458" i="9"/>
  <c r="V458" i="9"/>
  <c r="U458" i="9"/>
  <c r="T458" i="9"/>
  <c r="F458" i="9"/>
  <c r="Z457" i="9"/>
  <c r="Y457" i="9"/>
  <c r="X457" i="9"/>
  <c r="W457" i="9"/>
  <c r="V457" i="9"/>
  <c r="U457" i="9"/>
  <c r="T457" i="9"/>
  <c r="F457" i="9"/>
  <c r="Z456" i="9"/>
  <c r="Y456" i="9"/>
  <c r="X456" i="9"/>
  <c r="W456" i="9"/>
  <c r="V456" i="9"/>
  <c r="U456" i="9"/>
  <c r="T456" i="9"/>
  <c r="F456" i="9"/>
  <c r="Z455" i="9"/>
  <c r="Y455" i="9"/>
  <c r="X455" i="9"/>
  <c r="W455" i="9"/>
  <c r="V455" i="9"/>
  <c r="U455" i="9"/>
  <c r="T455" i="9"/>
  <c r="F455" i="9"/>
  <c r="Z454" i="9"/>
  <c r="Y454" i="9"/>
  <c r="X454" i="9"/>
  <c r="W454" i="9"/>
  <c r="V454" i="9"/>
  <c r="U454" i="9"/>
  <c r="T454" i="9"/>
  <c r="F454" i="9"/>
  <c r="Z453" i="9"/>
  <c r="Y453" i="9"/>
  <c r="X453" i="9"/>
  <c r="W453" i="9"/>
  <c r="V453" i="9"/>
  <c r="U453" i="9"/>
  <c r="T453" i="9"/>
  <c r="F453" i="9"/>
  <c r="Z452" i="9"/>
  <c r="Y452" i="9"/>
  <c r="X452" i="9"/>
  <c r="W452" i="9"/>
  <c r="V452" i="9"/>
  <c r="U452" i="9"/>
  <c r="T452" i="9"/>
  <c r="F452" i="9"/>
  <c r="Z451" i="9"/>
  <c r="Y451" i="9"/>
  <c r="X451" i="9"/>
  <c r="W451" i="9"/>
  <c r="V451" i="9"/>
  <c r="U451" i="9"/>
  <c r="T451" i="9"/>
  <c r="F451" i="9"/>
  <c r="Z450" i="9"/>
  <c r="Y450" i="9"/>
  <c r="X450" i="9"/>
  <c r="W450" i="9"/>
  <c r="V450" i="9"/>
  <c r="U450" i="9"/>
  <c r="T450" i="9"/>
  <c r="F450" i="9"/>
  <c r="Z449" i="9"/>
  <c r="Y449" i="9"/>
  <c r="X449" i="9"/>
  <c r="W449" i="9"/>
  <c r="V449" i="9"/>
  <c r="U449" i="9"/>
  <c r="T449" i="9"/>
  <c r="F449" i="9"/>
  <c r="Z448" i="9"/>
  <c r="Y448" i="9"/>
  <c r="X448" i="9"/>
  <c r="W448" i="9"/>
  <c r="V448" i="9"/>
  <c r="U448" i="9"/>
  <c r="T448" i="9"/>
  <c r="F448" i="9"/>
  <c r="Z447" i="9"/>
  <c r="Y447" i="9"/>
  <c r="X447" i="9"/>
  <c r="W447" i="9"/>
  <c r="V447" i="9"/>
  <c r="U447" i="9"/>
  <c r="T447" i="9"/>
  <c r="F447" i="9"/>
  <c r="Z446" i="9"/>
  <c r="Y446" i="9"/>
  <c r="X446" i="9"/>
  <c r="W446" i="9"/>
  <c r="V446" i="9"/>
  <c r="U446" i="9"/>
  <c r="T446" i="9"/>
  <c r="F446" i="9"/>
  <c r="Z445" i="9"/>
  <c r="Y445" i="9"/>
  <c r="X445" i="9"/>
  <c r="W445" i="9"/>
  <c r="V445" i="9"/>
  <c r="U445" i="9"/>
  <c r="T445" i="9"/>
  <c r="F445" i="9"/>
  <c r="Z444" i="9"/>
  <c r="Y444" i="9"/>
  <c r="X444" i="9"/>
  <c r="W444" i="9"/>
  <c r="V444" i="9"/>
  <c r="U444" i="9"/>
  <c r="T444" i="9"/>
  <c r="F444" i="9"/>
  <c r="Z443" i="9"/>
  <c r="Y443" i="9"/>
  <c r="X443" i="9"/>
  <c r="W443" i="9"/>
  <c r="V443" i="9"/>
  <c r="U443" i="9"/>
  <c r="T443" i="9"/>
  <c r="F443" i="9"/>
  <c r="Z442" i="9"/>
  <c r="Y442" i="9"/>
  <c r="X442" i="9"/>
  <c r="W442" i="9"/>
  <c r="V442" i="9"/>
  <c r="U442" i="9"/>
  <c r="T442" i="9"/>
  <c r="F442" i="9"/>
  <c r="Z441" i="9"/>
  <c r="Y441" i="9"/>
  <c r="X441" i="9"/>
  <c r="W441" i="9"/>
  <c r="V441" i="9"/>
  <c r="U441" i="9"/>
  <c r="T441" i="9"/>
  <c r="F441" i="9"/>
  <c r="Z440" i="9"/>
  <c r="Y440" i="9"/>
  <c r="X440" i="9"/>
  <c r="W440" i="9"/>
  <c r="V440" i="9"/>
  <c r="U440" i="9"/>
  <c r="T440" i="9"/>
  <c r="F440" i="9"/>
  <c r="Z439" i="9"/>
  <c r="Y439" i="9"/>
  <c r="X439" i="9"/>
  <c r="W439" i="9"/>
  <c r="V439" i="9"/>
  <c r="U439" i="9"/>
  <c r="T439" i="9"/>
  <c r="F439" i="9"/>
  <c r="Z438" i="9"/>
  <c r="Y438" i="9"/>
  <c r="X438" i="9"/>
  <c r="W438" i="9"/>
  <c r="V438" i="9"/>
  <c r="U438" i="9"/>
  <c r="T438" i="9"/>
  <c r="F438" i="9"/>
  <c r="Z437" i="9"/>
  <c r="Y437" i="9"/>
  <c r="X437" i="9"/>
  <c r="W437" i="9"/>
  <c r="V437" i="9"/>
  <c r="U437" i="9"/>
  <c r="T437" i="9"/>
  <c r="F437" i="9"/>
  <c r="Z436" i="9"/>
  <c r="Y436" i="9"/>
  <c r="X436" i="9"/>
  <c r="W436" i="9"/>
  <c r="V436" i="9"/>
  <c r="U436" i="9"/>
  <c r="T436" i="9"/>
  <c r="F436" i="9"/>
  <c r="Z435" i="9"/>
  <c r="Y435" i="9"/>
  <c r="X435" i="9"/>
  <c r="W435" i="9"/>
  <c r="V435" i="9"/>
  <c r="U435" i="9"/>
  <c r="T435" i="9"/>
  <c r="F435" i="9"/>
  <c r="Z434" i="9"/>
  <c r="Y434" i="9"/>
  <c r="X434" i="9"/>
  <c r="W434" i="9"/>
  <c r="V434" i="9"/>
  <c r="U434" i="9"/>
  <c r="T434" i="9"/>
  <c r="F434" i="9"/>
  <c r="Z433" i="9"/>
  <c r="Y433" i="9"/>
  <c r="X433" i="9"/>
  <c r="W433" i="9"/>
  <c r="V433" i="9"/>
  <c r="U433" i="9"/>
  <c r="T433" i="9"/>
  <c r="F433" i="9"/>
  <c r="Z432" i="9"/>
  <c r="Y432" i="9"/>
  <c r="X432" i="9"/>
  <c r="W432" i="9"/>
  <c r="V432" i="9"/>
  <c r="U432" i="9"/>
  <c r="T432" i="9"/>
  <c r="F432" i="9"/>
  <c r="Z431" i="9"/>
  <c r="Y431" i="9"/>
  <c r="X431" i="9"/>
  <c r="W431" i="9"/>
  <c r="V431" i="9"/>
  <c r="U431" i="9"/>
  <c r="T431" i="9"/>
  <c r="F431" i="9"/>
  <c r="Z430" i="9"/>
  <c r="Y430" i="9"/>
  <c r="X430" i="9"/>
  <c r="W430" i="9"/>
  <c r="V430" i="9"/>
  <c r="U430" i="9"/>
  <c r="T430" i="9"/>
  <c r="F430" i="9"/>
  <c r="Z429" i="9"/>
  <c r="Y429" i="9"/>
  <c r="X429" i="9"/>
  <c r="W429" i="9"/>
  <c r="V429" i="9"/>
  <c r="U429" i="9"/>
  <c r="T429" i="9"/>
  <c r="F429" i="9"/>
  <c r="Z428" i="9"/>
  <c r="Y428" i="9"/>
  <c r="X428" i="9"/>
  <c r="W428" i="9"/>
  <c r="V428" i="9"/>
  <c r="U428" i="9"/>
  <c r="T428" i="9"/>
  <c r="F428" i="9"/>
  <c r="Z427" i="9"/>
  <c r="Y427" i="9"/>
  <c r="X427" i="9"/>
  <c r="W427" i="9"/>
  <c r="V427" i="9"/>
  <c r="U427" i="9"/>
  <c r="T427" i="9"/>
  <c r="F427" i="9"/>
  <c r="Z426" i="9"/>
  <c r="Y426" i="9"/>
  <c r="X426" i="9"/>
  <c r="W426" i="9"/>
  <c r="V426" i="9"/>
  <c r="U426" i="9"/>
  <c r="T426" i="9"/>
  <c r="F426" i="9"/>
  <c r="Z425" i="9"/>
  <c r="Y425" i="9"/>
  <c r="X425" i="9"/>
  <c r="W425" i="9"/>
  <c r="V425" i="9"/>
  <c r="U425" i="9"/>
  <c r="T425" i="9"/>
  <c r="F425" i="9"/>
  <c r="Z424" i="9"/>
  <c r="Y424" i="9"/>
  <c r="X424" i="9"/>
  <c r="W424" i="9"/>
  <c r="V424" i="9"/>
  <c r="U424" i="9"/>
  <c r="T424" i="9"/>
  <c r="F424" i="9"/>
  <c r="Z423" i="9"/>
  <c r="Y423" i="9"/>
  <c r="X423" i="9"/>
  <c r="W423" i="9"/>
  <c r="V423" i="9"/>
  <c r="U423" i="9"/>
  <c r="T423" i="9"/>
  <c r="F423" i="9"/>
  <c r="Z422" i="9"/>
  <c r="Y422" i="9"/>
  <c r="X422" i="9"/>
  <c r="W422" i="9"/>
  <c r="V422" i="9"/>
  <c r="U422" i="9"/>
  <c r="T422" i="9"/>
  <c r="F422" i="9"/>
  <c r="Z421" i="9"/>
  <c r="Y421" i="9"/>
  <c r="X421" i="9"/>
  <c r="W421" i="9"/>
  <c r="V421" i="9"/>
  <c r="U421" i="9"/>
  <c r="T421" i="9"/>
  <c r="F421" i="9"/>
  <c r="Z420" i="9"/>
  <c r="Y420" i="9"/>
  <c r="X420" i="9"/>
  <c r="W420" i="9"/>
  <c r="V420" i="9"/>
  <c r="U420" i="9"/>
  <c r="T420" i="9"/>
  <c r="F420" i="9"/>
  <c r="Z419" i="9"/>
  <c r="Y419" i="9"/>
  <c r="X419" i="9"/>
  <c r="W419" i="9"/>
  <c r="V419" i="9"/>
  <c r="U419" i="9"/>
  <c r="T419" i="9"/>
  <c r="F419" i="9"/>
  <c r="Z418" i="9"/>
  <c r="Y418" i="9"/>
  <c r="X418" i="9"/>
  <c r="W418" i="9"/>
  <c r="V418" i="9"/>
  <c r="U418" i="9"/>
  <c r="T418" i="9"/>
  <c r="F418" i="9"/>
  <c r="Z417" i="9"/>
  <c r="Y417" i="9"/>
  <c r="X417" i="9"/>
  <c r="W417" i="9"/>
  <c r="V417" i="9"/>
  <c r="U417" i="9"/>
  <c r="T417" i="9"/>
  <c r="F417" i="9"/>
  <c r="Z416" i="9"/>
  <c r="Y416" i="9"/>
  <c r="X416" i="9"/>
  <c r="W416" i="9"/>
  <c r="V416" i="9"/>
  <c r="U416" i="9"/>
  <c r="T416" i="9"/>
  <c r="F416" i="9"/>
  <c r="Z415" i="9"/>
  <c r="Y415" i="9"/>
  <c r="X415" i="9"/>
  <c r="W415" i="9"/>
  <c r="V415" i="9"/>
  <c r="U415" i="9"/>
  <c r="T415" i="9"/>
  <c r="F415" i="9"/>
  <c r="Z414" i="9"/>
  <c r="Y414" i="9"/>
  <c r="X414" i="9"/>
  <c r="W414" i="9"/>
  <c r="V414" i="9"/>
  <c r="U414" i="9"/>
  <c r="T414" i="9"/>
  <c r="F414" i="9"/>
  <c r="Z413" i="9"/>
  <c r="Y413" i="9"/>
  <c r="X413" i="9"/>
  <c r="W413" i="9"/>
  <c r="V413" i="9"/>
  <c r="U413" i="9"/>
  <c r="T413" i="9"/>
  <c r="F413" i="9"/>
  <c r="Z412" i="9"/>
  <c r="Y412" i="9"/>
  <c r="X412" i="9"/>
  <c r="W412" i="9"/>
  <c r="V412" i="9"/>
  <c r="U412" i="9"/>
  <c r="T412" i="9"/>
  <c r="F412" i="9"/>
  <c r="Z411" i="9"/>
  <c r="Y411" i="9"/>
  <c r="X411" i="9"/>
  <c r="W411" i="9"/>
  <c r="V411" i="9"/>
  <c r="U411" i="9"/>
  <c r="T411" i="9"/>
  <c r="F411" i="9"/>
  <c r="Z410" i="9"/>
  <c r="Y410" i="9"/>
  <c r="X410" i="9"/>
  <c r="W410" i="9"/>
  <c r="V410" i="9"/>
  <c r="U410" i="9"/>
  <c r="T410" i="9"/>
  <c r="F410" i="9"/>
  <c r="Z409" i="9"/>
  <c r="Y409" i="9"/>
  <c r="X409" i="9"/>
  <c r="W409" i="9"/>
  <c r="V409" i="9"/>
  <c r="U409" i="9"/>
  <c r="T409" i="9"/>
  <c r="F409" i="9"/>
  <c r="Z408" i="9"/>
  <c r="Y408" i="9"/>
  <c r="X408" i="9"/>
  <c r="W408" i="9"/>
  <c r="V408" i="9"/>
  <c r="U408" i="9"/>
  <c r="T408" i="9"/>
  <c r="F408" i="9"/>
  <c r="Z407" i="9"/>
  <c r="Y407" i="9"/>
  <c r="X407" i="9"/>
  <c r="W407" i="9"/>
  <c r="V407" i="9"/>
  <c r="U407" i="9"/>
  <c r="T407" i="9"/>
  <c r="F407" i="9"/>
  <c r="Z406" i="9"/>
  <c r="Y406" i="9"/>
  <c r="X406" i="9"/>
  <c r="W406" i="9"/>
  <c r="V406" i="9"/>
  <c r="U406" i="9"/>
  <c r="T406" i="9"/>
  <c r="F406" i="9"/>
  <c r="Z405" i="9"/>
  <c r="Y405" i="9"/>
  <c r="X405" i="9"/>
  <c r="W405" i="9"/>
  <c r="V405" i="9"/>
  <c r="U405" i="9"/>
  <c r="T405" i="9"/>
  <c r="F405" i="9"/>
  <c r="Z404" i="9"/>
  <c r="Y404" i="9"/>
  <c r="X404" i="9"/>
  <c r="W404" i="9"/>
  <c r="V404" i="9"/>
  <c r="U404" i="9"/>
  <c r="T404" i="9"/>
  <c r="F404" i="9"/>
  <c r="Z403" i="9"/>
  <c r="Y403" i="9"/>
  <c r="X403" i="9"/>
  <c r="W403" i="9"/>
  <c r="V403" i="9"/>
  <c r="U403" i="9"/>
  <c r="T403" i="9"/>
  <c r="F403" i="9"/>
  <c r="Z402" i="9"/>
  <c r="Y402" i="9"/>
  <c r="X402" i="9"/>
  <c r="W402" i="9"/>
  <c r="V402" i="9"/>
  <c r="U402" i="9"/>
  <c r="T402" i="9"/>
  <c r="F402" i="9"/>
  <c r="Z401" i="9"/>
  <c r="Y401" i="9"/>
  <c r="X401" i="9"/>
  <c r="W401" i="9"/>
  <c r="V401" i="9"/>
  <c r="U401" i="9"/>
  <c r="T401" i="9"/>
  <c r="F401" i="9"/>
  <c r="Z400" i="9"/>
  <c r="Y400" i="9"/>
  <c r="X400" i="9"/>
  <c r="W400" i="9"/>
  <c r="V400" i="9"/>
  <c r="U400" i="9"/>
  <c r="T400" i="9"/>
  <c r="F400" i="9"/>
  <c r="Z399" i="9"/>
  <c r="Y399" i="9"/>
  <c r="X399" i="9"/>
  <c r="W399" i="9"/>
  <c r="V399" i="9"/>
  <c r="U399" i="9"/>
  <c r="T399" i="9"/>
  <c r="F399" i="9"/>
  <c r="Z398" i="9"/>
  <c r="Y398" i="9"/>
  <c r="X398" i="9"/>
  <c r="W398" i="9"/>
  <c r="V398" i="9"/>
  <c r="U398" i="9"/>
  <c r="T398" i="9"/>
  <c r="F398" i="9"/>
  <c r="Z397" i="9"/>
  <c r="Y397" i="9"/>
  <c r="X397" i="9"/>
  <c r="W397" i="9"/>
  <c r="V397" i="9"/>
  <c r="U397" i="9"/>
  <c r="T397" i="9"/>
  <c r="F397" i="9"/>
  <c r="Z396" i="9"/>
  <c r="Y396" i="9"/>
  <c r="X396" i="9"/>
  <c r="W396" i="9"/>
  <c r="V396" i="9"/>
  <c r="U396" i="9"/>
  <c r="T396" i="9"/>
  <c r="F396" i="9"/>
  <c r="Z395" i="9"/>
  <c r="Y395" i="9"/>
  <c r="X395" i="9"/>
  <c r="W395" i="9"/>
  <c r="V395" i="9"/>
  <c r="U395" i="9"/>
  <c r="T395" i="9"/>
  <c r="F395" i="9"/>
  <c r="Z394" i="9"/>
  <c r="Y394" i="9"/>
  <c r="X394" i="9"/>
  <c r="W394" i="9"/>
  <c r="V394" i="9"/>
  <c r="U394" i="9"/>
  <c r="T394" i="9"/>
  <c r="F394" i="9"/>
  <c r="Z393" i="9"/>
  <c r="Y393" i="9"/>
  <c r="X393" i="9"/>
  <c r="W393" i="9"/>
  <c r="V393" i="9"/>
  <c r="U393" i="9"/>
  <c r="T393" i="9"/>
  <c r="F393" i="9"/>
  <c r="Z392" i="9"/>
  <c r="Y392" i="9"/>
  <c r="X392" i="9"/>
  <c r="W392" i="9"/>
  <c r="V392" i="9"/>
  <c r="U392" i="9"/>
  <c r="T392" i="9"/>
  <c r="F392" i="9"/>
  <c r="Z391" i="9"/>
  <c r="Y391" i="9"/>
  <c r="X391" i="9"/>
  <c r="W391" i="9"/>
  <c r="V391" i="9"/>
  <c r="U391" i="9"/>
  <c r="T391" i="9"/>
  <c r="F391" i="9"/>
  <c r="Z390" i="9"/>
  <c r="Y390" i="9"/>
  <c r="X390" i="9"/>
  <c r="W390" i="9"/>
  <c r="V390" i="9"/>
  <c r="U390" i="9"/>
  <c r="T390" i="9"/>
  <c r="F390" i="9"/>
  <c r="Z389" i="9"/>
  <c r="Y389" i="9"/>
  <c r="X389" i="9"/>
  <c r="W389" i="9"/>
  <c r="V389" i="9"/>
  <c r="U389" i="9"/>
  <c r="T389" i="9"/>
  <c r="F389" i="9"/>
  <c r="Z388" i="9"/>
  <c r="Y388" i="9"/>
  <c r="X388" i="9"/>
  <c r="W388" i="9"/>
  <c r="V388" i="9"/>
  <c r="U388" i="9"/>
  <c r="T388" i="9"/>
  <c r="F388" i="9"/>
  <c r="Z387" i="9"/>
  <c r="Y387" i="9"/>
  <c r="X387" i="9"/>
  <c r="W387" i="9"/>
  <c r="V387" i="9"/>
  <c r="U387" i="9"/>
  <c r="T387" i="9"/>
  <c r="F387" i="9"/>
  <c r="Z386" i="9"/>
  <c r="Y386" i="9"/>
  <c r="X386" i="9"/>
  <c r="W386" i="9"/>
  <c r="V386" i="9"/>
  <c r="U386" i="9"/>
  <c r="T386" i="9"/>
  <c r="F386" i="9"/>
  <c r="Z385" i="9"/>
  <c r="Y385" i="9"/>
  <c r="X385" i="9"/>
  <c r="W385" i="9"/>
  <c r="V385" i="9"/>
  <c r="U385" i="9"/>
  <c r="T385" i="9"/>
  <c r="F385" i="9"/>
  <c r="Z384" i="9"/>
  <c r="Y384" i="9"/>
  <c r="X384" i="9"/>
  <c r="W384" i="9"/>
  <c r="V384" i="9"/>
  <c r="U384" i="9"/>
  <c r="T384" i="9"/>
  <c r="F384" i="9"/>
  <c r="Z383" i="9"/>
  <c r="Y383" i="9"/>
  <c r="X383" i="9"/>
  <c r="W383" i="9"/>
  <c r="V383" i="9"/>
  <c r="U383" i="9"/>
  <c r="T383" i="9"/>
  <c r="F383" i="9"/>
  <c r="Z382" i="9"/>
  <c r="Y382" i="9"/>
  <c r="X382" i="9"/>
  <c r="W382" i="9"/>
  <c r="V382" i="9"/>
  <c r="U382" i="9"/>
  <c r="T382" i="9"/>
  <c r="F382" i="9"/>
  <c r="Z381" i="9"/>
  <c r="Y381" i="9"/>
  <c r="X381" i="9"/>
  <c r="W381" i="9"/>
  <c r="V381" i="9"/>
  <c r="U381" i="9"/>
  <c r="T381" i="9"/>
  <c r="F381" i="9"/>
  <c r="Z380" i="9"/>
  <c r="Y380" i="9"/>
  <c r="X380" i="9"/>
  <c r="W380" i="9"/>
  <c r="V380" i="9"/>
  <c r="U380" i="9"/>
  <c r="T380" i="9"/>
  <c r="F380" i="9"/>
  <c r="Z379" i="9"/>
  <c r="Y379" i="9"/>
  <c r="X379" i="9"/>
  <c r="W379" i="9"/>
  <c r="V379" i="9"/>
  <c r="U379" i="9"/>
  <c r="T379" i="9"/>
  <c r="F379" i="9"/>
  <c r="Z378" i="9"/>
  <c r="Y378" i="9"/>
  <c r="X378" i="9"/>
  <c r="W378" i="9"/>
  <c r="V378" i="9"/>
  <c r="U378" i="9"/>
  <c r="T378" i="9"/>
  <c r="F378" i="9"/>
  <c r="Z377" i="9"/>
  <c r="Y377" i="9"/>
  <c r="X377" i="9"/>
  <c r="W377" i="9"/>
  <c r="V377" i="9"/>
  <c r="U377" i="9"/>
  <c r="T377" i="9"/>
  <c r="F377" i="9"/>
  <c r="Z376" i="9"/>
  <c r="Y376" i="9"/>
  <c r="X376" i="9"/>
  <c r="W376" i="9"/>
  <c r="V376" i="9"/>
  <c r="U376" i="9"/>
  <c r="T376" i="9"/>
  <c r="F376" i="9"/>
  <c r="Z375" i="9"/>
  <c r="Y375" i="9"/>
  <c r="X375" i="9"/>
  <c r="W375" i="9"/>
  <c r="V375" i="9"/>
  <c r="U375" i="9"/>
  <c r="T375" i="9"/>
  <c r="F375" i="9"/>
  <c r="Z374" i="9"/>
  <c r="Y374" i="9"/>
  <c r="X374" i="9"/>
  <c r="W374" i="9"/>
  <c r="V374" i="9"/>
  <c r="U374" i="9"/>
  <c r="T374" i="9"/>
  <c r="F374" i="9"/>
  <c r="Z373" i="9"/>
  <c r="Y373" i="9"/>
  <c r="X373" i="9"/>
  <c r="W373" i="9"/>
  <c r="V373" i="9"/>
  <c r="U373" i="9"/>
  <c r="T373" i="9"/>
  <c r="F373" i="9"/>
  <c r="Z372" i="9"/>
  <c r="Y372" i="9"/>
  <c r="X372" i="9"/>
  <c r="W372" i="9"/>
  <c r="V372" i="9"/>
  <c r="U372" i="9"/>
  <c r="T372" i="9"/>
  <c r="F372" i="9"/>
  <c r="Z371" i="9"/>
  <c r="Y371" i="9"/>
  <c r="X371" i="9"/>
  <c r="W371" i="9"/>
  <c r="V371" i="9"/>
  <c r="U371" i="9"/>
  <c r="T371" i="9"/>
  <c r="F371" i="9"/>
  <c r="Z370" i="9"/>
  <c r="Y370" i="9"/>
  <c r="X370" i="9"/>
  <c r="W370" i="9"/>
  <c r="V370" i="9"/>
  <c r="U370" i="9"/>
  <c r="T370" i="9"/>
  <c r="F370" i="9"/>
  <c r="Z369" i="9"/>
  <c r="Y369" i="9"/>
  <c r="X369" i="9"/>
  <c r="W369" i="9"/>
  <c r="V369" i="9"/>
  <c r="U369" i="9"/>
  <c r="T369" i="9"/>
  <c r="F369" i="9"/>
  <c r="Z368" i="9"/>
  <c r="Y368" i="9"/>
  <c r="X368" i="9"/>
  <c r="W368" i="9"/>
  <c r="V368" i="9"/>
  <c r="U368" i="9"/>
  <c r="T368" i="9"/>
  <c r="F368" i="9"/>
  <c r="Z367" i="9"/>
  <c r="Y367" i="9"/>
  <c r="X367" i="9"/>
  <c r="W367" i="9"/>
  <c r="V367" i="9"/>
  <c r="U367" i="9"/>
  <c r="T367" i="9"/>
  <c r="F367" i="9"/>
  <c r="Z366" i="9"/>
  <c r="Y366" i="9"/>
  <c r="X366" i="9"/>
  <c r="W366" i="9"/>
  <c r="V366" i="9"/>
  <c r="U366" i="9"/>
  <c r="T366" i="9"/>
  <c r="F366" i="9"/>
  <c r="Z365" i="9"/>
  <c r="Y365" i="9"/>
  <c r="X365" i="9"/>
  <c r="W365" i="9"/>
  <c r="V365" i="9"/>
  <c r="U365" i="9"/>
  <c r="T365" i="9"/>
  <c r="F365" i="9"/>
  <c r="Z364" i="9"/>
  <c r="Y364" i="9"/>
  <c r="X364" i="9"/>
  <c r="W364" i="9"/>
  <c r="V364" i="9"/>
  <c r="U364" i="9"/>
  <c r="T364" i="9"/>
  <c r="F364" i="9"/>
  <c r="Z363" i="9"/>
  <c r="Y363" i="9"/>
  <c r="X363" i="9"/>
  <c r="W363" i="9"/>
  <c r="V363" i="9"/>
  <c r="U363" i="9"/>
  <c r="T363" i="9"/>
  <c r="F363" i="9"/>
  <c r="Z362" i="9"/>
  <c r="Y362" i="9"/>
  <c r="X362" i="9"/>
  <c r="W362" i="9"/>
  <c r="V362" i="9"/>
  <c r="U362" i="9"/>
  <c r="T362" i="9"/>
  <c r="F362" i="9"/>
  <c r="Z361" i="9"/>
  <c r="Y361" i="9"/>
  <c r="X361" i="9"/>
  <c r="W361" i="9"/>
  <c r="V361" i="9"/>
  <c r="U361" i="9"/>
  <c r="T361" i="9"/>
  <c r="F361" i="9"/>
  <c r="Z360" i="9"/>
  <c r="Y360" i="9"/>
  <c r="X360" i="9"/>
  <c r="W360" i="9"/>
  <c r="V360" i="9"/>
  <c r="U360" i="9"/>
  <c r="T360" i="9"/>
  <c r="F360" i="9"/>
  <c r="Z359" i="9"/>
  <c r="Y359" i="9"/>
  <c r="X359" i="9"/>
  <c r="W359" i="9"/>
  <c r="V359" i="9"/>
  <c r="U359" i="9"/>
  <c r="T359" i="9"/>
  <c r="F359" i="9"/>
  <c r="Z358" i="9"/>
  <c r="Y358" i="9"/>
  <c r="X358" i="9"/>
  <c r="W358" i="9"/>
  <c r="V358" i="9"/>
  <c r="U358" i="9"/>
  <c r="T358" i="9"/>
  <c r="F358" i="9"/>
  <c r="Z357" i="9"/>
  <c r="Y357" i="9"/>
  <c r="X357" i="9"/>
  <c r="W357" i="9"/>
  <c r="V357" i="9"/>
  <c r="U357" i="9"/>
  <c r="T357" i="9"/>
  <c r="F357" i="9"/>
  <c r="Z356" i="9"/>
  <c r="Y356" i="9"/>
  <c r="X356" i="9"/>
  <c r="W356" i="9"/>
  <c r="V356" i="9"/>
  <c r="U356" i="9"/>
  <c r="T356" i="9"/>
  <c r="F356" i="9"/>
  <c r="Z355" i="9"/>
  <c r="Y355" i="9"/>
  <c r="X355" i="9"/>
  <c r="W355" i="9"/>
  <c r="V355" i="9"/>
  <c r="U355" i="9"/>
  <c r="T355" i="9"/>
  <c r="F355" i="9"/>
  <c r="Z354" i="9"/>
  <c r="Y354" i="9"/>
  <c r="X354" i="9"/>
  <c r="W354" i="9"/>
  <c r="V354" i="9"/>
  <c r="U354" i="9"/>
  <c r="T354" i="9"/>
  <c r="F354" i="9"/>
  <c r="Z353" i="9"/>
  <c r="Y353" i="9"/>
  <c r="X353" i="9"/>
  <c r="W353" i="9"/>
  <c r="V353" i="9"/>
  <c r="U353" i="9"/>
  <c r="T353" i="9"/>
  <c r="F353" i="9"/>
  <c r="Z352" i="9"/>
  <c r="Y352" i="9"/>
  <c r="X352" i="9"/>
  <c r="W352" i="9"/>
  <c r="V352" i="9"/>
  <c r="U352" i="9"/>
  <c r="T352" i="9"/>
  <c r="F352" i="9"/>
  <c r="Z351" i="9"/>
  <c r="Y351" i="9"/>
  <c r="X351" i="9"/>
  <c r="W351" i="9"/>
  <c r="V351" i="9"/>
  <c r="U351" i="9"/>
  <c r="T351" i="9"/>
  <c r="F351" i="9"/>
  <c r="Z350" i="9"/>
  <c r="Y350" i="9"/>
  <c r="X350" i="9"/>
  <c r="W350" i="9"/>
  <c r="V350" i="9"/>
  <c r="U350" i="9"/>
  <c r="T350" i="9"/>
  <c r="F350" i="9"/>
  <c r="Z349" i="9"/>
  <c r="Y349" i="9"/>
  <c r="X349" i="9"/>
  <c r="W349" i="9"/>
  <c r="V349" i="9"/>
  <c r="U349" i="9"/>
  <c r="T349" i="9"/>
  <c r="F349" i="9"/>
  <c r="Z348" i="9"/>
  <c r="Y348" i="9"/>
  <c r="X348" i="9"/>
  <c r="W348" i="9"/>
  <c r="V348" i="9"/>
  <c r="U348" i="9"/>
  <c r="T348" i="9"/>
  <c r="F348" i="9"/>
  <c r="Z347" i="9"/>
  <c r="Y347" i="9"/>
  <c r="X347" i="9"/>
  <c r="W347" i="9"/>
  <c r="V347" i="9"/>
  <c r="U347" i="9"/>
  <c r="T347" i="9"/>
  <c r="F347" i="9"/>
  <c r="Z346" i="9"/>
  <c r="Y346" i="9"/>
  <c r="X346" i="9"/>
  <c r="W346" i="9"/>
  <c r="V346" i="9"/>
  <c r="U346" i="9"/>
  <c r="T346" i="9"/>
  <c r="F346" i="9"/>
  <c r="Z345" i="9"/>
  <c r="Y345" i="9"/>
  <c r="X345" i="9"/>
  <c r="W345" i="9"/>
  <c r="V345" i="9"/>
  <c r="U345" i="9"/>
  <c r="T345" i="9"/>
  <c r="F345" i="9"/>
  <c r="Z344" i="9"/>
  <c r="Y344" i="9"/>
  <c r="X344" i="9"/>
  <c r="W344" i="9"/>
  <c r="V344" i="9"/>
  <c r="U344" i="9"/>
  <c r="T344" i="9"/>
  <c r="F344" i="9"/>
  <c r="Z343" i="9"/>
  <c r="Y343" i="9"/>
  <c r="X343" i="9"/>
  <c r="W343" i="9"/>
  <c r="V343" i="9"/>
  <c r="U343" i="9"/>
  <c r="T343" i="9"/>
  <c r="F343" i="9"/>
  <c r="Z342" i="9"/>
  <c r="Y342" i="9"/>
  <c r="X342" i="9"/>
  <c r="W342" i="9"/>
  <c r="V342" i="9"/>
  <c r="U342" i="9"/>
  <c r="T342" i="9"/>
  <c r="F342" i="9"/>
  <c r="Z341" i="9"/>
  <c r="Y341" i="9"/>
  <c r="X341" i="9"/>
  <c r="W341" i="9"/>
  <c r="V341" i="9"/>
  <c r="U341" i="9"/>
  <c r="T341" i="9"/>
  <c r="F341" i="9"/>
  <c r="Z340" i="9"/>
  <c r="Y340" i="9"/>
  <c r="X340" i="9"/>
  <c r="W340" i="9"/>
  <c r="V340" i="9"/>
  <c r="U340" i="9"/>
  <c r="T340" i="9"/>
  <c r="F340" i="9"/>
  <c r="Z339" i="9"/>
  <c r="Y339" i="9"/>
  <c r="X339" i="9"/>
  <c r="W339" i="9"/>
  <c r="V339" i="9"/>
  <c r="U339" i="9"/>
  <c r="T339" i="9"/>
  <c r="F339" i="9"/>
  <c r="Z338" i="9"/>
  <c r="Y338" i="9"/>
  <c r="X338" i="9"/>
  <c r="W338" i="9"/>
  <c r="V338" i="9"/>
  <c r="U338" i="9"/>
  <c r="T338" i="9"/>
  <c r="F338" i="9"/>
  <c r="Z337" i="9"/>
  <c r="Y337" i="9"/>
  <c r="X337" i="9"/>
  <c r="W337" i="9"/>
  <c r="V337" i="9"/>
  <c r="U337" i="9"/>
  <c r="T337" i="9"/>
  <c r="F337" i="9"/>
  <c r="Z336" i="9"/>
  <c r="Y336" i="9"/>
  <c r="X336" i="9"/>
  <c r="W336" i="9"/>
  <c r="V336" i="9"/>
  <c r="U336" i="9"/>
  <c r="T336" i="9"/>
  <c r="F336" i="9"/>
  <c r="Z335" i="9"/>
  <c r="Y335" i="9"/>
  <c r="X335" i="9"/>
  <c r="W335" i="9"/>
  <c r="V335" i="9"/>
  <c r="U335" i="9"/>
  <c r="T335" i="9"/>
  <c r="F335" i="9"/>
  <c r="Z334" i="9"/>
  <c r="Y334" i="9"/>
  <c r="X334" i="9"/>
  <c r="W334" i="9"/>
  <c r="V334" i="9"/>
  <c r="U334" i="9"/>
  <c r="T334" i="9"/>
  <c r="F334" i="9"/>
  <c r="Z333" i="9"/>
  <c r="Y333" i="9"/>
  <c r="X333" i="9"/>
  <c r="W333" i="9"/>
  <c r="V333" i="9"/>
  <c r="U333" i="9"/>
  <c r="T333" i="9"/>
  <c r="F333" i="9"/>
  <c r="Z332" i="9"/>
  <c r="Y332" i="9"/>
  <c r="X332" i="9"/>
  <c r="W332" i="9"/>
  <c r="V332" i="9"/>
  <c r="U332" i="9"/>
  <c r="T332" i="9"/>
  <c r="F332" i="9"/>
  <c r="Z331" i="9"/>
  <c r="Y331" i="9"/>
  <c r="X331" i="9"/>
  <c r="W331" i="9"/>
  <c r="V331" i="9"/>
  <c r="U331" i="9"/>
  <c r="T331" i="9"/>
  <c r="F331" i="9"/>
  <c r="Z330" i="9"/>
  <c r="Y330" i="9"/>
  <c r="X330" i="9"/>
  <c r="W330" i="9"/>
  <c r="V330" i="9"/>
  <c r="U330" i="9"/>
  <c r="T330" i="9"/>
  <c r="F330" i="9"/>
  <c r="Z329" i="9"/>
  <c r="Y329" i="9"/>
  <c r="X329" i="9"/>
  <c r="W329" i="9"/>
  <c r="V329" i="9"/>
  <c r="U329" i="9"/>
  <c r="T329" i="9"/>
  <c r="F329" i="9"/>
  <c r="Z328" i="9"/>
  <c r="Y328" i="9"/>
  <c r="X328" i="9"/>
  <c r="W328" i="9"/>
  <c r="V328" i="9"/>
  <c r="U328" i="9"/>
  <c r="T328" i="9"/>
  <c r="F328" i="9"/>
  <c r="Z327" i="9"/>
  <c r="Y327" i="9"/>
  <c r="X327" i="9"/>
  <c r="W327" i="9"/>
  <c r="V327" i="9"/>
  <c r="U327" i="9"/>
  <c r="T327" i="9"/>
  <c r="F327" i="9"/>
  <c r="Z326" i="9"/>
  <c r="Y326" i="9"/>
  <c r="X326" i="9"/>
  <c r="W326" i="9"/>
  <c r="V326" i="9"/>
  <c r="U326" i="9"/>
  <c r="T326" i="9"/>
  <c r="F326" i="9"/>
  <c r="Z325" i="9"/>
  <c r="Y325" i="9"/>
  <c r="X325" i="9"/>
  <c r="W325" i="9"/>
  <c r="V325" i="9"/>
  <c r="U325" i="9"/>
  <c r="T325" i="9"/>
  <c r="F325" i="9"/>
  <c r="Z324" i="9"/>
  <c r="Y324" i="9"/>
  <c r="X324" i="9"/>
  <c r="W324" i="9"/>
  <c r="V324" i="9"/>
  <c r="U324" i="9"/>
  <c r="T324" i="9"/>
  <c r="F324" i="9"/>
  <c r="Z323" i="9"/>
  <c r="Y323" i="9"/>
  <c r="X323" i="9"/>
  <c r="W323" i="9"/>
  <c r="V323" i="9"/>
  <c r="U323" i="9"/>
  <c r="T323" i="9"/>
  <c r="F323" i="9"/>
  <c r="Z322" i="9"/>
  <c r="Y322" i="9"/>
  <c r="X322" i="9"/>
  <c r="W322" i="9"/>
  <c r="V322" i="9"/>
  <c r="U322" i="9"/>
  <c r="T322" i="9"/>
  <c r="F322" i="9"/>
  <c r="Z321" i="9"/>
  <c r="Y321" i="9"/>
  <c r="X321" i="9"/>
  <c r="W321" i="9"/>
  <c r="V321" i="9"/>
  <c r="U321" i="9"/>
  <c r="T321" i="9"/>
  <c r="F321" i="9"/>
  <c r="Z320" i="9"/>
  <c r="Y320" i="9"/>
  <c r="X320" i="9"/>
  <c r="W320" i="9"/>
  <c r="V320" i="9"/>
  <c r="U320" i="9"/>
  <c r="T320" i="9"/>
  <c r="F320" i="9"/>
  <c r="Z319" i="9"/>
  <c r="Y319" i="9"/>
  <c r="X319" i="9"/>
  <c r="W319" i="9"/>
  <c r="V319" i="9"/>
  <c r="U319" i="9"/>
  <c r="T319" i="9"/>
  <c r="F319" i="9"/>
  <c r="Z318" i="9"/>
  <c r="Y318" i="9"/>
  <c r="X318" i="9"/>
  <c r="W318" i="9"/>
  <c r="V318" i="9"/>
  <c r="U318" i="9"/>
  <c r="T318" i="9"/>
  <c r="F318" i="9"/>
  <c r="Z317" i="9"/>
  <c r="Y317" i="9"/>
  <c r="X317" i="9"/>
  <c r="W317" i="9"/>
  <c r="V317" i="9"/>
  <c r="U317" i="9"/>
  <c r="T317" i="9"/>
  <c r="F317" i="9"/>
  <c r="Z316" i="9"/>
  <c r="Y316" i="9"/>
  <c r="X316" i="9"/>
  <c r="W316" i="9"/>
  <c r="V316" i="9"/>
  <c r="U316" i="9"/>
  <c r="T316" i="9"/>
  <c r="F316" i="9"/>
  <c r="Z315" i="9"/>
  <c r="Y315" i="9"/>
  <c r="X315" i="9"/>
  <c r="W315" i="9"/>
  <c r="V315" i="9"/>
  <c r="U315" i="9"/>
  <c r="T315" i="9"/>
  <c r="F315" i="9"/>
  <c r="Z314" i="9"/>
  <c r="Y314" i="9"/>
  <c r="X314" i="9"/>
  <c r="W314" i="9"/>
  <c r="V314" i="9"/>
  <c r="U314" i="9"/>
  <c r="T314" i="9"/>
  <c r="F314" i="9"/>
  <c r="Z313" i="9"/>
  <c r="Y313" i="9"/>
  <c r="X313" i="9"/>
  <c r="W313" i="9"/>
  <c r="V313" i="9"/>
  <c r="U313" i="9"/>
  <c r="T313" i="9"/>
  <c r="F313" i="9"/>
  <c r="Z312" i="9"/>
  <c r="Y312" i="9"/>
  <c r="X312" i="9"/>
  <c r="W312" i="9"/>
  <c r="V312" i="9"/>
  <c r="U312" i="9"/>
  <c r="T312" i="9"/>
  <c r="F312" i="9"/>
  <c r="Z311" i="9"/>
  <c r="Y311" i="9"/>
  <c r="X311" i="9"/>
  <c r="W311" i="9"/>
  <c r="V311" i="9"/>
  <c r="U311" i="9"/>
  <c r="T311" i="9"/>
  <c r="F311" i="9"/>
  <c r="Z310" i="9"/>
  <c r="Y310" i="9"/>
  <c r="X310" i="9"/>
  <c r="W310" i="9"/>
  <c r="V310" i="9"/>
  <c r="U310" i="9"/>
  <c r="T310" i="9"/>
  <c r="F310" i="9"/>
  <c r="Z309" i="9"/>
  <c r="Y309" i="9"/>
  <c r="X309" i="9"/>
  <c r="W309" i="9"/>
  <c r="V309" i="9"/>
  <c r="U309" i="9"/>
  <c r="T309" i="9"/>
  <c r="F309" i="9"/>
  <c r="Z308" i="9"/>
  <c r="Y308" i="9"/>
  <c r="X308" i="9"/>
  <c r="W308" i="9"/>
  <c r="V308" i="9"/>
  <c r="U308" i="9"/>
  <c r="T308" i="9"/>
  <c r="F308" i="9"/>
  <c r="Z307" i="9"/>
  <c r="Y307" i="9"/>
  <c r="X307" i="9"/>
  <c r="W307" i="9"/>
  <c r="V307" i="9"/>
  <c r="U307" i="9"/>
  <c r="T307" i="9"/>
  <c r="F307" i="9"/>
  <c r="Z306" i="9"/>
  <c r="Y306" i="9"/>
  <c r="X306" i="9"/>
  <c r="W306" i="9"/>
  <c r="V306" i="9"/>
  <c r="U306" i="9"/>
  <c r="T306" i="9"/>
  <c r="F306" i="9"/>
  <c r="Z305" i="9"/>
  <c r="Y305" i="9"/>
  <c r="X305" i="9"/>
  <c r="W305" i="9"/>
  <c r="V305" i="9"/>
  <c r="U305" i="9"/>
  <c r="T305" i="9"/>
  <c r="F305" i="9"/>
  <c r="Z304" i="9"/>
  <c r="Y304" i="9"/>
  <c r="X304" i="9"/>
  <c r="W304" i="9"/>
  <c r="V304" i="9"/>
  <c r="U304" i="9"/>
  <c r="T304" i="9"/>
  <c r="F304" i="9"/>
  <c r="Z303" i="9"/>
  <c r="Y303" i="9"/>
  <c r="X303" i="9"/>
  <c r="W303" i="9"/>
  <c r="V303" i="9"/>
  <c r="U303" i="9"/>
  <c r="T303" i="9"/>
  <c r="F303" i="9"/>
  <c r="Z302" i="9"/>
  <c r="Y302" i="9"/>
  <c r="X302" i="9"/>
  <c r="W302" i="9"/>
  <c r="V302" i="9"/>
  <c r="U302" i="9"/>
  <c r="T302" i="9"/>
  <c r="F302" i="9"/>
  <c r="Z301" i="9"/>
  <c r="Y301" i="9"/>
  <c r="X301" i="9"/>
  <c r="W301" i="9"/>
  <c r="V301" i="9"/>
  <c r="U301" i="9"/>
  <c r="T301" i="9"/>
  <c r="F301" i="9"/>
  <c r="Z300" i="9"/>
  <c r="Y300" i="9"/>
  <c r="X300" i="9"/>
  <c r="W300" i="9"/>
  <c r="V300" i="9"/>
  <c r="U300" i="9"/>
  <c r="T300" i="9"/>
  <c r="F300" i="9"/>
  <c r="Z299" i="9"/>
  <c r="Y299" i="9"/>
  <c r="X299" i="9"/>
  <c r="W299" i="9"/>
  <c r="V299" i="9"/>
  <c r="U299" i="9"/>
  <c r="T299" i="9"/>
  <c r="F299" i="9"/>
  <c r="Z298" i="9"/>
  <c r="Y298" i="9"/>
  <c r="X298" i="9"/>
  <c r="W298" i="9"/>
  <c r="V298" i="9"/>
  <c r="U298" i="9"/>
  <c r="T298" i="9"/>
  <c r="F298" i="9"/>
  <c r="Z297" i="9"/>
  <c r="Y297" i="9"/>
  <c r="X297" i="9"/>
  <c r="W297" i="9"/>
  <c r="V297" i="9"/>
  <c r="U297" i="9"/>
  <c r="T297" i="9"/>
  <c r="F297" i="9"/>
  <c r="Z296" i="9"/>
  <c r="Y296" i="9"/>
  <c r="X296" i="9"/>
  <c r="W296" i="9"/>
  <c r="V296" i="9"/>
  <c r="U296" i="9"/>
  <c r="T296" i="9"/>
  <c r="F296" i="9"/>
  <c r="Z295" i="9"/>
  <c r="Y295" i="9"/>
  <c r="X295" i="9"/>
  <c r="W295" i="9"/>
  <c r="V295" i="9"/>
  <c r="U295" i="9"/>
  <c r="T295" i="9"/>
  <c r="F295" i="9"/>
  <c r="Z294" i="9"/>
  <c r="Y294" i="9"/>
  <c r="X294" i="9"/>
  <c r="W294" i="9"/>
  <c r="V294" i="9"/>
  <c r="U294" i="9"/>
  <c r="T294" i="9"/>
  <c r="F294" i="9"/>
  <c r="Z293" i="9"/>
  <c r="Y293" i="9"/>
  <c r="X293" i="9"/>
  <c r="W293" i="9"/>
  <c r="V293" i="9"/>
  <c r="U293" i="9"/>
  <c r="T293" i="9"/>
  <c r="F293" i="9"/>
  <c r="Z292" i="9"/>
  <c r="Y292" i="9"/>
  <c r="X292" i="9"/>
  <c r="W292" i="9"/>
  <c r="V292" i="9"/>
  <c r="U292" i="9"/>
  <c r="T292" i="9"/>
  <c r="F292" i="9"/>
  <c r="Z291" i="9"/>
  <c r="Y291" i="9"/>
  <c r="X291" i="9"/>
  <c r="W291" i="9"/>
  <c r="V291" i="9"/>
  <c r="U291" i="9"/>
  <c r="T291" i="9"/>
  <c r="F291" i="9"/>
  <c r="Z290" i="9"/>
  <c r="Y290" i="9"/>
  <c r="X290" i="9"/>
  <c r="W290" i="9"/>
  <c r="V290" i="9"/>
  <c r="U290" i="9"/>
  <c r="T290" i="9"/>
  <c r="F290" i="9"/>
  <c r="Z289" i="9"/>
  <c r="Y289" i="9"/>
  <c r="X289" i="9"/>
  <c r="W289" i="9"/>
  <c r="V289" i="9"/>
  <c r="U289" i="9"/>
  <c r="T289" i="9"/>
  <c r="F289" i="9"/>
  <c r="Z288" i="9"/>
  <c r="Y288" i="9"/>
  <c r="X288" i="9"/>
  <c r="W288" i="9"/>
  <c r="V288" i="9"/>
  <c r="U288" i="9"/>
  <c r="T288" i="9"/>
  <c r="F288" i="9"/>
  <c r="Z287" i="9"/>
  <c r="Y287" i="9"/>
  <c r="X287" i="9"/>
  <c r="W287" i="9"/>
  <c r="V287" i="9"/>
  <c r="U287" i="9"/>
  <c r="T287" i="9"/>
  <c r="F287" i="9"/>
  <c r="Z286" i="9"/>
  <c r="Y286" i="9"/>
  <c r="X286" i="9"/>
  <c r="W286" i="9"/>
  <c r="V286" i="9"/>
  <c r="U286" i="9"/>
  <c r="T286" i="9"/>
  <c r="F286" i="9"/>
  <c r="Z285" i="9"/>
  <c r="Y285" i="9"/>
  <c r="X285" i="9"/>
  <c r="W285" i="9"/>
  <c r="V285" i="9"/>
  <c r="U285" i="9"/>
  <c r="T285" i="9"/>
  <c r="F285" i="9"/>
  <c r="Z284" i="9"/>
  <c r="Y284" i="9"/>
  <c r="X284" i="9"/>
  <c r="W284" i="9"/>
  <c r="V284" i="9"/>
  <c r="U284" i="9"/>
  <c r="T284" i="9"/>
  <c r="F284" i="9"/>
  <c r="Z283" i="9"/>
  <c r="Y283" i="9"/>
  <c r="X283" i="9"/>
  <c r="W283" i="9"/>
  <c r="V283" i="9"/>
  <c r="U283" i="9"/>
  <c r="T283" i="9"/>
  <c r="F283" i="9"/>
  <c r="Z282" i="9"/>
  <c r="Y282" i="9"/>
  <c r="X282" i="9"/>
  <c r="W282" i="9"/>
  <c r="V282" i="9"/>
  <c r="U282" i="9"/>
  <c r="T282" i="9"/>
  <c r="F282" i="9"/>
  <c r="Z281" i="9"/>
  <c r="Y281" i="9"/>
  <c r="X281" i="9"/>
  <c r="W281" i="9"/>
  <c r="V281" i="9"/>
  <c r="U281" i="9"/>
  <c r="T281" i="9"/>
  <c r="F281" i="9"/>
  <c r="Z280" i="9"/>
  <c r="Y280" i="9"/>
  <c r="X280" i="9"/>
  <c r="W280" i="9"/>
  <c r="V280" i="9"/>
  <c r="U280" i="9"/>
  <c r="T280" i="9"/>
  <c r="F280" i="9"/>
  <c r="Z279" i="9"/>
  <c r="Y279" i="9"/>
  <c r="X279" i="9"/>
  <c r="W279" i="9"/>
  <c r="V279" i="9"/>
  <c r="U279" i="9"/>
  <c r="T279" i="9"/>
  <c r="F279" i="9"/>
  <c r="Z278" i="9"/>
  <c r="Y278" i="9"/>
  <c r="X278" i="9"/>
  <c r="W278" i="9"/>
  <c r="V278" i="9"/>
  <c r="U278" i="9"/>
  <c r="T278" i="9"/>
  <c r="F278" i="9"/>
  <c r="Z277" i="9"/>
  <c r="Y277" i="9"/>
  <c r="X277" i="9"/>
  <c r="W277" i="9"/>
  <c r="V277" i="9"/>
  <c r="U277" i="9"/>
  <c r="T277" i="9"/>
  <c r="F277" i="9"/>
  <c r="Z276" i="9"/>
  <c r="Y276" i="9"/>
  <c r="X276" i="9"/>
  <c r="W276" i="9"/>
  <c r="V276" i="9"/>
  <c r="U276" i="9"/>
  <c r="T276" i="9"/>
  <c r="F276" i="9"/>
  <c r="Z275" i="9"/>
  <c r="Y275" i="9"/>
  <c r="X275" i="9"/>
  <c r="W275" i="9"/>
  <c r="V275" i="9"/>
  <c r="U275" i="9"/>
  <c r="T275" i="9"/>
  <c r="F275" i="9"/>
  <c r="Z274" i="9"/>
  <c r="Y274" i="9"/>
  <c r="X274" i="9"/>
  <c r="W274" i="9"/>
  <c r="V274" i="9"/>
  <c r="U274" i="9"/>
  <c r="T274" i="9"/>
  <c r="F274" i="9"/>
  <c r="Z273" i="9"/>
  <c r="Y273" i="9"/>
  <c r="X273" i="9"/>
  <c r="W273" i="9"/>
  <c r="V273" i="9"/>
  <c r="U273" i="9"/>
  <c r="T273" i="9"/>
  <c r="F273" i="9"/>
  <c r="Z272" i="9"/>
  <c r="Y272" i="9"/>
  <c r="X272" i="9"/>
  <c r="W272" i="9"/>
  <c r="V272" i="9"/>
  <c r="U272" i="9"/>
  <c r="T272" i="9"/>
  <c r="F272" i="9"/>
  <c r="Z271" i="9"/>
  <c r="Y271" i="9"/>
  <c r="X271" i="9"/>
  <c r="W271" i="9"/>
  <c r="V271" i="9"/>
  <c r="U271" i="9"/>
  <c r="T271" i="9"/>
  <c r="F271" i="9"/>
  <c r="Z270" i="9"/>
  <c r="Y270" i="9"/>
  <c r="X270" i="9"/>
  <c r="W270" i="9"/>
  <c r="V270" i="9"/>
  <c r="U270" i="9"/>
  <c r="T270" i="9"/>
  <c r="F270" i="9"/>
  <c r="Z269" i="9"/>
  <c r="Y269" i="9"/>
  <c r="X269" i="9"/>
  <c r="W269" i="9"/>
  <c r="V269" i="9"/>
  <c r="U269" i="9"/>
  <c r="T269" i="9"/>
  <c r="F269" i="9"/>
  <c r="Z268" i="9"/>
  <c r="Y268" i="9"/>
  <c r="X268" i="9"/>
  <c r="W268" i="9"/>
  <c r="V268" i="9"/>
  <c r="U268" i="9"/>
  <c r="T268" i="9"/>
  <c r="F268" i="9"/>
  <c r="Z267" i="9"/>
  <c r="Y267" i="9"/>
  <c r="X267" i="9"/>
  <c r="W267" i="9"/>
  <c r="V267" i="9"/>
  <c r="U267" i="9"/>
  <c r="T267" i="9"/>
  <c r="F267" i="9"/>
  <c r="Z266" i="9"/>
  <c r="Y266" i="9"/>
  <c r="X266" i="9"/>
  <c r="W266" i="9"/>
  <c r="V266" i="9"/>
  <c r="U266" i="9"/>
  <c r="T266" i="9"/>
  <c r="F266" i="9"/>
  <c r="Z265" i="9"/>
  <c r="Y265" i="9"/>
  <c r="X265" i="9"/>
  <c r="W265" i="9"/>
  <c r="V265" i="9"/>
  <c r="U265" i="9"/>
  <c r="T265" i="9"/>
  <c r="F265" i="9"/>
  <c r="Z264" i="9"/>
  <c r="Y264" i="9"/>
  <c r="X264" i="9"/>
  <c r="W264" i="9"/>
  <c r="V264" i="9"/>
  <c r="U264" i="9"/>
  <c r="T264" i="9"/>
  <c r="F264" i="9"/>
  <c r="Z263" i="9"/>
  <c r="Y263" i="9"/>
  <c r="X263" i="9"/>
  <c r="W263" i="9"/>
  <c r="V263" i="9"/>
  <c r="U263" i="9"/>
  <c r="T263" i="9"/>
  <c r="F263" i="9"/>
  <c r="Z262" i="9"/>
  <c r="Y262" i="9"/>
  <c r="X262" i="9"/>
  <c r="W262" i="9"/>
  <c r="V262" i="9"/>
  <c r="U262" i="9"/>
  <c r="T262" i="9"/>
  <c r="F262" i="9"/>
  <c r="Z261" i="9"/>
  <c r="Y261" i="9"/>
  <c r="X261" i="9"/>
  <c r="W261" i="9"/>
  <c r="V261" i="9"/>
  <c r="U261" i="9"/>
  <c r="T261" i="9"/>
  <c r="F261" i="9"/>
  <c r="Z260" i="9"/>
  <c r="Y260" i="9"/>
  <c r="X260" i="9"/>
  <c r="W260" i="9"/>
  <c r="V260" i="9"/>
  <c r="U260" i="9"/>
  <c r="T260" i="9"/>
  <c r="F260" i="9"/>
  <c r="Z259" i="9"/>
  <c r="Y259" i="9"/>
  <c r="X259" i="9"/>
  <c r="W259" i="9"/>
  <c r="V259" i="9"/>
  <c r="U259" i="9"/>
  <c r="T259" i="9"/>
  <c r="F259" i="9"/>
  <c r="Z258" i="9"/>
  <c r="Y258" i="9"/>
  <c r="X258" i="9"/>
  <c r="W258" i="9"/>
  <c r="V258" i="9"/>
  <c r="U258" i="9"/>
  <c r="T258" i="9"/>
  <c r="F258" i="9"/>
  <c r="Z257" i="9"/>
  <c r="Y257" i="9"/>
  <c r="X257" i="9"/>
  <c r="W257" i="9"/>
  <c r="V257" i="9"/>
  <c r="U257" i="9"/>
  <c r="T257" i="9"/>
  <c r="F257" i="9"/>
  <c r="Z256" i="9"/>
  <c r="Y256" i="9"/>
  <c r="X256" i="9"/>
  <c r="W256" i="9"/>
  <c r="V256" i="9"/>
  <c r="U256" i="9"/>
  <c r="T256" i="9"/>
  <c r="F256" i="9"/>
  <c r="Z255" i="9"/>
  <c r="Y255" i="9"/>
  <c r="X255" i="9"/>
  <c r="W255" i="9"/>
  <c r="V255" i="9"/>
  <c r="U255" i="9"/>
  <c r="T255" i="9"/>
  <c r="F255" i="9"/>
  <c r="Z254" i="9"/>
  <c r="Y254" i="9"/>
  <c r="X254" i="9"/>
  <c r="W254" i="9"/>
  <c r="V254" i="9"/>
  <c r="U254" i="9"/>
  <c r="T254" i="9"/>
  <c r="F254" i="9"/>
  <c r="Z253" i="9"/>
  <c r="Y253" i="9"/>
  <c r="X253" i="9"/>
  <c r="W253" i="9"/>
  <c r="V253" i="9"/>
  <c r="U253" i="9"/>
  <c r="T253" i="9"/>
  <c r="F253" i="9"/>
  <c r="Z252" i="9"/>
  <c r="Y252" i="9"/>
  <c r="X252" i="9"/>
  <c r="W252" i="9"/>
  <c r="V252" i="9"/>
  <c r="U252" i="9"/>
  <c r="T252" i="9"/>
  <c r="F252" i="9"/>
  <c r="Z251" i="9"/>
  <c r="Y251" i="9"/>
  <c r="X251" i="9"/>
  <c r="W251" i="9"/>
  <c r="V251" i="9"/>
  <c r="U251" i="9"/>
  <c r="T251" i="9"/>
  <c r="F251" i="9"/>
  <c r="Z250" i="9"/>
  <c r="Y250" i="9"/>
  <c r="X250" i="9"/>
  <c r="W250" i="9"/>
  <c r="V250" i="9"/>
  <c r="U250" i="9"/>
  <c r="T250" i="9"/>
  <c r="F250" i="9"/>
  <c r="Z249" i="9"/>
  <c r="Y249" i="9"/>
  <c r="X249" i="9"/>
  <c r="W249" i="9"/>
  <c r="V249" i="9"/>
  <c r="U249" i="9"/>
  <c r="T249" i="9"/>
  <c r="F249" i="9"/>
  <c r="Z248" i="9"/>
  <c r="Y248" i="9"/>
  <c r="X248" i="9"/>
  <c r="W248" i="9"/>
  <c r="V248" i="9"/>
  <c r="U248" i="9"/>
  <c r="T248" i="9"/>
  <c r="F248" i="9"/>
  <c r="Z247" i="9"/>
  <c r="Y247" i="9"/>
  <c r="X247" i="9"/>
  <c r="W247" i="9"/>
  <c r="V247" i="9"/>
  <c r="U247" i="9"/>
  <c r="T247" i="9"/>
  <c r="F247" i="9"/>
  <c r="Z246" i="9"/>
  <c r="Y246" i="9"/>
  <c r="X246" i="9"/>
  <c r="W246" i="9"/>
  <c r="V246" i="9"/>
  <c r="U246" i="9"/>
  <c r="T246" i="9"/>
  <c r="F246" i="9"/>
  <c r="Z245" i="9"/>
  <c r="Y245" i="9"/>
  <c r="X245" i="9"/>
  <c r="W245" i="9"/>
  <c r="V245" i="9"/>
  <c r="U245" i="9"/>
  <c r="T245" i="9"/>
  <c r="F245" i="9"/>
  <c r="Z244" i="9"/>
  <c r="Y244" i="9"/>
  <c r="X244" i="9"/>
  <c r="W244" i="9"/>
  <c r="V244" i="9"/>
  <c r="U244" i="9"/>
  <c r="T244" i="9"/>
  <c r="F244" i="9"/>
  <c r="Z243" i="9"/>
  <c r="Y243" i="9"/>
  <c r="X243" i="9"/>
  <c r="W243" i="9"/>
  <c r="V243" i="9"/>
  <c r="U243" i="9"/>
  <c r="T243" i="9"/>
  <c r="F243" i="9"/>
  <c r="Z242" i="9"/>
  <c r="Y242" i="9"/>
  <c r="X242" i="9"/>
  <c r="W242" i="9"/>
  <c r="V242" i="9"/>
  <c r="U242" i="9"/>
  <c r="T242" i="9"/>
  <c r="F242" i="9"/>
  <c r="Z241" i="9"/>
  <c r="Y241" i="9"/>
  <c r="X241" i="9"/>
  <c r="W241" i="9"/>
  <c r="V241" i="9"/>
  <c r="U241" i="9"/>
  <c r="T241" i="9"/>
  <c r="F241" i="9"/>
  <c r="Z240" i="9"/>
  <c r="Y240" i="9"/>
  <c r="X240" i="9"/>
  <c r="W240" i="9"/>
  <c r="V240" i="9"/>
  <c r="U240" i="9"/>
  <c r="T240" i="9"/>
  <c r="F240" i="9"/>
  <c r="Z239" i="9"/>
  <c r="Y239" i="9"/>
  <c r="X239" i="9"/>
  <c r="W239" i="9"/>
  <c r="V239" i="9"/>
  <c r="U239" i="9"/>
  <c r="T239" i="9"/>
  <c r="F239" i="9"/>
  <c r="Z238" i="9"/>
  <c r="Y238" i="9"/>
  <c r="X238" i="9"/>
  <c r="W238" i="9"/>
  <c r="V238" i="9"/>
  <c r="U238" i="9"/>
  <c r="T238" i="9"/>
  <c r="F238" i="9"/>
  <c r="Z237" i="9"/>
  <c r="Y237" i="9"/>
  <c r="X237" i="9"/>
  <c r="W237" i="9"/>
  <c r="V237" i="9"/>
  <c r="U237" i="9"/>
  <c r="T237" i="9"/>
  <c r="F237" i="9"/>
  <c r="Z236" i="9"/>
  <c r="Y236" i="9"/>
  <c r="X236" i="9"/>
  <c r="W236" i="9"/>
  <c r="V236" i="9"/>
  <c r="U236" i="9"/>
  <c r="T236" i="9"/>
  <c r="F236" i="9"/>
  <c r="Z235" i="9"/>
  <c r="Y235" i="9"/>
  <c r="X235" i="9"/>
  <c r="W235" i="9"/>
  <c r="V235" i="9"/>
  <c r="U235" i="9"/>
  <c r="T235" i="9"/>
  <c r="F235" i="9"/>
  <c r="Z234" i="9"/>
  <c r="Y234" i="9"/>
  <c r="X234" i="9"/>
  <c r="W234" i="9"/>
  <c r="V234" i="9"/>
  <c r="U234" i="9"/>
  <c r="T234" i="9"/>
  <c r="F234" i="9"/>
  <c r="Z233" i="9"/>
  <c r="Y233" i="9"/>
  <c r="X233" i="9"/>
  <c r="W233" i="9"/>
  <c r="V233" i="9"/>
  <c r="U233" i="9"/>
  <c r="T233" i="9"/>
  <c r="F233" i="9"/>
  <c r="Z232" i="9"/>
  <c r="Y232" i="9"/>
  <c r="X232" i="9"/>
  <c r="W232" i="9"/>
  <c r="V232" i="9"/>
  <c r="U232" i="9"/>
  <c r="T232" i="9"/>
  <c r="F232" i="9"/>
  <c r="Z231" i="9"/>
  <c r="Y231" i="9"/>
  <c r="X231" i="9"/>
  <c r="W231" i="9"/>
  <c r="V231" i="9"/>
  <c r="U231" i="9"/>
  <c r="T231" i="9"/>
  <c r="F231" i="9"/>
  <c r="Z230" i="9"/>
  <c r="Y230" i="9"/>
  <c r="X230" i="9"/>
  <c r="W230" i="9"/>
  <c r="V230" i="9"/>
  <c r="U230" i="9"/>
  <c r="T230" i="9"/>
  <c r="F230" i="9"/>
  <c r="Z229" i="9"/>
  <c r="Y229" i="9"/>
  <c r="X229" i="9"/>
  <c r="W229" i="9"/>
  <c r="V229" i="9"/>
  <c r="U229" i="9"/>
  <c r="T229" i="9"/>
  <c r="F229" i="9"/>
  <c r="Z228" i="9"/>
  <c r="Y228" i="9"/>
  <c r="X228" i="9"/>
  <c r="W228" i="9"/>
  <c r="V228" i="9"/>
  <c r="U228" i="9"/>
  <c r="T228" i="9"/>
  <c r="F228" i="9"/>
  <c r="Z227" i="9"/>
  <c r="Y227" i="9"/>
  <c r="X227" i="9"/>
  <c r="W227" i="9"/>
  <c r="V227" i="9"/>
  <c r="U227" i="9"/>
  <c r="T227" i="9"/>
  <c r="F227" i="9"/>
  <c r="Z226" i="9"/>
  <c r="Y226" i="9"/>
  <c r="X226" i="9"/>
  <c r="W226" i="9"/>
  <c r="V226" i="9"/>
  <c r="U226" i="9"/>
  <c r="T226" i="9"/>
  <c r="F226" i="9"/>
  <c r="Z225" i="9"/>
  <c r="Y225" i="9"/>
  <c r="X225" i="9"/>
  <c r="W225" i="9"/>
  <c r="V225" i="9"/>
  <c r="U225" i="9"/>
  <c r="T225" i="9"/>
  <c r="F225" i="9"/>
  <c r="Z224" i="9"/>
  <c r="Y224" i="9"/>
  <c r="X224" i="9"/>
  <c r="W224" i="9"/>
  <c r="V224" i="9"/>
  <c r="U224" i="9"/>
  <c r="T224" i="9"/>
  <c r="F224" i="9"/>
  <c r="Z223" i="9"/>
  <c r="Y223" i="9"/>
  <c r="X223" i="9"/>
  <c r="W223" i="9"/>
  <c r="V223" i="9"/>
  <c r="U223" i="9"/>
  <c r="T223" i="9"/>
  <c r="F223" i="9"/>
  <c r="Z222" i="9"/>
  <c r="Y222" i="9"/>
  <c r="X222" i="9"/>
  <c r="W222" i="9"/>
  <c r="V222" i="9"/>
  <c r="U222" i="9"/>
  <c r="T222" i="9"/>
  <c r="F222" i="9"/>
  <c r="Z221" i="9"/>
  <c r="Y221" i="9"/>
  <c r="X221" i="9"/>
  <c r="W221" i="9"/>
  <c r="V221" i="9"/>
  <c r="U221" i="9"/>
  <c r="T221" i="9"/>
  <c r="F221" i="9"/>
  <c r="Z220" i="9"/>
  <c r="Y220" i="9"/>
  <c r="X220" i="9"/>
  <c r="W220" i="9"/>
  <c r="V220" i="9"/>
  <c r="U220" i="9"/>
  <c r="T220" i="9"/>
  <c r="F220" i="9"/>
  <c r="Z219" i="9"/>
  <c r="Y219" i="9"/>
  <c r="X219" i="9"/>
  <c r="W219" i="9"/>
  <c r="V219" i="9"/>
  <c r="U219" i="9"/>
  <c r="T219" i="9"/>
  <c r="F219" i="9"/>
  <c r="Z218" i="9"/>
  <c r="Y218" i="9"/>
  <c r="X218" i="9"/>
  <c r="W218" i="9"/>
  <c r="V218" i="9"/>
  <c r="U218" i="9"/>
  <c r="T218" i="9"/>
  <c r="F218" i="9"/>
  <c r="Z217" i="9"/>
  <c r="Y217" i="9"/>
  <c r="X217" i="9"/>
  <c r="W217" i="9"/>
  <c r="V217" i="9"/>
  <c r="U217" i="9"/>
  <c r="T217" i="9"/>
  <c r="F217" i="9"/>
  <c r="Z216" i="9"/>
  <c r="Y216" i="9"/>
  <c r="X216" i="9"/>
  <c r="W216" i="9"/>
  <c r="V216" i="9"/>
  <c r="U216" i="9"/>
  <c r="T216" i="9"/>
  <c r="F216" i="9"/>
  <c r="Z215" i="9"/>
  <c r="Y215" i="9"/>
  <c r="X215" i="9"/>
  <c r="W215" i="9"/>
  <c r="V215" i="9"/>
  <c r="U215" i="9"/>
  <c r="T215" i="9"/>
  <c r="F215" i="9"/>
  <c r="Z214" i="9"/>
  <c r="Y214" i="9"/>
  <c r="X214" i="9"/>
  <c r="W214" i="9"/>
  <c r="V214" i="9"/>
  <c r="U214" i="9"/>
  <c r="T214" i="9"/>
  <c r="F214" i="9"/>
  <c r="Z213" i="9"/>
  <c r="Y213" i="9"/>
  <c r="X213" i="9"/>
  <c r="W213" i="9"/>
  <c r="V213" i="9"/>
  <c r="U213" i="9"/>
  <c r="T213" i="9"/>
  <c r="F213" i="9"/>
  <c r="Z212" i="9"/>
  <c r="Y212" i="9"/>
  <c r="X212" i="9"/>
  <c r="W212" i="9"/>
  <c r="V212" i="9"/>
  <c r="U212" i="9"/>
  <c r="T212" i="9"/>
  <c r="F212" i="9"/>
  <c r="Z211" i="9"/>
  <c r="Y211" i="9"/>
  <c r="X211" i="9"/>
  <c r="W211" i="9"/>
  <c r="V211" i="9"/>
  <c r="U211" i="9"/>
  <c r="T211" i="9"/>
  <c r="F211" i="9"/>
  <c r="Z210" i="9"/>
  <c r="Y210" i="9"/>
  <c r="X210" i="9"/>
  <c r="W210" i="9"/>
  <c r="V210" i="9"/>
  <c r="U210" i="9"/>
  <c r="T210" i="9"/>
  <c r="F210" i="9"/>
  <c r="Z209" i="9"/>
  <c r="Y209" i="9"/>
  <c r="X209" i="9"/>
  <c r="W209" i="9"/>
  <c r="V209" i="9"/>
  <c r="U209" i="9"/>
  <c r="T209" i="9"/>
  <c r="F209" i="9"/>
  <c r="Z208" i="9"/>
  <c r="Y208" i="9"/>
  <c r="X208" i="9"/>
  <c r="W208" i="9"/>
  <c r="V208" i="9"/>
  <c r="U208" i="9"/>
  <c r="T208" i="9"/>
  <c r="F208" i="9"/>
  <c r="Z207" i="9"/>
  <c r="Y207" i="9"/>
  <c r="X207" i="9"/>
  <c r="W207" i="9"/>
  <c r="V207" i="9"/>
  <c r="U207" i="9"/>
  <c r="T207" i="9"/>
  <c r="F207" i="9"/>
  <c r="Z206" i="9"/>
  <c r="Y206" i="9"/>
  <c r="X206" i="9"/>
  <c r="W206" i="9"/>
  <c r="V206" i="9"/>
  <c r="U206" i="9"/>
  <c r="T206" i="9"/>
  <c r="F206" i="9"/>
  <c r="Z205" i="9"/>
  <c r="Y205" i="9"/>
  <c r="X205" i="9"/>
  <c r="W205" i="9"/>
  <c r="V205" i="9"/>
  <c r="U205" i="9"/>
  <c r="T205" i="9"/>
  <c r="F205" i="9"/>
  <c r="Z204" i="9"/>
  <c r="Y204" i="9"/>
  <c r="X204" i="9"/>
  <c r="W204" i="9"/>
  <c r="V204" i="9"/>
  <c r="U204" i="9"/>
  <c r="T204" i="9"/>
  <c r="F204" i="9"/>
  <c r="Z203" i="9"/>
  <c r="Y203" i="9"/>
  <c r="X203" i="9"/>
  <c r="W203" i="9"/>
  <c r="V203" i="9"/>
  <c r="U203" i="9"/>
  <c r="T203" i="9"/>
  <c r="F203" i="9"/>
  <c r="Z202" i="9"/>
  <c r="Y202" i="9"/>
  <c r="X202" i="9"/>
  <c r="W202" i="9"/>
  <c r="V202" i="9"/>
  <c r="U202" i="9"/>
  <c r="T202" i="9"/>
  <c r="F202" i="9"/>
  <c r="Z201" i="9"/>
  <c r="Y201" i="9"/>
  <c r="X201" i="9"/>
  <c r="W201" i="9"/>
  <c r="V201" i="9"/>
  <c r="U201" i="9"/>
  <c r="T201" i="9"/>
  <c r="F201" i="9"/>
  <c r="Z200" i="9"/>
  <c r="Y200" i="9"/>
  <c r="X200" i="9"/>
  <c r="W200" i="9"/>
  <c r="V200" i="9"/>
  <c r="U200" i="9"/>
  <c r="T200" i="9"/>
  <c r="F200" i="9"/>
  <c r="Z199" i="9"/>
  <c r="Y199" i="9"/>
  <c r="X199" i="9"/>
  <c r="W199" i="9"/>
  <c r="V199" i="9"/>
  <c r="U199" i="9"/>
  <c r="T199" i="9"/>
  <c r="F199" i="9"/>
  <c r="Z198" i="9"/>
  <c r="Y198" i="9"/>
  <c r="X198" i="9"/>
  <c r="W198" i="9"/>
  <c r="V198" i="9"/>
  <c r="U198" i="9"/>
  <c r="T198" i="9"/>
  <c r="F198" i="9"/>
  <c r="Z197" i="9"/>
  <c r="Y197" i="9"/>
  <c r="X197" i="9"/>
  <c r="W197" i="9"/>
  <c r="V197" i="9"/>
  <c r="U197" i="9"/>
  <c r="T197" i="9"/>
  <c r="F197" i="9"/>
  <c r="Z196" i="9"/>
  <c r="Y196" i="9"/>
  <c r="X196" i="9"/>
  <c r="W196" i="9"/>
  <c r="V196" i="9"/>
  <c r="U196" i="9"/>
  <c r="T196" i="9"/>
  <c r="F196" i="9"/>
  <c r="Z195" i="9"/>
  <c r="Y195" i="9"/>
  <c r="X195" i="9"/>
  <c r="W195" i="9"/>
  <c r="V195" i="9"/>
  <c r="U195" i="9"/>
  <c r="T195" i="9"/>
  <c r="F195" i="9"/>
  <c r="Z194" i="9"/>
  <c r="Y194" i="9"/>
  <c r="X194" i="9"/>
  <c r="W194" i="9"/>
  <c r="V194" i="9"/>
  <c r="U194" i="9"/>
  <c r="T194" i="9"/>
  <c r="F194" i="9"/>
  <c r="Z193" i="9"/>
  <c r="Y193" i="9"/>
  <c r="X193" i="9"/>
  <c r="W193" i="9"/>
  <c r="V193" i="9"/>
  <c r="U193" i="9"/>
  <c r="T193" i="9"/>
  <c r="F193" i="9"/>
  <c r="Z192" i="9"/>
  <c r="Y192" i="9"/>
  <c r="X192" i="9"/>
  <c r="W192" i="9"/>
  <c r="V192" i="9"/>
  <c r="U192" i="9"/>
  <c r="T192" i="9"/>
  <c r="F192" i="9"/>
  <c r="Z191" i="9"/>
  <c r="Y191" i="9"/>
  <c r="X191" i="9"/>
  <c r="W191" i="9"/>
  <c r="V191" i="9"/>
  <c r="U191" i="9"/>
  <c r="T191" i="9"/>
  <c r="F191" i="9"/>
  <c r="Z190" i="9"/>
  <c r="Y190" i="9"/>
  <c r="X190" i="9"/>
  <c r="W190" i="9"/>
  <c r="V190" i="9"/>
  <c r="U190" i="9"/>
  <c r="T190" i="9"/>
  <c r="F190" i="9"/>
  <c r="Z189" i="9"/>
  <c r="Y189" i="9"/>
  <c r="X189" i="9"/>
  <c r="W189" i="9"/>
  <c r="V189" i="9"/>
  <c r="U189" i="9"/>
  <c r="T189" i="9"/>
  <c r="F189" i="9"/>
  <c r="Z188" i="9"/>
  <c r="Y188" i="9"/>
  <c r="X188" i="9"/>
  <c r="W188" i="9"/>
  <c r="V188" i="9"/>
  <c r="U188" i="9"/>
  <c r="T188" i="9"/>
  <c r="F188" i="9"/>
  <c r="Z187" i="9"/>
  <c r="Y187" i="9"/>
  <c r="X187" i="9"/>
  <c r="W187" i="9"/>
  <c r="V187" i="9"/>
  <c r="U187" i="9"/>
  <c r="T187" i="9"/>
  <c r="F187" i="9"/>
  <c r="Z186" i="9"/>
  <c r="Y186" i="9"/>
  <c r="X186" i="9"/>
  <c r="W186" i="9"/>
  <c r="V186" i="9"/>
  <c r="U186" i="9"/>
  <c r="T186" i="9"/>
  <c r="F186" i="9"/>
  <c r="Z185" i="9"/>
  <c r="Y185" i="9"/>
  <c r="X185" i="9"/>
  <c r="W185" i="9"/>
  <c r="V185" i="9"/>
  <c r="U185" i="9"/>
  <c r="T185" i="9"/>
  <c r="F185" i="9"/>
  <c r="Z184" i="9"/>
  <c r="Y184" i="9"/>
  <c r="X184" i="9"/>
  <c r="W184" i="9"/>
  <c r="V184" i="9"/>
  <c r="U184" i="9"/>
  <c r="T184" i="9"/>
  <c r="F184" i="9"/>
  <c r="Z183" i="9"/>
  <c r="Y183" i="9"/>
  <c r="X183" i="9"/>
  <c r="W183" i="9"/>
  <c r="V183" i="9"/>
  <c r="U183" i="9"/>
  <c r="T183" i="9"/>
  <c r="F183" i="9"/>
  <c r="Z182" i="9"/>
  <c r="Y182" i="9"/>
  <c r="X182" i="9"/>
  <c r="W182" i="9"/>
  <c r="V182" i="9"/>
  <c r="U182" i="9"/>
  <c r="T182" i="9"/>
  <c r="F182" i="9"/>
  <c r="Z181" i="9"/>
  <c r="Y181" i="9"/>
  <c r="X181" i="9"/>
  <c r="W181" i="9"/>
  <c r="V181" i="9"/>
  <c r="U181" i="9"/>
  <c r="T181" i="9"/>
  <c r="F181" i="9"/>
  <c r="Z180" i="9"/>
  <c r="Y180" i="9"/>
  <c r="X180" i="9"/>
  <c r="W180" i="9"/>
  <c r="V180" i="9"/>
  <c r="U180" i="9"/>
  <c r="T180" i="9"/>
  <c r="F180" i="9"/>
  <c r="Z179" i="9"/>
  <c r="Y179" i="9"/>
  <c r="X179" i="9"/>
  <c r="W179" i="9"/>
  <c r="V179" i="9"/>
  <c r="U179" i="9"/>
  <c r="T179" i="9"/>
  <c r="F179" i="9"/>
  <c r="Z178" i="9"/>
  <c r="Y178" i="9"/>
  <c r="X178" i="9"/>
  <c r="W178" i="9"/>
  <c r="V178" i="9"/>
  <c r="U178" i="9"/>
  <c r="T178" i="9"/>
  <c r="F178" i="9"/>
  <c r="Z177" i="9"/>
  <c r="Y177" i="9"/>
  <c r="X177" i="9"/>
  <c r="W177" i="9"/>
  <c r="V177" i="9"/>
  <c r="U177" i="9"/>
  <c r="T177" i="9"/>
  <c r="F177" i="9"/>
  <c r="Z176" i="9"/>
  <c r="Y176" i="9"/>
  <c r="X176" i="9"/>
  <c r="W176" i="9"/>
  <c r="V176" i="9"/>
  <c r="U176" i="9"/>
  <c r="T176" i="9"/>
  <c r="F176" i="9"/>
  <c r="Z175" i="9"/>
  <c r="Y175" i="9"/>
  <c r="X175" i="9"/>
  <c r="W175" i="9"/>
  <c r="V175" i="9"/>
  <c r="U175" i="9"/>
  <c r="T175" i="9"/>
  <c r="F175" i="9"/>
  <c r="Z174" i="9"/>
  <c r="Y174" i="9"/>
  <c r="X174" i="9"/>
  <c r="W174" i="9"/>
  <c r="V174" i="9"/>
  <c r="U174" i="9"/>
  <c r="T174" i="9"/>
  <c r="F174" i="9"/>
  <c r="Z173" i="9"/>
  <c r="Y173" i="9"/>
  <c r="X173" i="9"/>
  <c r="W173" i="9"/>
  <c r="V173" i="9"/>
  <c r="U173" i="9"/>
  <c r="T173" i="9"/>
  <c r="F173" i="9"/>
  <c r="Z172" i="9"/>
  <c r="Y172" i="9"/>
  <c r="X172" i="9"/>
  <c r="W172" i="9"/>
  <c r="V172" i="9"/>
  <c r="U172" i="9"/>
  <c r="T172" i="9"/>
  <c r="F172" i="9"/>
  <c r="Z171" i="9"/>
  <c r="Y171" i="9"/>
  <c r="X171" i="9"/>
  <c r="W171" i="9"/>
  <c r="V171" i="9"/>
  <c r="U171" i="9"/>
  <c r="T171" i="9"/>
  <c r="F171" i="9"/>
  <c r="Z170" i="9"/>
  <c r="Y170" i="9"/>
  <c r="X170" i="9"/>
  <c r="W170" i="9"/>
  <c r="V170" i="9"/>
  <c r="U170" i="9"/>
  <c r="T170" i="9"/>
  <c r="F170" i="9"/>
  <c r="Z169" i="9"/>
  <c r="Y169" i="9"/>
  <c r="X169" i="9"/>
  <c r="W169" i="9"/>
  <c r="V169" i="9"/>
  <c r="U169" i="9"/>
  <c r="T169" i="9"/>
  <c r="F169" i="9"/>
  <c r="Z168" i="9"/>
  <c r="Y168" i="9"/>
  <c r="X168" i="9"/>
  <c r="W168" i="9"/>
  <c r="V168" i="9"/>
  <c r="U168" i="9"/>
  <c r="T168" i="9"/>
  <c r="F168" i="9"/>
  <c r="Z167" i="9"/>
  <c r="Y167" i="9"/>
  <c r="X167" i="9"/>
  <c r="W167" i="9"/>
  <c r="V167" i="9"/>
  <c r="U167" i="9"/>
  <c r="T167" i="9"/>
  <c r="F167" i="9"/>
  <c r="Z166" i="9"/>
  <c r="Y166" i="9"/>
  <c r="X166" i="9"/>
  <c r="W166" i="9"/>
  <c r="V166" i="9"/>
  <c r="U166" i="9"/>
  <c r="T166" i="9"/>
  <c r="F166" i="9"/>
  <c r="Z165" i="9"/>
  <c r="Y165" i="9"/>
  <c r="X165" i="9"/>
  <c r="W165" i="9"/>
  <c r="V165" i="9"/>
  <c r="U165" i="9"/>
  <c r="T165" i="9"/>
  <c r="F165" i="9"/>
  <c r="Z164" i="9"/>
  <c r="Y164" i="9"/>
  <c r="X164" i="9"/>
  <c r="W164" i="9"/>
  <c r="V164" i="9"/>
  <c r="U164" i="9"/>
  <c r="T164" i="9"/>
  <c r="F164" i="9"/>
  <c r="Z163" i="9"/>
  <c r="Y163" i="9"/>
  <c r="X163" i="9"/>
  <c r="W163" i="9"/>
  <c r="V163" i="9"/>
  <c r="U163" i="9"/>
  <c r="T163" i="9"/>
  <c r="F163" i="9"/>
  <c r="Z162" i="9"/>
  <c r="Y162" i="9"/>
  <c r="X162" i="9"/>
  <c r="W162" i="9"/>
  <c r="V162" i="9"/>
  <c r="U162" i="9"/>
  <c r="T162" i="9"/>
  <c r="F162" i="9"/>
  <c r="Z161" i="9"/>
  <c r="Y161" i="9"/>
  <c r="X161" i="9"/>
  <c r="W161" i="9"/>
  <c r="V161" i="9"/>
  <c r="U161" i="9"/>
  <c r="T161" i="9"/>
  <c r="F161" i="9"/>
  <c r="Z160" i="9"/>
  <c r="Y160" i="9"/>
  <c r="X160" i="9"/>
  <c r="W160" i="9"/>
  <c r="V160" i="9"/>
  <c r="U160" i="9"/>
  <c r="T160" i="9"/>
  <c r="F160" i="9"/>
  <c r="Z159" i="9"/>
  <c r="Y159" i="9"/>
  <c r="X159" i="9"/>
  <c r="W159" i="9"/>
  <c r="V159" i="9"/>
  <c r="U159" i="9"/>
  <c r="T159" i="9"/>
  <c r="F159" i="9"/>
  <c r="Z158" i="9"/>
  <c r="Y158" i="9"/>
  <c r="X158" i="9"/>
  <c r="W158" i="9"/>
  <c r="V158" i="9"/>
  <c r="U158" i="9"/>
  <c r="T158" i="9"/>
  <c r="F158" i="9"/>
  <c r="Z157" i="9"/>
  <c r="Y157" i="9"/>
  <c r="X157" i="9"/>
  <c r="W157" i="9"/>
  <c r="V157" i="9"/>
  <c r="U157" i="9"/>
  <c r="T157" i="9"/>
  <c r="F157" i="9"/>
  <c r="Z156" i="9"/>
  <c r="Y156" i="9"/>
  <c r="X156" i="9"/>
  <c r="W156" i="9"/>
  <c r="V156" i="9"/>
  <c r="U156" i="9"/>
  <c r="T156" i="9"/>
  <c r="F156" i="9"/>
  <c r="Z155" i="9"/>
  <c r="Y155" i="9"/>
  <c r="X155" i="9"/>
  <c r="W155" i="9"/>
  <c r="V155" i="9"/>
  <c r="U155" i="9"/>
  <c r="T155" i="9"/>
  <c r="F155" i="9"/>
  <c r="Z154" i="9"/>
  <c r="Y154" i="9"/>
  <c r="X154" i="9"/>
  <c r="W154" i="9"/>
  <c r="V154" i="9"/>
  <c r="U154" i="9"/>
  <c r="T154" i="9"/>
  <c r="F154" i="9"/>
  <c r="Z153" i="9"/>
  <c r="Y153" i="9"/>
  <c r="X153" i="9"/>
  <c r="W153" i="9"/>
  <c r="V153" i="9"/>
  <c r="U153" i="9"/>
  <c r="T153" i="9"/>
  <c r="F153" i="9"/>
  <c r="Z152" i="9"/>
  <c r="Y152" i="9"/>
  <c r="X152" i="9"/>
  <c r="W152" i="9"/>
  <c r="V152" i="9"/>
  <c r="U152" i="9"/>
  <c r="T152" i="9"/>
  <c r="F152" i="9"/>
  <c r="Z151" i="9"/>
  <c r="Y151" i="9"/>
  <c r="X151" i="9"/>
  <c r="W151" i="9"/>
  <c r="V151" i="9"/>
  <c r="U151" i="9"/>
  <c r="T151" i="9"/>
  <c r="F151" i="9"/>
  <c r="Z150" i="9"/>
  <c r="Y150" i="9"/>
  <c r="X150" i="9"/>
  <c r="W150" i="9"/>
  <c r="V150" i="9"/>
  <c r="U150" i="9"/>
  <c r="T150" i="9"/>
  <c r="F150" i="9"/>
  <c r="Z149" i="9"/>
  <c r="Y149" i="9"/>
  <c r="X149" i="9"/>
  <c r="W149" i="9"/>
  <c r="V149" i="9"/>
  <c r="U149" i="9"/>
  <c r="T149" i="9"/>
  <c r="F149" i="9"/>
  <c r="Z148" i="9"/>
  <c r="Y148" i="9"/>
  <c r="X148" i="9"/>
  <c r="W148" i="9"/>
  <c r="V148" i="9"/>
  <c r="U148" i="9"/>
  <c r="T148" i="9"/>
  <c r="F148" i="9"/>
  <c r="Z147" i="9"/>
  <c r="Y147" i="9"/>
  <c r="X147" i="9"/>
  <c r="W147" i="9"/>
  <c r="V147" i="9"/>
  <c r="U147" i="9"/>
  <c r="T147" i="9"/>
  <c r="F147" i="9"/>
  <c r="Z146" i="9"/>
  <c r="Y146" i="9"/>
  <c r="X146" i="9"/>
  <c r="W146" i="9"/>
  <c r="V146" i="9"/>
  <c r="U146" i="9"/>
  <c r="T146" i="9"/>
  <c r="F146" i="9"/>
  <c r="Z145" i="9"/>
  <c r="Y145" i="9"/>
  <c r="X145" i="9"/>
  <c r="W145" i="9"/>
  <c r="V145" i="9"/>
  <c r="U145" i="9"/>
  <c r="T145" i="9"/>
  <c r="F145" i="9"/>
  <c r="Z144" i="9"/>
  <c r="Y144" i="9"/>
  <c r="X144" i="9"/>
  <c r="W144" i="9"/>
  <c r="V144" i="9"/>
  <c r="U144" i="9"/>
  <c r="T144" i="9"/>
  <c r="F144" i="9"/>
  <c r="Z143" i="9"/>
  <c r="Y143" i="9"/>
  <c r="X143" i="9"/>
  <c r="W143" i="9"/>
  <c r="V143" i="9"/>
  <c r="U143" i="9"/>
  <c r="T143" i="9"/>
  <c r="F143" i="9"/>
  <c r="Z142" i="9"/>
  <c r="Y142" i="9"/>
  <c r="X142" i="9"/>
  <c r="W142" i="9"/>
  <c r="V142" i="9"/>
  <c r="U142" i="9"/>
  <c r="T142" i="9"/>
  <c r="F142" i="9"/>
  <c r="Z141" i="9"/>
  <c r="Y141" i="9"/>
  <c r="X141" i="9"/>
  <c r="W141" i="9"/>
  <c r="V141" i="9"/>
  <c r="U141" i="9"/>
  <c r="T141" i="9"/>
  <c r="F141" i="9"/>
  <c r="Z140" i="9"/>
  <c r="Y140" i="9"/>
  <c r="X140" i="9"/>
  <c r="W140" i="9"/>
  <c r="V140" i="9"/>
  <c r="U140" i="9"/>
  <c r="T140" i="9"/>
  <c r="F140" i="9"/>
  <c r="Z139" i="9"/>
  <c r="Y139" i="9"/>
  <c r="X139" i="9"/>
  <c r="W139" i="9"/>
  <c r="V139" i="9"/>
  <c r="U139" i="9"/>
  <c r="T139" i="9"/>
  <c r="F139" i="9"/>
  <c r="Z138" i="9"/>
  <c r="Y138" i="9"/>
  <c r="X138" i="9"/>
  <c r="W138" i="9"/>
  <c r="V138" i="9"/>
  <c r="U138" i="9"/>
  <c r="T138" i="9"/>
  <c r="F138" i="9"/>
  <c r="Z137" i="9"/>
  <c r="Y137" i="9"/>
  <c r="X137" i="9"/>
  <c r="W137" i="9"/>
  <c r="V137" i="9"/>
  <c r="U137" i="9"/>
  <c r="T137" i="9"/>
  <c r="F137" i="9"/>
  <c r="Z136" i="9"/>
  <c r="Y136" i="9"/>
  <c r="X136" i="9"/>
  <c r="W136" i="9"/>
  <c r="V136" i="9"/>
  <c r="U136" i="9"/>
  <c r="T136" i="9"/>
  <c r="F136" i="9"/>
  <c r="Z135" i="9"/>
  <c r="Y135" i="9"/>
  <c r="X135" i="9"/>
  <c r="W135" i="9"/>
  <c r="V135" i="9"/>
  <c r="U135" i="9"/>
  <c r="T135" i="9"/>
  <c r="F135" i="9"/>
  <c r="Z134" i="9"/>
  <c r="Y134" i="9"/>
  <c r="X134" i="9"/>
  <c r="W134" i="9"/>
  <c r="V134" i="9"/>
  <c r="U134" i="9"/>
  <c r="T134" i="9"/>
  <c r="F134" i="9"/>
  <c r="Z133" i="9"/>
  <c r="Y133" i="9"/>
  <c r="X133" i="9"/>
  <c r="W133" i="9"/>
  <c r="V133" i="9"/>
  <c r="U133" i="9"/>
  <c r="T133" i="9"/>
  <c r="F133" i="9"/>
  <c r="Z132" i="9"/>
  <c r="Y132" i="9"/>
  <c r="X132" i="9"/>
  <c r="W132" i="9"/>
  <c r="V132" i="9"/>
  <c r="U132" i="9"/>
  <c r="T132" i="9"/>
  <c r="Z131" i="9"/>
  <c r="Y131" i="9"/>
  <c r="X131" i="9"/>
  <c r="W131" i="9"/>
  <c r="V131" i="9"/>
  <c r="U131" i="9"/>
  <c r="T131" i="9"/>
  <c r="Z130" i="9"/>
  <c r="Y130" i="9"/>
  <c r="X130" i="9"/>
  <c r="W130" i="9"/>
  <c r="V130" i="9"/>
  <c r="U130" i="9"/>
  <c r="T130" i="9"/>
  <c r="Z129" i="9"/>
  <c r="Y129" i="9"/>
  <c r="X129" i="9"/>
  <c r="W129" i="9"/>
  <c r="V129" i="9"/>
  <c r="U129" i="9"/>
  <c r="T129" i="9"/>
  <c r="Z128" i="9"/>
  <c r="Y128" i="9"/>
  <c r="X128" i="9"/>
  <c r="W128" i="9"/>
  <c r="V128" i="9"/>
  <c r="U128" i="9"/>
  <c r="T128" i="9"/>
  <c r="Z127" i="9"/>
  <c r="Y127" i="9"/>
  <c r="X127" i="9"/>
  <c r="W127" i="9"/>
  <c r="V127" i="9"/>
  <c r="U127" i="9"/>
  <c r="T127" i="9"/>
  <c r="Z126" i="9"/>
  <c r="Y126" i="9"/>
  <c r="X126" i="9"/>
  <c r="W126" i="9"/>
  <c r="V126" i="9"/>
  <c r="U126" i="9"/>
  <c r="T126" i="9"/>
  <c r="Z125" i="9"/>
  <c r="Y125" i="9"/>
  <c r="X125" i="9"/>
  <c r="W125" i="9"/>
  <c r="V125" i="9"/>
  <c r="U125" i="9"/>
  <c r="T125" i="9"/>
  <c r="Z124" i="9"/>
  <c r="Y124" i="9"/>
  <c r="X124" i="9"/>
  <c r="W124" i="9"/>
  <c r="V124" i="9"/>
  <c r="U124" i="9"/>
  <c r="T124" i="9"/>
  <c r="Z123" i="9"/>
  <c r="Y123" i="9"/>
  <c r="X123" i="9"/>
  <c r="W123" i="9"/>
  <c r="V123" i="9"/>
  <c r="U123" i="9"/>
  <c r="T123" i="9"/>
  <c r="Z122" i="9"/>
  <c r="Y122" i="9"/>
  <c r="X122" i="9"/>
  <c r="W122" i="9"/>
  <c r="V122" i="9"/>
  <c r="U122" i="9"/>
  <c r="T122" i="9"/>
  <c r="Z121" i="9"/>
  <c r="Y121" i="9"/>
  <c r="X121" i="9"/>
  <c r="W121" i="9"/>
  <c r="V121" i="9"/>
  <c r="U121" i="9"/>
  <c r="T121" i="9"/>
  <c r="Z120" i="9"/>
  <c r="Y120" i="9"/>
  <c r="X120" i="9"/>
  <c r="W120" i="9"/>
  <c r="V120" i="9"/>
  <c r="U120" i="9"/>
  <c r="T120" i="9"/>
  <c r="Z119" i="9"/>
  <c r="Y119" i="9"/>
  <c r="X119" i="9"/>
  <c r="W119" i="9"/>
  <c r="V119" i="9"/>
  <c r="U119" i="9"/>
  <c r="T119" i="9"/>
  <c r="Z118" i="9"/>
  <c r="Y118" i="9"/>
  <c r="X118" i="9"/>
  <c r="W118" i="9"/>
  <c r="V118" i="9"/>
  <c r="U118" i="9"/>
  <c r="T118" i="9"/>
  <c r="Z117" i="9"/>
  <c r="Y117" i="9"/>
  <c r="X117" i="9"/>
  <c r="W117" i="9"/>
  <c r="V117" i="9"/>
  <c r="U117" i="9"/>
  <c r="T117" i="9"/>
  <c r="Z116" i="9"/>
  <c r="Y116" i="9"/>
  <c r="X116" i="9"/>
  <c r="W116" i="9"/>
  <c r="V116" i="9"/>
  <c r="U116" i="9"/>
  <c r="T116" i="9"/>
  <c r="Z115" i="9"/>
  <c r="Y115" i="9"/>
  <c r="X115" i="9"/>
  <c r="W115" i="9"/>
  <c r="V115" i="9"/>
  <c r="U115" i="9"/>
  <c r="T115" i="9"/>
  <c r="Z114" i="9"/>
  <c r="Y114" i="9"/>
  <c r="X114" i="9"/>
  <c r="W114" i="9"/>
  <c r="V114" i="9"/>
  <c r="U114" i="9"/>
  <c r="T114" i="9"/>
  <c r="Z113" i="9"/>
  <c r="Y113" i="9"/>
  <c r="X113" i="9"/>
  <c r="W113" i="9"/>
  <c r="V113" i="9"/>
  <c r="U113" i="9"/>
  <c r="T113" i="9"/>
  <c r="Z112" i="9"/>
  <c r="Y112" i="9"/>
  <c r="X112" i="9"/>
  <c r="W112" i="9"/>
  <c r="V112" i="9"/>
  <c r="U112" i="9"/>
  <c r="T112" i="9"/>
  <c r="Z111" i="9"/>
  <c r="Y111" i="9"/>
  <c r="X111" i="9"/>
  <c r="W111" i="9"/>
  <c r="V111" i="9"/>
  <c r="U111" i="9"/>
  <c r="T111" i="9"/>
  <c r="Z110" i="9"/>
  <c r="Y110" i="9"/>
  <c r="X110" i="9"/>
  <c r="W110" i="9"/>
  <c r="V110" i="9"/>
  <c r="U110" i="9"/>
  <c r="T110" i="9"/>
  <c r="Z109" i="9"/>
  <c r="Y109" i="9"/>
  <c r="X109" i="9"/>
  <c r="W109" i="9"/>
  <c r="V109" i="9"/>
  <c r="U109" i="9"/>
  <c r="T109" i="9"/>
  <c r="Z108" i="9"/>
  <c r="Y108" i="9"/>
  <c r="X108" i="9"/>
  <c r="W108" i="9"/>
  <c r="V108" i="9"/>
  <c r="U108" i="9"/>
  <c r="T108" i="9"/>
  <c r="Z107" i="9"/>
  <c r="Y107" i="9"/>
  <c r="X107" i="9"/>
  <c r="W107" i="9"/>
  <c r="V107" i="9"/>
  <c r="U107" i="9"/>
  <c r="T107" i="9"/>
  <c r="Z106" i="9"/>
  <c r="Y106" i="9"/>
  <c r="X106" i="9"/>
  <c r="W106" i="9"/>
  <c r="V106" i="9"/>
  <c r="U106" i="9"/>
  <c r="T106" i="9"/>
  <c r="Z105" i="9"/>
  <c r="Y105" i="9"/>
  <c r="X105" i="9"/>
  <c r="W105" i="9"/>
  <c r="V105" i="9"/>
  <c r="U105" i="9"/>
  <c r="T105" i="9"/>
  <c r="Z104" i="9"/>
  <c r="Y104" i="9"/>
  <c r="X104" i="9"/>
  <c r="W104" i="9"/>
  <c r="V104" i="9"/>
  <c r="U104" i="9"/>
  <c r="T104" i="9"/>
  <c r="Z103" i="9"/>
  <c r="Y103" i="9"/>
  <c r="X103" i="9"/>
  <c r="W103" i="9"/>
  <c r="V103" i="9"/>
  <c r="U103" i="9"/>
  <c r="T103" i="9"/>
  <c r="Z102" i="9"/>
  <c r="Y102" i="9"/>
  <c r="X102" i="9"/>
  <c r="W102" i="9"/>
  <c r="V102" i="9"/>
  <c r="U102" i="9"/>
  <c r="T102" i="9"/>
  <c r="Z101" i="9"/>
  <c r="Y101" i="9"/>
  <c r="X101" i="9"/>
  <c r="W101" i="9"/>
  <c r="V101" i="9"/>
  <c r="U101" i="9"/>
  <c r="T101" i="9"/>
  <c r="Z100" i="9"/>
  <c r="Y100" i="9"/>
  <c r="X100" i="9"/>
  <c r="W100" i="9"/>
  <c r="V100" i="9"/>
  <c r="U100" i="9"/>
  <c r="T100" i="9"/>
  <c r="Z99" i="9"/>
  <c r="Y99" i="9"/>
  <c r="X99" i="9"/>
  <c r="W99" i="9"/>
  <c r="V99" i="9"/>
  <c r="U99" i="9"/>
  <c r="T99" i="9"/>
  <c r="Z98" i="9"/>
  <c r="Y98" i="9"/>
  <c r="X98" i="9"/>
  <c r="W98" i="9"/>
  <c r="V98" i="9"/>
  <c r="U98" i="9"/>
  <c r="T98" i="9"/>
  <c r="Z97" i="9"/>
  <c r="Y97" i="9"/>
  <c r="X97" i="9"/>
  <c r="W97" i="9"/>
  <c r="V97" i="9"/>
  <c r="U97" i="9"/>
  <c r="T97" i="9"/>
  <c r="Z96" i="9"/>
  <c r="Y96" i="9"/>
  <c r="X96" i="9"/>
  <c r="W96" i="9"/>
  <c r="V96" i="9"/>
  <c r="U96" i="9"/>
  <c r="T96" i="9"/>
  <c r="Z95" i="9"/>
  <c r="Y95" i="9"/>
  <c r="X95" i="9"/>
  <c r="W95" i="9"/>
  <c r="V95" i="9"/>
  <c r="U95" i="9"/>
  <c r="T95" i="9"/>
  <c r="Z94" i="9"/>
  <c r="Y94" i="9"/>
  <c r="X94" i="9"/>
  <c r="W94" i="9"/>
  <c r="V94" i="9"/>
  <c r="U94" i="9"/>
  <c r="T94" i="9"/>
  <c r="Z93" i="9"/>
  <c r="Y93" i="9"/>
  <c r="X93" i="9"/>
  <c r="W93" i="9"/>
  <c r="V93" i="9"/>
  <c r="U93" i="9"/>
  <c r="T93" i="9"/>
  <c r="Z92" i="9"/>
  <c r="Y92" i="9"/>
  <c r="X92" i="9"/>
  <c r="W92" i="9"/>
  <c r="V92" i="9"/>
  <c r="U92" i="9"/>
  <c r="T92" i="9"/>
  <c r="Z91" i="9"/>
  <c r="Y91" i="9"/>
  <c r="X91" i="9"/>
  <c r="W91" i="9"/>
  <c r="V91" i="9"/>
  <c r="U91" i="9"/>
  <c r="T91" i="9"/>
  <c r="Z90" i="9"/>
  <c r="Y90" i="9"/>
  <c r="X90" i="9"/>
  <c r="W90" i="9"/>
  <c r="V90" i="9"/>
  <c r="U90" i="9"/>
  <c r="T90" i="9"/>
  <c r="Z89" i="9"/>
  <c r="Y89" i="9"/>
  <c r="X89" i="9"/>
  <c r="W89" i="9"/>
  <c r="V89" i="9"/>
  <c r="U89" i="9"/>
  <c r="T89" i="9"/>
  <c r="Z88" i="9"/>
  <c r="Y88" i="9"/>
  <c r="X88" i="9"/>
  <c r="W88" i="9"/>
  <c r="V88" i="9"/>
  <c r="U88" i="9"/>
  <c r="T88" i="9"/>
  <c r="Z87" i="9"/>
  <c r="Y87" i="9"/>
  <c r="X87" i="9"/>
  <c r="W87" i="9"/>
  <c r="V87" i="9"/>
  <c r="U87" i="9"/>
  <c r="T87" i="9"/>
  <c r="Z86" i="9"/>
  <c r="Y86" i="9"/>
  <c r="X86" i="9"/>
  <c r="W86" i="9"/>
  <c r="V86" i="9"/>
  <c r="U86" i="9"/>
  <c r="T86" i="9"/>
  <c r="Z85" i="9"/>
  <c r="Y85" i="9"/>
  <c r="X85" i="9"/>
  <c r="W85" i="9"/>
  <c r="V85" i="9"/>
  <c r="U85" i="9"/>
  <c r="T85" i="9"/>
  <c r="Z84" i="9"/>
  <c r="Y84" i="9"/>
  <c r="X84" i="9"/>
  <c r="W84" i="9"/>
  <c r="V84" i="9"/>
  <c r="U84" i="9"/>
  <c r="T84" i="9"/>
  <c r="Z83" i="9"/>
  <c r="Y83" i="9"/>
  <c r="X83" i="9"/>
  <c r="W83" i="9"/>
  <c r="V83" i="9"/>
  <c r="U83" i="9"/>
  <c r="T83" i="9"/>
  <c r="Z82" i="9"/>
  <c r="Y82" i="9"/>
  <c r="X82" i="9"/>
  <c r="W82" i="9"/>
  <c r="V82" i="9"/>
  <c r="U82" i="9"/>
  <c r="T82" i="9"/>
  <c r="Z81" i="9"/>
  <c r="Y81" i="9"/>
  <c r="X81" i="9"/>
  <c r="W81" i="9"/>
  <c r="V81" i="9"/>
  <c r="U81" i="9"/>
  <c r="T81" i="9"/>
  <c r="Z80" i="9"/>
  <c r="Y80" i="9"/>
  <c r="X80" i="9"/>
  <c r="W80" i="9"/>
  <c r="V80" i="9"/>
  <c r="U80" i="9"/>
  <c r="T80" i="9"/>
  <c r="Z79" i="9"/>
  <c r="Y79" i="9"/>
  <c r="X79" i="9"/>
  <c r="W79" i="9"/>
  <c r="V79" i="9"/>
  <c r="U79" i="9"/>
  <c r="T79" i="9"/>
  <c r="Z78" i="9"/>
  <c r="Y78" i="9"/>
  <c r="X78" i="9"/>
  <c r="W78" i="9"/>
  <c r="V78" i="9"/>
  <c r="U78" i="9"/>
  <c r="T78" i="9"/>
  <c r="Z77" i="9"/>
  <c r="Y77" i="9"/>
  <c r="X77" i="9"/>
  <c r="W77" i="9"/>
  <c r="V77" i="9"/>
  <c r="U77" i="9"/>
  <c r="T77" i="9"/>
  <c r="Z76" i="9"/>
  <c r="Y76" i="9"/>
  <c r="X76" i="9"/>
  <c r="W76" i="9"/>
  <c r="V76" i="9"/>
  <c r="U76" i="9"/>
  <c r="T76" i="9"/>
  <c r="Z75" i="9"/>
  <c r="Y75" i="9"/>
  <c r="X75" i="9"/>
  <c r="W75" i="9"/>
  <c r="V75" i="9"/>
  <c r="U75" i="9"/>
  <c r="T75" i="9"/>
  <c r="Z74" i="9"/>
  <c r="Y74" i="9"/>
  <c r="X74" i="9"/>
  <c r="W74" i="9"/>
  <c r="V74" i="9"/>
  <c r="U74" i="9"/>
  <c r="T74" i="9"/>
  <c r="Z73" i="9"/>
  <c r="Y73" i="9"/>
  <c r="X73" i="9"/>
  <c r="W73" i="9"/>
  <c r="V73" i="9"/>
  <c r="U73" i="9"/>
  <c r="T73" i="9"/>
  <c r="Z72" i="9"/>
  <c r="Y72" i="9"/>
  <c r="X72" i="9"/>
  <c r="W72" i="9"/>
  <c r="V72" i="9"/>
  <c r="U72" i="9"/>
  <c r="T72" i="9"/>
  <c r="Z71" i="9"/>
  <c r="Y71" i="9"/>
  <c r="X71" i="9"/>
  <c r="W71" i="9"/>
  <c r="V71" i="9"/>
  <c r="U71" i="9"/>
  <c r="T71" i="9"/>
  <c r="Z70" i="9"/>
  <c r="Y70" i="9"/>
  <c r="X70" i="9"/>
  <c r="W70" i="9"/>
  <c r="V70" i="9"/>
  <c r="U70" i="9"/>
  <c r="T70" i="9"/>
  <c r="Z69" i="9"/>
  <c r="Y69" i="9"/>
  <c r="X69" i="9"/>
  <c r="W69" i="9"/>
  <c r="V69" i="9"/>
  <c r="U69" i="9"/>
  <c r="T69" i="9"/>
  <c r="Z68" i="9"/>
  <c r="Y68" i="9"/>
  <c r="X68" i="9"/>
  <c r="W68" i="9"/>
  <c r="V68" i="9"/>
  <c r="U68" i="9"/>
  <c r="T68" i="9"/>
  <c r="Z67" i="9"/>
  <c r="Y67" i="9"/>
  <c r="X67" i="9"/>
  <c r="W67" i="9"/>
  <c r="V67" i="9"/>
  <c r="U67" i="9"/>
  <c r="T67" i="9"/>
  <c r="Z66" i="9"/>
  <c r="Y66" i="9"/>
  <c r="X66" i="9"/>
  <c r="W66" i="9"/>
  <c r="V66" i="9"/>
  <c r="U66" i="9"/>
  <c r="T66"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9" authorId="0" shapeId="0" xr:uid="{00000000-0006-0000-0000-000001000000}">
      <text>
        <r>
          <rPr>
            <sz val="11"/>
            <color theme="1"/>
            <rFont val="Calibri"/>
            <scheme val="minor"/>
          </rPr>
          <t>======
ID#AAAAXFNyBk8
Vika Yulianti    (2022-03-24 06:34:38)
Kolom Bulan ini dan S.D Bulan Ini 
Sudah rumus tdk perlu diisi yang diisi di sheet januari</t>
        </r>
      </text>
    </comment>
  </commentList>
  <extLst>
    <ext xmlns:r="http://schemas.openxmlformats.org/officeDocument/2006/relationships" uri="GoogleSheetsCustomDataVersion1">
      <go:sheetsCustomData xmlns:go="http://customooxmlschemas.google.com/" r:id="rId1" roundtripDataSignature="AMtx7miCi8Ar9xX8aIUL2tSgBhR/BjuBZ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9" authorId="0" shapeId="0" xr:uid="{00000000-0006-0000-0100-000001000000}">
      <text>
        <r>
          <rPr>
            <sz val="11"/>
            <color theme="1"/>
            <rFont val="Calibri"/>
            <scheme val="minor"/>
          </rPr>
          <t>======
ID#AAAAXFNyBk0
Vika Yulianti    (2022-03-24 06:34:38)
Kolom Bulan ini dan S.D Bulan Ini 
Sudah rumus tdk perlu diisi yang diisi di sheet januari</t>
        </r>
      </text>
    </comment>
  </commentList>
  <extLst>
    <ext xmlns:r="http://schemas.openxmlformats.org/officeDocument/2006/relationships" uri="GoogleSheetsCustomDataVersion1">
      <go:sheetsCustomData xmlns:go="http://customooxmlschemas.google.com/" r:id="rId1" roundtripDataSignature="AMtx7mhX5gaZoRaW8s6kVKyG5aYn7lMyw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9" authorId="0" shapeId="0" xr:uid="{00000000-0006-0000-0200-000001000000}">
      <text>
        <r>
          <rPr>
            <sz val="11"/>
            <color theme="1"/>
            <rFont val="Calibri"/>
            <scheme val="minor"/>
          </rPr>
          <t>======
ID#AAAAXFNyBks
Vika Yulianti    (2022-03-24 06:34:38)
Kolom Bulan ini dan S.D Bulan Ini 
Sudah rumus tdk perlu diisi yang diisi di sheet januari</t>
        </r>
      </text>
    </comment>
  </commentList>
  <extLst>
    <ext xmlns:r="http://schemas.openxmlformats.org/officeDocument/2006/relationships" uri="GoogleSheetsCustomDataVersion1">
      <go:sheetsCustomData xmlns:go="http://customooxmlschemas.google.com/" r:id="rId1" roundtripDataSignature="AMtx7mgIwkXVsTHhxwIpYDjU3Hz9KQk+r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G9" authorId="0" shapeId="0" xr:uid="{00000000-0006-0000-0300-000001000000}">
      <text>
        <r>
          <rPr>
            <sz val="11"/>
            <color theme="1"/>
            <rFont val="Calibri"/>
            <scheme val="minor"/>
          </rPr>
          <t>======
ID#AAAAXFNyBk4
Vika Yulianti    (2022-03-24 06:34:38)
Kolom Bulan ini dan S.D Bulan Ini 
Sudah rumus tdk perlu diisi yang diisi di sheet januari</t>
        </r>
      </text>
    </comment>
  </commentList>
  <extLst>
    <ext xmlns:r="http://schemas.openxmlformats.org/officeDocument/2006/relationships" uri="GoogleSheetsCustomDataVersion1">
      <go:sheetsCustomData xmlns:go="http://customooxmlschemas.google.com/" r:id="rId1" roundtripDataSignature="AMtx7mhNIcTXPVPZ+PLfd/LNmlu/RHnpHw=="/>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G9" authorId="0" shapeId="0" xr:uid="{00000000-0006-0000-0400-000001000000}">
      <text>
        <r>
          <rPr>
            <sz val="11"/>
            <color theme="1"/>
            <rFont val="Calibri"/>
            <scheme val="minor"/>
          </rPr>
          <t>======
ID#AAAAXFNyBlE
Vika Yulianti    (2022-03-24 06:34:38)
Kolom Bulan ini dan S.D Bulan Ini 
Sudah rumus tdk perlu diisi yang diisi di sheet januari</t>
        </r>
      </text>
    </comment>
  </commentList>
  <extLst>
    <ext xmlns:r="http://schemas.openxmlformats.org/officeDocument/2006/relationships" uri="GoogleSheetsCustomDataVersion1">
      <go:sheetsCustomData xmlns:go="http://customooxmlschemas.google.com/" r:id="rId1" roundtripDataSignature="AMtx7mj/MOZ623nYs2EpNRTFl0XfAhu2FA=="/>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G9" authorId="0" shapeId="0" xr:uid="{00000000-0006-0000-0600-000001000000}">
      <text>
        <r>
          <rPr>
            <sz val="11"/>
            <color theme="1"/>
            <rFont val="Calibri"/>
            <scheme val="minor"/>
          </rPr>
          <t>======
ID#AAAAXFNyBlA
Vika Yulianti    (2022-03-24 06:34:38)
Kolom Bulan ini dan S.D Bulan Ini 
Sudah rumus tdk perlu diisi yang diisi di sheet januari</t>
        </r>
      </text>
    </comment>
  </commentList>
  <extLst>
    <ext xmlns:r="http://schemas.openxmlformats.org/officeDocument/2006/relationships" uri="GoogleSheetsCustomDataVersion1">
      <go:sheetsCustomData xmlns:go="http://customooxmlschemas.google.com/" r:id="rId1" roundtripDataSignature="AMtx7mi7b4+0MIugiUdlHU/IqbkigW8XNg=="/>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E00-000003000000}">
      <text>
        <r>
          <rPr>
            <sz val="11"/>
            <color theme="1"/>
            <rFont val="Calibri"/>
            <scheme val="minor"/>
          </rPr>
          <t>======
ID#AAAAXFNyBkk
Culture TPK    (2022-03-24 06:34:38)
Alignment meeting / Briefing adalah sesi briefing, arahan, updating progress pekerjaan dari manajemen kepada pelaksana untuk penyampaian sasaran kerja Direktorat, Divisi, dan Departemen, dan berlaku proses diskusi untuk penyelarasan dan optimalisasi ide rencana kerja. Alignment meeting dipandang perlu dilakukan untuk penyelarasan antara sasaran serta koordinasi antar Unit Kerja/Pegawai untuk mencapai tujuan Perusahaan melalui media Rapat Koordinasi.</t>
        </r>
      </text>
    </comment>
    <comment ref="B13" authorId="0" shapeId="0" xr:uid="{00000000-0006-0000-0E00-000002000000}">
      <text>
        <r>
          <rPr>
            <sz val="11"/>
            <color theme="1"/>
            <rFont val="Calibri"/>
            <scheme val="minor"/>
          </rPr>
          <t>======
ID#AAAAXFNyBko
Culture TPK    (2022-03-24 06:34:38)
Alignment meeting atau briefing dari BOD -1 kepada BOD -2</t>
        </r>
      </text>
    </comment>
    <comment ref="C13" authorId="0" shapeId="0" xr:uid="{00000000-0006-0000-0E00-000001000000}">
      <text>
        <r>
          <rPr>
            <sz val="11"/>
            <color theme="1"/>
            <rFont val="Calibri"/>
            <scheme val="minor"/>
          </rPr>
          <t>======
ID#AAAAXFNyBkw
Culture TPK    (2022-03-24 06:34:38)
Jumlah pelaksanaan ideal adalah Jumlah Pelaksanaan dibagi Jumlah BOD -1</t>
        </r>
      </text>
    </comment>
    <comment ref="D13" authorId="0" shapeId="0" xr:uid="{00000000-0006-0000-0E00-000008000000}">
      <text>
        <r>
          <rPr>
            <sz val="11"/>
            <color theme="1"/>
            <rFont val="Calibri"/>
            <scheme val="minor"/>
          </rPr>
          <t>======
ID#AAAAXFNyBkQ
Culture TPK    (2022-03-24 06:34:38)
Jumlah BOD -1</t>
        </r>
      </text>
    </comment>
    <comment ref="B14" authorId="0" shapeId="0" xr:uid="{00000000-0006-0000-0E00-000004000000}">
      <text>
        <r>
          <rPr>
            <sz val="11"/>
            <color theme="1"/>
            <rFont val="Calibri"/>
            <scheme val="minor"/>
          </rPr>
          <t>======
ID#AAAAXFNyBkg
Culture TPK    (2022-03-24 06:34:38)
Alignment meeting/Briefing dari Struktural kepada pelaksana</t>
        </r>
      </text>
    </comment>
    <comment ref="C14" authorId="0" shapeId="0" xr:uid="{00000000-0006-0000-0E00-000007000000}">
      <text>
        <r>
          <rPr>
            <sz val="11"/>
            <color theme="1"/>
            <rFont val="Calibri"/>
            <scheme val="minor"/>
          </rPr>
          <t>======
ID#AAAAXFNyBkU
Culture TPK    (2022-03-24 06:34:38)
Jumlah pelaksanaan ideal adalah Jumlah Pelaksanaan dibagi Jumlah BOD -2</t>
        </r>
      </text>
    </comment>
    <comment ref="D14" authorId="0" shapeId="0" xr:uid="{00000000-0006-0000-0E00-000006000000}">
      <text>
        <r>
          <rPr>
            <sz val="11"/>
            <color theme="1"/>
            <rFont val="Calibri"/>
            <scheme val="minor"/>
          </rPr>
          <t>======
ID#AAAAXFNyBkY
Culture TPK    (2022-03-24 06:34:38)
Jumlah BOD -2</t>
        </r>
      </text>
    </comment>
    <comment ref="B18" authorId="0" shapeId="0" xr:uid="{00000000-0006-0000-0E00-000005000000}">
      <text>
        <r>
          <rPr>
            <sz val="11"/>
            <color theme="1"/>
            <rFont val="Calibri"/>
            <scheme val="minor"/>
          </rPr>
          <t>======
ID#AAAAXFNyBkc
Culture TPK    (2022-03-24 06:34:38)
Knowledge sharing adalah metode atau kegiatan dalam manajemen pengetahuan yang digunakan untuk memberikan dan menyebarkan pengetahuan, ide, pengalaman, atau skill dari seseorang yang dianggap ahli atau berpengalaman kepada pekerja.</t>
        </r>
      </text>
    </comment>
  </commentList>
  <extLst>
    <ext xmlns:r="http://schemas.openxmlformats.org/officeDocument/2006/relationships" uri="GoogleSheetsCustomDataVersion1">
      <go:sheetsCustomData xmlns:go="http://customooxmlschemas.google.com/" r:id="rId1" roundtripDataSignature="AMtx7mgFtbP3LxI/oox8M95S3D5ksuvBMA=="/>
    </ext>
  </extLst>
</comments>
</file>

<file path=xl/sharedStrings.xml><?xml version="1.0" encoding="utf-8"?>
<sst xmlns="http://schemas.openxmlformats.org/spreadsheetml/2006/main" count="6923" uniqueCount="1839">
  <si>
    <t>LAPORAN BULANAN KEKUATAN SDM BERDASARKAN UNIT KERJA</t>
  </si>
  <si>
    <t>NO</t>
  </si>
  <si>
    <t>PERUSAHAAN</t>
  </si>
  <si>
    <t>STATUS PEKERJA</t>
  </si>
  <si>
    <t>REALISASI S.D JAN 2021</t>
  </si>
  <si>
    <t>RKAP  TAHUN 2022</t>
  </si>
  <si>
    <t>RKAP S.D JAN 2022</t>
  </si>
  <si>
    <t>REALISASI JANUARI 2022</t>
  </si>
  <si>
    <t>KET</t>
  </si>
  <si>
    <t>S.D BULAN LALU</t>
  </si>
  <si>
    <t>BULAN INI</t>
  </si>
  <si>
    <t>S.D BULAN  INI</t>
  </si>
  <si>
    <t>BOD Pelindo (Penugasan)</t>
  </si>
  <si>
    <t>BOD Non Pelindo</t>
  </si>
  <si>
    <t>Organik Pelindo (Penugasan)</t>
  </si>
  <si>
    <t>Organik Anak Perusahaan</t>
  </si>
  <si>
    <t>PKWT Anak Perusahaan</t>
  </si>
  <si>
    <t>Alih Daya Anak Perusahaan</t>
  </si>
  <si>
    <t>Calon Pegawai</t>
  </si>
  <si>
    <t>Pekerja Pemegang Saham Lainnya</t>
  </si>
  <si>
    <t>Jumlah</t>
  </si>
  <si>
    <t>FORM DARI HOLDING (TDK PERLU DIISI SUDAH RUMUS)</t>
  </si>
  <si>
    <t>INSTANSI</t>
  </si>
  <si>
    <t>STATUS</t>
  </si>
  <si>
    <t>BOD/Pimpinan Pelindo</t>
  </si>
  <si>
    <t>BOD/Pimpinan Non Pelindo</t>
  </si>
  <si>
    <t>Organik Pelindo</t>
  </si>
  <si>
    <t>Organik Anper/Cucu/Afilasi</t>
  </si>
  <si>
    <t>PKWT Anper/Cucu/Afilasi</t>
  </si>
  <si>
    <t>TAD Anper/Cucu/Afilasi</t>
  </si>
  <si>
    <t>Pekerja Pemegang Saham lainnya</t>
  </si>
  <si>
    <t>CHECKLIST HARUS NOL</t>
  </si>
  <si>
    <t>Pemagang / Pelamar Lulus Seleksi / Calon Pegawai</t>
  </si>
  <si>
    <t>RKAP</t>
  </si>
  <si>
    <t>Realisasi</t>
  </si>
  <si>
    <t>No</t>
  </si>
  <si>
    <t xml:space="preserve"> Perusahaan</t>
  </si>
  <si>
    <t>Status Pekerja</t>
  </si>
  <si>
    <t>Tahun</t>
  </si>
  <si>
    <t>s.d Okt</t>
  </si>
  <si>
    <t>PT Prima Terminal Petikemas</t>
  </si>
  <si>
    <t>Organik</t>
  </si>
  <si>
    <t>Non Organik</t>
  </si>
  <si>
    <t>PT. Prima Multi Terminal</t>
  </si>
  <si>
    <t>PT. IPC Terminal Petikemas</t>
  </si>
  <si>
    <t>PT. Terminal Petikemas Surabaya</t>
  </si>
  <si>
    <t>PT. Terminal Teluk Lamong (Grup)</t>
  </si>
  <si>
    <t>PT Berlian Jasa Terminal Indonesia (Grup)</t>
  </si>
  <si>
    <t>PT. Kaltim Kariangau Terminal</t>
  </si>
  <si>
    <t>Perbantuan Pelindo</t>
  </si>
  <si>
    <t>PKWT</t>
  </si>
  <si>
    <t>TOTAL</t>
  </si>
  <si>
    <t>Tenaga Alih Daya /Non Organik</t>
  </si>
  <si>
    <t>LAPORAN BULANAN KEKUATAN SDM</t>
  </si>
  <si>
    <t>PUSAT PELAYANAN</t>
  </si>
  <si>
    <t>Personil Ops. Langsung</t>
  </si>
  <si>
    <t>Pelayanan Kapal</t>
  </si>
  <si>
    <t>BOD Pelindo (Penugasan)Pelayanan Kapal</t>
  </si>
  <si>
    <t>Pelayanan Petikemas</t>
  </si>
  <si>
    <t>BOD Pelindo (Penugasan)Pelayanan Petikemas</t>
  </si>
  <si>
    <t>Pelayanan Non Petikemas &amp; penumpang</t>
  </si>
  <si>
    <t>BOD Pelindo (Penugasan)Pelayanan Non Petikemas &amp; penumpang</t>
  </si>
  <si>
    <t>Pelabuhan/ Dermaga Khusus</t>
  </si>
  <si>
    <t>BOD Pelindo (Penugasan)Pelabuhan/ Dermaga Khusus</t>
  </si>
  <si>
    <t>Pengusahaan Alat</t>
  </si>
  <si>
    <t>BOD Pelindo (Penugasan)Pengusahaan Alat</t>
  </si>
  <si>
    <t>Pengusahaan TBAL</t>
  </si>
  <si>
    <t>BOD Pelindo (Penugasan)Pengusahaan TBAL</t>
  </si>
  <si>
    <t>Rupa-rupa Usaha</t>
  </si>
  <si>
    <t>BOD Pelindo (Penugasan)Rupa-rupa Usaha</t>
  </si>
  <si>
    <t>Jumlah (1)</t>
  </si>
  <si>
    <t>Personil Operasi Tak Langsung</t>
  </si>
  <si>
    <t>BOD Pelindo (Penugasan)Personil Operasi Tak Langsung</t>
  </si>
  <si>
    <t>Personil Penunjang Ops</t>
  </si>
  <si>
    <t>BOD Pelindo (Penugasan)Personil Penunjang Ops</t>
  </si>
  <si>
    <t>Personil Pengelolaan</t>
  </si>
  <si>
    <t>BOD Pelindo (Penugasan)Personil Pengelolaan</t>
  </si>
  <si>
    <t>Jumlah (1 s/d 5)</t>
  </si>
  <si>
    <t>BOD Non PelindoPelayanan Kapal</t>
  </si>
  <si>
    <t>BOD Non PelindoPelayanan Petikemas</t>
  </si>
  <si>
    <t>BOD Non PelindoPelayanan Non Petikemas &amp; penumpang</t>
  </si>
  <si>
    <t>BOD Non PelindoPelabuhan/ Dermaga Khusus</t>
  </si>
  <si>
    <t>BOD Non PelindoPengusahaan Alat</t>
  </si>
  <si>
    <t>BOD Non PelindoPengusahaan TBAL</t>
  </si>
  <si>
    <t>BOD Non PelindoRupa-rupa Usaha</t>
  </si>
  <si>
    <t>BOD Non PelindoPersonil Operasi Tak Langsung</t>
  </si>
  <si>
    <t>BOD Non PelindoPersonil Penunjang Ops</t>
  </si>
  <si>
    <t>BOD Non PelindoPersonil Pengelolaan</t>
  </si>
  <si>
    <t>Organik Pelindo (Penugasan)Pelayanan Kapal</t>
  </si>
  <si>
    <t>Organik Pelindo (Penugasan)Pelayanan Petikemas</t>
  </si>
  <si>
    <t>Organik Pelindo (Penugasan)Pelayanan Non Petikemas &amp; penumpang</t>
  </si>
  <si>
    <t>Organik Pelindo (Penugasan)Pelabuhan/ Dermaga Khusus</t>
  </si>
  <si>
    <t>Organik Pelindo (Penugasan)Pengusahaan Alat</t>
  </si>
  <si>
    <t>Organik Pelindo (Penugasan)Pengusahaan TBAL</t>
  </si>
  <si>
    <t>Organik Pelindo (Penugasan)Rupa-rupa Usaha</t>
  </si>
  <si>
    <t>Organik Pelindo (Penugasan)Personil Operasi Tak Langsung</t>
  </si>
  <si>
    <t>Organik Pelindo (Penugasan)Personil Penunjang Ops</t>
  </si>
  <si>
    <t>Organik Pelindo (Penugasan)Personil Pengelolaan</t>
  </si>
  <si>
    <t>Organik Anak PerusahaanPelayanan Kapal</t>
  </si>
  <si>
    <t>Organik Anak PerusahaanPelayanan Petikemas</t>
  </si>
  <si>
    <t>Organik Anak PerusahaanPelayanan Non Petikemas &amp; penumpang</t>
  </si>
  <si>
    <t>Organik Anak PerusahaanPelabuhan/ Dermaga Khusus</t>
  </si>
  <si>
    <t>Organik Anak PerusahaanPengusahaan Alat</t>
  </si>
  <si>
    <t>Organik Anak PerusahaanPengusahaan TBAL</t>
  </si>
  <si>
    <t>Organik Anak PerusahaanRupa-rupa Usaha</t>
  </si>
  <si>
    <t>Organik Anak PerusahaanPersonil Operasi Tak Langsung</t>
  </si>
  <si>
    <t>Organik Anak PerusahaanPersonil Penunjang Ops</t>
  </si>
  <si>
    <t>Organik Anak PerusahaanPersonil Pengelolaan</t>
  </si>
  <si>
    <t>PKWT Anak PerusahaanPelayanan Kapal</t>
  </si>
  <si>
    <t>PKWT Anak PerusahaanPelayanan Petikemas</t>
  </si>
  <si>
    <t>PKWT Anak PerusahaanPelayanan Non Petikemas &amp; penumpang</t>
  </si>
  <si>
    <t>PKWT Anak PerusahaanPelabuhan/ Dermaga Khusus</t>
  </si>
  <si>
    <t>PKWT Anak PerusahaanPengusahaan Alat</t>
  </si>
  <si>
    <t>PKWT Anak PerusahaanPengusahaan TBAL</t>
  </si>
  <si>
    <t>PKWT Anak PerusahaanRupa-rupa Usaha</t>
  </si>
  <si>
    <t>PKWT Anak PerusahaanPersonil Operasi Tak Langsung</t>
  </si>
  <si>
    <t>PKWT Anak PerusahaanPersonil Penunjang Ops</t>
  </si>
  <si>
    <t>PKWT Anak PerusahaanPersonil Pengelolaan</t>
  </si>
  <si>
    <t>Alih Daya Anak PerusahaanPelayanan Kapal</t>
  </si>
  <si>
    <t>Alih Daya Anak PerusahaanPelayanan Petikemas</t>
  </si>
  <si>
    <t>Alih Daya Anak PerusahaanPelayanan Non Petikemas &amp; penumpang</t>
  </si>
  <si>
    <t>Alih Daya Anak PerusahaanPelabuhan/ Dermaga Khusus</t>
  </si>
  <si>
    <t>Alih Daya Anak PerusahaanPengusahaan Alat</t>
  </si>
  <si>
    <t>Alih Daya Anak PerusahaanPengusahaan TBAL</t>
  </si>
  <si>
    <t>Alih Daya Anak PerusahaanRupa-rupa Usaha</t>
  </si>
  <si>
    <t>Alih Daya Anak PerusahaanPersonil Operasi Tak Langsung</t>
  </si>
  <si>
    <t>Alih Daya Anak PerusahaanPersonil Penunjang Ops</t>
  </si>
  <si>
    <t>Alih Daya Anak PerusahaanPersonil Pengelolaan</t>
  </si>
  <si>
    <t>Calon PegawaiPelayanan Kapal</t>
  </si>
  <si>
    <t>Calon PegawaiPelayanan Petikemas</t>
  </si>
  <si>
    <t>Calon PegawaiPelayanan Non Petikemas &amp; penumpang</t>
  </si>
  <si>
    <t>Calon PegawaiPelabuhan/ Dermaga Khusus</t>
  </si>
  <si>
    <t>Calon PegawaiPengusahaan Alat</t>
  </si>
  <si>
    <t>Calon PegawaiPengusahaan TBAL</t>
  </si>
  <si>
    <t>Calon PegawaiRupa-rupa Usaha</t>
  </si>
  <si>
    <t>Calon PegawaiPersonil Operasi Tak Langsung</t>
  </si>
  <si>
    <t>Calon PegawaiPersonil Penunjang Ops</t>
  </si>
  <si>
    <t>Calon PegawaiPersonil Pengelolaan</t>
  </si>
  <si>
    <t>Pekerja Pemegang Saham LainnyaPelayanan Kapal</t>
  </si>
  <si>
    <t>Pekerja Pemegang Saham LainnyaPelayanan Petikemas</t>
  </si>
  <si>
    <t>Pekerja Pemegang Saham LainnyaPelayanan Non Petikemas &amp; penumpang</t>
  </si>
  <si>
    <t>Pekerja Pemegang Saham LainnyaPelabuhan/ Dermaga Khusus</t>
  </si>
  <si>
    <t>Pekerja Pemegang Saham LainnyaPengusahaan Alat</t>
  </si>
  <si>
    <t>Pekerja Pemegang Saham LainnyaPengusahaan TBAL</t>
  </si>
  <si>
    <t>Pekerja Pemegang Saham LainnyaRupa-rupa Usaha</t>
  </si>
  <si>
    <t>Pekerja Pemegang Saham LainnyaPersonil Operasi Tak Langsung</t>
  </si>
  <si>
    <t>Pekerja Pemegang Saham LainnyaPersonil Penunjang Ops</t>
  </si>
  <si>
    <t>Pekerja Pemegang Saham LainnyaPersonil Pengelolaan</t>
  </si>
  <si>
    <t>Penugasan Anak perusahaan</t>
  </si>
  <si>
    <t xml:space="preserve">CHECKLIST HARUS NOL </t>
  </si>
  <si>
    <t>A</t>
  </si>
  <si>
    <t>ORGANIK</t>
  </si>
  <si>
    <t>a. Pelayanan Kapal</t>
  </si>
  <si>
    <t>b. Pelayanan Barang</t>
  </si>
  <si>
    <t>c. Pelayanan Terminal</t>
  </si>
  <si>
    <t>d. Pely. Term Petikemas</t>
  </si>
  <si>
    <t>e. Tanah, Gedung, Air &amp; Listrik</t>
  </si>
  <si>
    <t>f. Pelabuhan Khusus</t>
  </si>
  <si>
    <t>g. Rupa-rupa Usaha</t>
  </si>
  <si>
    <t>Personil Operasi Tak Lsg</t>
  </si>
  <si>
    <t>B</t>
  </si>
  <si>
    <t>NON ORGANIK</t>
  </si>
  <si>
    <t>Checklist harus 0</t>
  </si>
  <si>
    <t>PENDIDIKAN</t>
  </si>
  <si>
    <t>S3</t>
  </si>
  <si>
    <t>BOD Pelindo (Penugasan)S3</t>
  </si>
  <si>
    <t>S2</t>
  </si>
  <si>
    <t>BOD Pelindo (Penugasan)S2</t>
  </si>
  <si>
    <t>S1</t>
  </si>
  <si>
    <t>BOD Pelindo (Penugasan)S1</t>
  </si>
  <si>
    <t>D3</t>
  </si>
  <si>
    <t>BOD Pelindo (Penugasan)D3</t>
  </si>
  <si>
    <t>SLTA</t>
  </si>
  <si>
    <t>BOD Pelindo (Penugasan)SLTA</t>
  </si>
  <si>
    <t>SLTP</t>
  </si>
  <si>
    <t>BOD Pelindo (Penugasan)SLTP</t>
  </si>
  <si>
    <t>SD</t>
  </si>
  <si>
    <t>BOD Pelindo (Penugasan)SD</t>
  </si>
  <si>
    <t>JUMLAH PERSONIL</t>
  </si>
  <si>
    <t>BOD Non PelindoS3</t>
  </si>
  <si>
    <t>BOD Non PelindoS2</t>
  </si>
  <si>
    <t>BOD Non PelindoS1</t>
  </si>
  <si>
    <t>BOD Non PelindoD3</t>
  </si>
  <si>
    <t>BOD Non PelindoSLTA</t>
  </si>
  <si>
    <t>BOD Non PelindoSLTP</t>
  </si>
  <si>
    <t>BOD Non PelindoSD</t>
  </si>
  <si>
    <t>Organik Pelindo (Penugasan)S3</t>
  </si>
  <si>
    <t>Organik Pelindo (Penugasan)S2</t>
  </si>
  <si>
    <t>Organik Pelindo (Penugasan)S1</t>
  </si>
  <si>
    <t>Organik Pelindo (Penugasan)D3</t>
  </si>
  <si>
    <t>Organik Pelindo (Penugasan)SLTA</t>
  </si>
  <si>
    <t>Organik Pelindo (Penugasan)SLTP</t>
  </si>
  <si>
    <t>Organik Pelindo (Penugasan)SD</t>
  </si>
  <si>
    <t>Organik Anak PerusahaanS3</t>
  </si>
  <si>
    <t>Organik Anak PerusahaanS2</t>
  </si>
  <si>
    <t>Organik Anak PerusahaanS1</t>
  </si>
  <si>
    <t>Organik Anak PerusahaanD3</t>
  </si>
  <si>
    <t>Organik Anak PerusahaanSLTA</t>
  </si>
  <si>
    <t>Organik Anak PerusahaanSLTP</t>
  </si>
  <si>
    <t>Organik Anak PerusahaanSD</t>
  </si>
  <si>
    <t>PKWT Anak PerusahaanS3</t>
  </si>
  <si>
    <t>PKWT Anak PerusahaanS2</t>
  </si>
  <si>
    <t>PKWT Anak PerusahaanS1</t>
  </si>
  <si>
    <t>PKWT Anak PerusahaanD3</t>
  </si>
  <si>
    <t>PKWT Anak PerusahaanSLTA</t>
  </si>
  <si>
    <t>PKWT Anak PerusahaanSLTP</t>
  </si>
  <si>
    <t>PKWT Anak PerusahaanSD</t>
  </si>
  <si>
    <t>Alih Daya Anak PerusahaanS3</t>
  </si>
  <si>
    <t>Alih Daya Anak PerusahaanS2</t>
  </si>
  <si>
    <t>Alih Daya Anak PerusahaanS1</t>
  </si>
  <si>
    <t>Alih Daya Anak PerusahaanD3</t>
  </si>
  <si>
    <t>Alih Daya Anak PerusahaanSLTA</t>
  </si>
  <si>
    <t>Alih Daya Anak PerusahaanSLTP</t>
  </si>
  <si>
    <t>Alih Daya Anak PerusahaanSD</t>
  </si>
  <si>
    <t>Calon PegawaiS3</t>
  </si>
  <si>
    <t>Calon PegawaiS2</t>
  </si>
  <si>
    <t>Calon PegawaiS1</t>
  </si>
  <si>
    <t>Calon PegawaiD3</t>
  </si>
  <si>
    <t>Calon PegawaiSLTA</t>
  </si>
  <si>
    <t>Calon PegawaiSLTP</t>
  </si>
  <si>
    <t>Calon PegawaiSD</t>
  </si>
  <si>
    <t>Pekerja Pemegang Saham LainnyaS3</t>
  </si>
  <si>
    <t>Pekerja Pemegang Saham LainnyaS2</t>
  </si>
  <si>
    <t>Pekerja Pemegang Saham LainnyaS1</t>
  </si>
  <si>
    <t>Pekerja Pemegang Saham LainnyaD3</t>
  </si>
  <si>
    <t>Pekerja Pemegang Saham LainnyaSLTA</t>
  </si>
  <si>
    <t>Pekerja Pemegang Saham LainnyaSLTP</t>
  </si>
  <si>
    <t>Pekerja Pemegang Saham LainnyaSD</t>
  </si>
  <si>
    <t>PASCA SARJANA</t>
  </si>
  <si>
    <t>SARJANA</t>
  </si>
  <si>
    <t>SARJANA MUDA</t>
  </si>
  <si>
    <t xml:space="preserve"> JUMLAH PERSONIL </t>
  </si>
  <si>
    <t>USIA</t>
  </si>
  <si>
    <t>&lt; 26</t>
  </si>
  <si>
    <t>26 &lt; X &lt; 36</t>
  </si>
  <si>
    <t>36 &lt; X &lt; 46</t>
  </si>
  <si>
    <t>46 &lt; X &lt; 51</t>
  </si>
  <si>
    <t>51 &lt; X &lt; 55</t>
  </si>
  <si>
    <t>&gt; 55</t>
  </si>
  <si>
    <t>&lt;26</t>
  </si>
  <si>
    <t>26 ≤ x &lt; 36</t>
  </si>
  <si>
    <t>36 ≤ x &lt; 46</t>
  </si>
  <si>
    <t>46 ≤ x &lt; 51</t>
  </si>
  <si>
    <t>51 ≤ x &lt; 55</t>
  </si>
  <si>
    <t>≥55</t>
  </si>
  <si>
    <t>KELAS JABATAN</t>
  </si>
  <si>
    <t>BOD Pelindo (Penugasan)1</t>
  </si>
  <si>
    <t>BOD Pelindo (Penugasan)2</t>
  </si>
  <si>
    <t>BOD Pelindo (Penugasan)3</t>
  </si>
  <si>
    <t>BOD Pelindo (Penugasan)4</t>
  </si>
  <si>
    <t>BOD Pelindo (Penugasan)5</t>
  </si>
  <si>
    <t>BOD Pelindo (Penugasan)6</t>
  </si>
  <si>
    <t>BOD Pelindo (Penugasan)7</t>
  </si>
  <si>
    <t>BOD Pelindo (Penugasan)8</t>
  </si>
  <si>
    <t>BOD Pelindo (Penugasan)9</t>
  </si>
  <si>
    <t>BOD Pelindo (Penugasan)10</t>
  </si>
  <si>
    <t>BOD Pelindo (Penugasan)11</t>
  </si>
  <si>
    <t>BOD Pelindo (Penugasan)12</t>
  </si>
  <si>
    <t>BOD Pelindo (Penugasan)13</t>
  </si>
  <si>
    <t>BOD Pelindo (Penugasan)14</t>
  </si>
  <si>
    <t>BOD Pelindo (Penugasan)15</t>
  </si>
  <si>
    <t>BOD Pelindo (Penugasan)16</t>
  </si>
  <si>
    <t>BOD Pelindo (Penugasan)17</t>
  </si>
  <si>
    <t>BOD Pelindo (Penugasan)18</t>
  </si>
  <si>
    <t>BOD Pelindo (Penugasan)19</t>
  </si>
  <si>
    <t>BOD Pelindo (Penugasan)20</t>
  </si>
  <si>
    <t>BOD Non Pelindo1</t>
  </si>
  <si>
    <t>BOD Non Pelindo2</t>
  </si>
  <si>
    <t>BOD Non Pelindo3</t>
  </si>
  <si>
    <t>BOD Non Pelindo4</t>
  </si>
  <si>
    <t>BOD Non Pelindo5</t>
  </si>
  <si>
    <t>BOD Non Pelindo6</t>
  </si>
  <si>
    <t>BOD Non Pelindo7</t>
  </si>
  <si>
    <t>BOD Non Pelindo8</t>
  </si>
  <si>
    <t>BOD Non Pelindo9</t>
  </si>
  <si>
    <t>BOD Non Pelindo10</t>
  </si>
  <si>
    <t>BOD Non Pelindo11</t>
  </si>
  <si>
    <t>BOD Non Pelindo12</t>
  </si>
  <si>
    <t>BOD Non Pelindo13</t>
  </si>
  <si>
    <t>BOD Non Pelindo14</t>
  </si>
  <si>
    <t>BOD Non Pelindo15</t>
  </si>
  <si>
    <t>BOD Non Pelindo16</t>
  </si>
  <si>
    <t>BOD Non Pelindo17</t>
  </si>
  <si>
    <t>BOD Non Pelindo18</t>
  </si>
  <si>
    <t>BOD Non Pelindo19</t>
  </si>
  <si>
    <t>BOD Non Pelindo20</t>
  </si>
  <si>
    <t>Organik Pelindo (Penugasan)1</t>
  </si>
  <si>
    <t>Organik Pelindo (Penugasan)2</t>
  </si>
  <si>
    <t>Organik Pelindo (Penugasan)3</t>
  </si>
  <si>
    <t>Organik Pelindo (Penugasan)4</t>
  </si>
  <si>
    <t>Organik Pelindo (Penugasan)5</t>
  </si>
  <si>
    <t>Organik Pelindo (Penugasan)6</t>
  </si>
  <si>
    <t>Organik Pelindo (Penugasan)7</t>
  </si>
  <si>
    <t>Organik Pelindo (Penugasan)8</t>
  </si>
  <si>
    <t>Organik Pelindo (Penugasan)9</t>
  </si>
  <si>
    <t>Organik Pelindo (Penugasan)10</t>
  </si>
  <si>
    <t>Organik Pelindo (Penugasan)11</t>
  </si>
  <si>
    <t>Organik Pelindo (Penugasan)12</t>
  </si>
  <si>
    <t>Organik Pelindo (Penugasan)13</t>
  </si>
  <si>
    <t>Organik Pelindo (Penugasan)14</t>
  </si>
  <si>
    <t>Organik Pelindo (Penugasan)15</t>
  </si>
  <si>
    <t>Organik Pelindo (Penugasan)16</t>
  </si>
  <si>
    <t>Organik Pelindo (Penugasan)17</t>
  </si>
  <si>
    <t>Organik Pelindo (Penugasan)18</t>
  </si>
  <si>
    <t>Organik Pelindo (Penugasan)19</t>
  </si>
  <si>
    <t>Organik Pelindo (Penugasan)20</t>
  </si>
  <si>
    <t>Organik Anak Perusahaan1</t>
  </si>
  <si>
    <t>Organik Anak Perusahaan2</t>
  </si>
  <si>
    <t>Organik Anak Perusahaan3</t>
  </si>
  <si>
    <t>Organik Anak Perusahaan4</t>
  </si>
  <si>
    <t>Organik Anak Perusahaan5</t>
  </si>
  <si>
    <t>Organik Anak Perusahaan6</t>
  </si>
  <si>
    <t>Organik Anak Perusahaan7</t>
  </si>
  <si>
    <t>Organik Anak Perusahaan8</t>
  </si>
  <si>
    <t>Organik Anak Perusahaan9</t>
  </si>
  <si>
    <t>Organik Anak Perusahaan10</t>
  </si>
  <si>
    <t>Organik Anak Perusahaan11</t>
  </si>
  <si>
    <t>Organik Anak Perusahaan12</t>
  </si>
  <si>
    <t>Organik Anak Perusahaan13</t>
  </si>
  <si>
    <t>Organik Anak Perusahaan14</t>
  </si>
  <si>
    <t>Organik Anak Perusahaan15</t>
  </si>
  <si>
    <t>Organik Anak Perusahaan16</t>
  </si>
  <si>
    <t>Organik Anak Perusahaan17</t>
  </si>
  <si>
    <t>Organik Anak Perusahaan18</t>
  </si>
  <si>
    <t>Organik Anak Perusahaan19</t>
  </si>
  <si>
    <t>Organik Anak Perusahaan20</t>
  </si>
  <si>
    <t>PKWT Anak Perusahaan1</t>
  </si>
  <si>
    <t>PKWT Anak Perusahaan2</t>
  </si>
  <si>
    <t>PKWT Anak Perusahaan3</t>
  </si>
  <si>
    <t>PKWT Anak Perusahaan4</t>
  </si>
  <si>
    <t>PKWT Anak Perusahaan5</t>
  </si>
  <si>
    <t>PKWT Anak Perusahaan6</t>
  </si>
  <si>
    <t>PKWT Anak Perusahaan7</t>
  </si>
  <si>
    <t>PKWT Anak Perusahaan8</t>
  </si>
  <si>
    <t>PKWT Anak Perusahaan9</t>
  </si>
  <si>
    <t>PKWT Anak Perusahaan10</t>
  </si>
  <si>
    <t>PKWT Anak Perusahaan11</t>
  </si>
  <si>
    <t>PKWT Anak Perusahaan12</t>
  </si>
  <si>
    <t>PKWT Anak Perusahaan13</t>
  </si>
  <si>
    <t>PKWT Anak Perusahaan14</t>
  </si>
  <si>
    <t>PKWT Anak Perusahaan15</t>
  </si>
  <si>
    <t>PKWT Anak Perusahaan16</t>
  </si>
  <si>
    <t>PKWT Anak Perusahaan17</t>
  </si>
  <si>
    <t>PKWT Anak Perusahaan18</t>
  </si>
  <si>
    <t>PKWT Anak Perusahaan19</t>
  </si>
  <si>
    <t>PKWT Anak Perusahaan20</t>
  </si>
  <si>
    <t>Alih Daya Anak Perusahaan1</t>
  </si>
  <si>
    <t>Alih Daya Anak Perusahaan2</t>
  </si>
  <si>
    <t>Alih Daya Anak Perusahaan3</t>
  </si>
  <si>
    <t>Alih Daya Anak Perusahaan4</t>
  </si>
  <si>
    <t>Alih Daya Anak Perusahaan5</t>
  </si>
  <si>
    <t>Alih Daya Anak Perusahaan6</t>
  </si>
  <si>
    <t>Alih Daya Anak Perusahaan7</t>
  </si>
  <si>
    <t>Alih Daya Anak Perusahaan8</t>
  </si>
  <si>
    <t>Alih Daya Anak Perusahaan9</t>
  </si>
  <si>
    <t>Alih Daya Anak Perusahaan10</t>
  </si>
  <si>
    <t>Alih Daya Anak Perusahaan11</t>
  </si>
  <si>
    <t>Alih Daya Anak Perusahaan12</t>
  </si>
  <si>
    <t>Alih Daya Anak Perusahaan13</t>
  </si>
  <si>
    <t>Alih Daya Anak Perusahaan14</t>
  </si>
  <si>
    <t>Alih Daya Anak Perusahaan15</t>
  </si>
  <si>
    <t>Alih Daya Anak Perusahaan16</t>
  </si>
  <si>
    <t>Alih Daya Anak Perusahaan17</t>
  </si>
  <si>
    <t>Alih Daya Anak Perusahaan18</t>
  </si>
  <si>
    <t>Alih Daya Anak Perusahaan19</t>
  </si>
  <si>
    <t>Alih Daya Anak Perusahaan20</t>
  </si>
  <si>
    <t>Calon Pegawai1</t>
  </si>
  <si>
    <t>Calon Pegawai2</t>
  </si>
  <si>
    <t>Calon Pegawai3</t>
  </si>
  <si>
    <t>Calon Pegawai4</t>
  </si>
  <si>
    <t>Calon Pegawai5</t>
  </si>
  <si>
    <t>Calon Pegawai6</t>
  </si>
  <si>
    <t>Calon Pegawai7</t>
  </si>
  <si>
    <t>Calon Pegawai8</t>
  </si>
  <si>
    <t>Calon Pegawai9</t>
  </si>
  <si>
    <t>Calon Pegawai10</t>
  </si>
  <si>
    <t>Calon Pegawai11</t>
  </si>
  <si>
    <t>Calon Pegawai12</t>
  </si>
  <si>
    <t>Calon Pegawai13</t>
  </si>
  <si>
    <t>Calon Pegawai14</t>
  </si>
  <si>
    <t>Calon Pegawai15</t>
  </si>
  <si>
    <t>Calon Pegawai16</t>
  </si>
  <si>
    <t>Calon Pegawai17</t>
  </si>
  <si>
    <t>Calon Pegawai18</t>
  </si>
  <si>
    <t>Calon Pegawai19</t>
  </si>
  <si>
    <t>Calon Pegawai20</t>
  </si>
  <si>
    <t>Pekerja Pemegang Saham Lainnya1</t>
  </si>
  <si>
    <t>Pekerja Pemegang Saham Lainnya2</t>
  </si>
  <si>
    <t>Pekerja Pemegang Saham Lainnya3</t>
  </si>
  <si>
    <t>Pekerja Pemegang Saham Lainnya4</t>
  </si>
  <si>
    <t>Pekerja Pemegang Saham Lainnya5</t>
  </si>
  <si>
    <t>Pekerja Pemegang Saham Lainnya6</t>
  </si>
  <si>
    <t>Pekerja Pemegang Saham Lainnya7</t>
  </si>
  <si>
    <t>Pekerja Pemegang Saham Lainnya8</t>
  </si>
  <si>
    <t>Pekerja Pemegang Saham Lainnya9</t>
  </si>
  <si>
    <t>Pekerja Pemegang Saham Lainnya10</t>
  </si>
  <si>
    <t>Pekerja Pemegang Saham Lainnya11</t>
  </si>
  <si>
    <t>Pekerja Pemegang Saham Lainnya12</t>
  </si>
  <si>
    <t>Pekerja Pemegang Saham Lainnya13</t>
  </si>
  <si>
    <t>Pekerja Pemegang Saham Lainnya14</t>
  </si>
  <si>
    <t>Pekerja Pemegang Saham Lainnya15</t>
  </si>
  <si>
    <t>Pekerja Pemegang Saham Lainnya16</t>
  </si>
  <si>
    <t>Pekerja Pemegang Saham Lainnya17</t>
  </si>
  <si>
    <t>Pekerja Pemegang Saham Lainnya18</t>
  </si>
  <si>
    <t>Pekerja Pemegang Saham Lainnya19</t>
  </si>
  <si>
    <t>Pekerja Pemegang Saham Lainnya20</t>
  </si>
  <si>
    <t>Employee Name</t>
  </si>
  <si>
    <t>NIPP</t>
  </si>
  <si>
    <t>Unit Regional</t>
  </si>
  <si>
    <t>Job Class</t>
  </si>
  <si>
    <t>Position/Formation</t>
  </si>
  <si>
    <t>Employee Status</t>
  </si>
  <si>
    <t>Education 1</t>
  </si>
  <si>
    <t>Education 2</t>
  </si>
  <si>
    <t>Birth Day</t>
  </si>
  <si>
    <t>Age</t>
  </si>
  <si>
    <t>Gender</t>
  </si>
  <si>
    <t>Departemen</t>
  </si>
  <si>
    <t>Divisi</t>
  </si>
  <si>
    <t>Direktorat</t>
  </si>
  <si>
    <t>PUSPEL 1</t>
  </si>
  <si>
    <t>PUSPEL 2</t>
  </si>
  <si>
    <t>Cost Center</t>
  </si>
  <si>
    <t>Unit Kerja</t>
  </si>
  <si>
    <t>Edi Priyanto</t>
  </si>
  <si>
    <t>Kantor Pusat</t>
  </si>
  <si>
    <t>Direksi/Komisaris</t>
  </si>
  <si>
    <t>Direktur SDM</t>
  </si>
  <si>
    <t>Direksi</t>
  </si>
  <si>
    <t>Manajemen SDM</t>
  </si>
  <si>
    <t>1976-10-23</t>
  </si>
  <si>
    <t>L</t>
  </si>
  <si>
    <t xml:space="preserve">Direktorat SDM </t>
  </si>
  <si>
    <t xml:space="preserve"> Dewan Direksi </t>
  </si>
  <si>
    <t xml:space="preserve"> PT Pelindo Terminal Petikemas</t>
  </si>
  <si>
    <t xml:space="preserve">Direktur Sumber Daya Manusia </t>
  </si>
  <si>
    <t>Dothy</t>
  </si>
  <si>
    <t>Direktur Teknik</t>
  </si>
  <si>
    <t>Port Management - World Maritime University- Sweden</t>
  </si>
  <si>
    <t>1971-10-22</t>
  </si>
  <si>
    <t>P</t>
  </si>
  <si>
    <t xml:space="preserve">Direktorat Teknik </t>
  </si>
  <si>
    <t xml:space="preserve">Direktur Teknik </t>
  </si>
  <si>
    <t>Muarip</t>
  </si>
  <si>
    <t>Direktur Operasi</t>
  </si>
  <si>
    <t>Logistik Kuhne Logistic University (KLU)</t>
  </si>
  <si>
    <t>1970-07-20</t>
  </si>
  <si>
    <t xml:space="preserve">Direktorat Operasi </t>
  </si>
  <si>
    <t xml:space="preserve">Direktur Operasi </t>
  </si>
  <si>
    <t>Endot Endrardono</t>
  </si>
  <si>
    <t>Direktur Keuangan dan Manajemen Risiko</t>
  </si>
  <si>
    <t>Magister Manajemen - Unair</t>
  </si>
  <si>
    <t>1970-11-15</t>
  </si>
  <si>
    <t xml:space="preserve">Direktorat Keuangan dan Manajemen Risiko </t>
  </si>
  <si>
    <t xml:space="preserve">Direktur Keuangan dan Manajemen Risiko </t>
  </si>
  <si>
    <t>Rima Novianti</t>
  </si>
  <si>
    <t>Direktur Strategi dan Komersial</t>
  </si>
  <si>
    <t>Manajemen Komunikasi Universitas Indonesia</t>
  </si>
  <si>
    <t>1970-11-01</t>
  </si>
  <si>
    <t xml:space="preserve">Direktorat Strategi dan Komersial </t>
  </si>
  <si>
    <t xml:space="preserve">Direktur Strategi dan Komersial </t>
  </si>
  <si>
    <t>M. Adji</t>
  </si>
  <si>
    <t>Direktur Utama</t>
  </si>
  <si>
    <t>APEC BELGIUM MASTER OF PORT MGT 7 HARBOUR ADM</t>
  </si>
  <si>
    <t>1969-10-03</t>
  </si>
  <si>
    <t xml:space="preserve">Dewan Direksi </t>
  </si>
  <si>
    <t xml:space="preserve">Direktur Utama </t>
  </si>
  <si>
    <t>WAHYU YULIANDRI</t>
  </si>
  <si>
    <t>Kelas Jabatan 6</t>
  </si>
  <si>
    <t>Vice President Pengendalian Sistem</t>
  </si>
  <si>
    <t>Initial Hiring Regional I</t>
  </si>
  <si>
    <t>1980-07-29</t>
  </si>
  <si>
    <t xml:space="preserve">Departemen Pengendalian Sistem </t>
  </si>
  <si>
    <t xml:space="preserve"> Divisi Teknologi Informasi </t>
  </si>
  <si>
    <t xml:space="preserve"> Direktorat Teknik </t>
  </si>
  <si>
    <t>A. SYAIFUL AMIN</t>
  </si>
  <si>
    <t>Kelas Jabatan 4</t>
  </si>
  <si>
    <t>Senior Vice President Perencanaan dan Pengembangan Operasi</t>
  </si>
  <si>
    <t>Initial Hiring Regional II</t>
  </si>
  <si>
    <t>1978-03-21</t>
  </si>
  <si>
    <t xml:space="preserve">Divisi Perencanaan dan Pengembangan Operasi </t>
  </si>
  <si>
    <t xml:space="preserve"> Direktorat Operasi </t>
  </si>
  <si>
    <t>RACHMAT PRAYOGI</t>
  </si>
  <si>
    <t>Senior Vice President Kerjasama Usaha dan Pembinaan Anak Perusahaan</t>
  </si>
  <si>
    <t>1972-01-05</t>
  </si>
  <si>
    <t xml:space="preserve">Divisi Kerjasama Usaha dan Pembinaan Anak Perusahaan </t>
  </si>
  <si>
    <t xml:space="preserve"> Direktorat Strategi dan Komersial </t>
  </si>
  <si>
    <t>ARDHYAN FIRDAUSI MUSTAFA</t>
  </si>
  <si>
    <t>Kelas Jabatan 5</t>
  </si>
  <si>
    <t>Senior Vice President Pengelolaan Operasi</t>
  </si>
  <si>
    <t>1973-06-20</t>
  </si>
  <si>
    <t xml:space="preserve">Divisi Pengelolaan Operasi </t>
  </si>
  <si>
    <t>YANUAR EVYANTO</t>
  </si>
  <si>
    <t>Vice President Kinerja Perusahaan</t>
  </si>
  <si>
    <t>1973-01-09</t>
  </si>
  <si>
    <t xml:space="preserve">Departemen Kinerja Perusahaan </t>
  </si>
  <si>
    <t xml:space="preserve"> Divisi Perencanaan Strategis </t>
  </si>
  <si>
    <t>IRWAN SETYABUDHI</t>
  </si>
  <si>
    <t>Senior Vice President Manajemen Risiko</t>
  </si>
  <si>
    <t>1971-06-01</t>
  </si>
  <si>
    <t xml:space="preserve">Divisi Manajemen Risiko </t>
  </si>
  <si>
    <t xml:space="preserve"> Direktorat Keuangan dan Manajemen Risiko </t>
  </si>
  <si>
    <t>AHMAD MURTADHO</t>
  </si>
  <si>
    <t>Kelas Jabatan 7</t>
  </si>
  <si>
    <t>Vice President Perencanaan Perusahaan</t>
  </si>
  <si>
    <t>1989-10-23</t>
  </si>
  <si>
    <t xml:space="preserve">Departemen Perencanaan Perusahaan </t>
  </si>
  <si>
    <t>DADAN WARDANA</t>
  </si>
  <si>
    <t>Vice President Layanan Operasi</t>
  </si>
  <si>
    <t>1987-09-13</t>
  </si>
  <si>
    <t xml:space="preserve">Departemen Layanan Operasi </t>
  </si>
  <si>
    <t xml:space="preserve"> Divisi Pengelolaan Operasi </t>
  </si>
  <si>
    <t>ARIF MAULANA</t>
  </si>
  <si>
    <t>Vice President Perencanaan Peralatan Pelabuhan</t>
  </si>
  <si>
    <t>1984-04-07</t>
  </si>
  <si>
    <t xml:space="preserve">Departemen Perencanaan Peralatan Pelabuhan </t>
  </si>
  <si>
    <t xml:space="preserve"> Divisi Peralatan Pelabuhan </t>
  </si>
  <si>
    <t>DEWA CIPTA HADI</t>
  </si>
  <si>
    <t>Vice President Hubungan Pelanggan</t>
  </si>
  <si>
    <t>1983-10-30</t>
  </si>
  <si>
    <t xml:space="preserve">Departemen Hubungan Pelanggan </t>
  </si>
  <si>
    <t xml:space="preserve"> Divisi Komersial dan Hubungan Pelanggan </t>
  </si>
  <si>
    <t>DONNY YUNIARTO</t>
  </si>
  <si>
    <t>Vice President Kerjasama Usaha</t>
  </si>
  <si>
    <t>1979-06-15</t>
  </si>
  <si>
    <t xml:space="preserve">Departemen Kerjasama Usaha </t>
  </si>
  <si>
    <t xml:space="preserve"> Divisi Kerjasama Usaha dan Pembinaan Anak Perusahaan </t>
  </si>
  <si>
    <t>GANESA RIGSHADY SOEPRAPTOYO</t>
  </si>
  <si>
    <t>Kelas Jabatan 8</t>
  </si>
  <si>
    <t>Vice President Pengembangan Operasi</t>
  </si>
  <si>
    <t>1986-07-05</t>
  </si>
  <si>
    <t xml:space="preserve">Departemen Pengembangan Operasi </t>
  </si>
  <si>
    <t xml:space="preserve"> Divisi Perencanaan dan Pengembangan Operasi </t>
  </si>
  <si>
    <t>SAPTO WASONO SOEBAGIO</t>
  </si>
  <si>
    <t>Kelas Jabatan 1</t>
  </si>
  <si>
    <t>Senior Vice President Satuan Pengawasan Intern</t>
  </si>
  <si>
    <t>Initial Hiring Regional III</t>
  </si>
  <si>
    <t>InstitutTeknologiSepuluhNopember</t>
  </si>
  <si>
    <t>1971-04-23</t>
  </si>
  <si>
    <t xml:space="preserve">Divisi Satuan Pengawasan Intern </t>
  </si>
  <si>
    <t xml:space="preserve"> Direktorat Utama </t>
  </si>
  <si>
    <t xml:space="preserve">Divisi Satuan Pengendalian Internal </t>
  </si>
  <si>
    <t>DIRGA ARYA FARMANSYAH</t>
  </si>
  <si>
    <t>Kelas Jabatan 10</t>
  </si>
  <si>
    <t>Senior Officer Akuntansi Umum dan Sistem Keuangan</t>
  </si>
  <si>
    <t>UniversitasAirlangga</t>
  </si>
  <si>
    <t>1992-05-21</t>
  </si>
  <si>
    <t xml:space="preserve">Departemen Akuntansi Umum dan Sistem Keuangan </t>
  </si>
  <si>
    <t xml:space="preserve"> Divisi Anggaran, Akuntansi, dan Pelaporan </t>
  </si>
  <si>
    <t>WAHYU JATMIKO</t>
  </si>
  <si>
    <t>Senior Officer Dukungan dan Litigasi Hukum</t>
  </si>
  <si>
    <t>UniversitasIslamIndonesia</t>
  </si>
  <si>
    <t>1992-03-16</t>
  </si>
  <si>
    <t xml:space="preserve">Departemen Dukungan dan Litigasi Hukum </t>
  </si>
  <si>
    <t xml:space="preserve"> Divisi Hukum </t>
  </si>
  <si>
    <t xml:space="preserve"> Direktorat SDM </t>
  </si>
  <si>
    <t>RAISA INAYATI</t>
  </si>
  <si>
    <t>Senior Officer Pemeriksaan Kepatuhan</t>
  </si>
  <si>
    <t>UniversitasGadjahMada</t>
  </si>
  <si>
    <t>1992-07-19</t>
  </si>
  <si>
    <t xml:space="preserve">Departemen Pemeriksaan Kepatuhan </t>
  </si>
  <si>
    <t>RATNA DYAH KUSUMADEWI</t>
  </si>
  <si>
    <t>UniversitasJember</t>
  </si>
  <si>
    <t>1991-05-17</t>
  </si>
  <si>
    <t>APRINA KARTIKA PUTRI</t>
  </si>
  <si>
    <t>Senior Officer Pemasaran</t>
  </si>
  <si>
    <t>ERASMUSUNIVERSITYROTTERDAM</t>
  </si>
  <si>
    <t>1990-04-12</t>
  </si>
  <si>
    <t xml:space="preserve">Departemen Pemasaran </t>
  </si>
  <si>
    <t>DIANA PRIMASARI</t>
  </si>
  <si>
    <t>Senior Officer Perencanaan SDM dan Organisasi</t>
  </si>
  <si>
    <t>UniversitasBrawijaya</t>
  </si>
  <si>
    <t>1990-02-12</t>
  </si>
  <si>
    <t xml:space="preserve">Departemen Perencanaan SDM dan Organisasi </t>
  </si>
  <si>
    <t xml:space="preserve"> Divisi Perencanaan dan Pengelolaan SDM </t>
  </si>
  <si>
    <t>DEA SYAGITA NOVIANA</t>
  </si>
  <si>
    <t>UniversitasAirlangga(UNAIR)Surabaya</t>
  </si>
  <si>
    <t>1990-11-05</t>
  </si>
  <si>
    <t>FARIZ HAZMILZAM BAHARUDIN HASBI</t>
  </si>
  <si>
    <t>Senior Officer Tata Kelola, Hubungan Lembaga dan Investor</t>
  </si>
  <si>
    <t>JohorPortSkillCenter</t>
  </si>
  <si>
    <t>1991-01-12</t>
  </si>
  <si>
    <t xml:space="preserve">Departemen Tata Kelola, Hubungan Lembaga, dan Investor </t>
  </si>
  <si>
    <t xml:space="preserve"> Divisi Sekretariat Perusahaan </t>
  </si>
  <si>
    <t xml:space="preserve">Departemen Tata Kelola, Hubungan Lembaga dan Investor </t>
  </si>
  <si>
    <t>ENGGAR PRATIWI</t>
  </si>
  <si>
    <t>Senior Officer Kinerja Perusahaan</t>
  </si>
  <si>
    <t>UniversitasTelkom</t>
  </si>
  <si>
    <t>TRI ENDAH MAYASARI</t>
  </si>
  <si>
    <t>Senior Officer Laporan dan Monitoring</t>
  </si>
  <si>
    <t>PoliteknikElektronikaNegeriSurabaya</t>
  </si>
  <si>
    <t>1989-05-23</t>
  </si>
  <si>
    <t xml:space="preserve">Departemen Laporan dan Monitoring </t>
  </si>
  <si>
    <t>GADIS HAYU NOOR S</t>
  </si>
  <si>
    <t>Senior Officer Pengendalian Fasilitas Pelabuhan</t>
  </si>
  <si>
    <t>1989-09-29</t>
  </si>
  <si>
    <t xml:space="preserve">Departemen Pengendalian Fasilitas Pelabuhan </t>
  </si>
  <si>
    <t xml:space="preserve"> Divisi Fasilitas Pelabuhan </t>
  </si>
  <si>
    <t>ZAKI ZAMANI</t>
  </si>
  <si>
    <t>Senior Officer Pengendalian Peralatan Pelabuhan</t>
  </si>
  <si>
    <t>PoliteknikNegeriMalang</t>
  </si>
  <si>
    <t>1989-03-08</t>
  </si>
  <si>
    <t xml:space="preserve">Departemen Pengendalian Peralatan Pelabuhan </t>
  </si>
  <si>
    <t>AMANDA KIRANA DYOTA</t>
  </si>
  <si>
    <t>Senior Officer Perpajakan</t>
  </si>
  <si>
    <t>1989-08-11</t>
  </si>
  <si>
    <t xml:space="preserve">Departemen Perpajakan </t>
  </si>
  <si>
    <t xml:space="preserve"> Divisi Pengelolaan Keuangan dan Perpajakan </t>
  </si>
  <si>
    <t>WIDHI TRI LEKSANA</t>
  </si>
  <si>
    <t>Senior Officer Pengelolaan Dokumen Perusahaan</t>
  </si>
  <si>
    <t>UniversitasDiponegoro</t>
  </si>
  <si>
    <t>1989-03-13</t>
  </si>
  <si>
    <t xml:space="preserve">Departemen Pengelolaan Dokumen Perusahaan </t>
  </si>
  <si>
    <t xml:space="preserve"> Divisi Layanan SDM dan Umum </t>
  </si>
  <si>
    <t xml:space="preserve">Departemen Pengelolaan Dokumen Perusahaan  </t>
  </si>
  <si>
    <t>ARDELLA TRASTIANA DEWI</t>
  </si>
  <si>
    <t>Sekretaris Direksi</t>
  </si>
  <si>
    <t>1989-07-03</t>
  </si>
  <si>
    <t>IRIANTI TIRTANINGTYAS</t>
  </si>
  <si>
    <t>Senior Officer Perencanaan Perusahaan</t>
  </si>
  <si>
    <t>1988-05-06</t>
  </si>
  <si>
    <t>LILIANA ARISTIA SAVIERA</t>
  </si>
  <si>
    <t>Konselor  Pertama HSSE</t>
  </si>
  <si>
    <t>1988-03-12</t>
  </si>
  <si>
    <t xml:space="preserve">Departemen HSSE </t>
  </si>
  <si>
    <t xml:space="preserve"> Divisi Sistem Manajemen dan HSSE </t>
  </si>
  <si>
    <t>FITRIA DWI KURNIAWATI</t>
  </si>
  <si>
    <t>Senior Officer Pengelolaan dan Pembelajaran SDM</t>
  </si>
  <si>
    <t>UniversitasNegeriMalang</t>
  </si>
  <si>
    <t>1988-10-04</t>
  </si>
  <si>
    <t xml:space="preserve">Departement Pengelolaan dan Pembelajaran SDM </t>
  </si>
  <si>
    <t xml:space="preserve">Departemen Pengelolaan dan Pembelajaran SDM </t>
  </si>
  <si>
    <t>ANGGA TRI WIBOWO</t>
  </si>
  <si>
    <t>Ahli Madya II Pengadaan</t>
  </si>
  <si>
    <t>InstitutTeknologiSepuluhNopemberSurabaya</t>
  </si>
  <si>
    <t>1988-07-11</t>
  </si>
  <si>
    <t xml:space="preserve">Departemen Pengadaan </t>
  </si>
  <si>
    <t>ESMI RATNA PURWASIH</t>
  </si>
  <si>
    <t>Senior Officer Komunikasi, Korporasi dan Protokoler</t>
  </si>
  <si>
    <t>UniversitasAirlanggaSurabaya</t>
  </si>
  <si>
    <t>1988-03-15</t>
  </si>
  <si>
    <t xml:space="preserve">Departemen Komunikasi Korporasi dan Protokoler </t>
  </si>
  <si>
    <t>EVRINA WARDHANI</t>
  </si>
  <si>
    <t>Senior Officer Kerjasama Usaha</t>
  </si>
  <si>
    <t>MONASHUniversity,Melbourne</t>
  </si>
  <si>
    <t>1988-01-23</t>
  </si>
  <si>
    <t>YUNIAR MAHARDIKA WIDIASTUTI</t>
  </si>
  <si>
    <t>Senior Officer Perencanaan Peralatan Pelabuhan</t>
  </si>
  <si>
    <t>1987-08-17</t>
  </si>
  <si>
    <t>VIKA YULIANTI</t>
  </si>
  <si>
    <t>PoliteknikIlmuPelayaranMakassar</t>
  </si>
  <si>
    <t>1987-06-21</t>
  </si>
  <si>
    <t>TRI SAKTI AMBARWATI</t>
  </si>
  <si>
    <t>Auditor Pertama Pengawasan Intern Supporting</t>
  </si>
  <si>
    <t>1987-09-27</t>
  </si>
  <si>
    <t xml:space="preserve">Departemen Pengawasan Intern Supporting </t>
  </si>
  <si>
    <t xml:space="preserve"> Divisi Satuan Pengawasan Intern </t>
  </si>
  <si>
    <t xml:space="preserve">Departemen Pengendalian Internal Supporting </t>
  </si>
  <si>
    <t>ENDAH SISWARI</t>
  </si>
  <si>
    <t>1987-12-28</t>
  </si>
  <si>
    <t>KHARIS FAUZI</t>
  </si>
  <si>
    <t>Senior Officer Tanggung Jawab Sosial dan Lingkungan</t>
  </si>
  <si>
    <t>WorldMaritimeUniversity,Malmo,Sweden</t>
  </si>
  <si>
    <t>1987-08-30</t>
  </si>
  <si>
    <t xml:space="preserve">Departemen Tanggung Jawab Sosial dan Lingkungan </t>
  </si>
  <si>
    <t xml:space="preserve">Departemen Tanggungjawab Sosial &amp; Lingkungan </t>
  </si>
  <si>
    <t>NURUL MUTHAQIN</t>
  </si>
  <si>
    <t>SekolahTinggiManajemenPpm</t>
  </si>
  <si>
    <t>1986-11-24</t>
  </si>
  <si>
    <t>JERVIE LEANDER MONGI</t>
  </si>
  <si>
    <t>Senior Officer Perencanaan Keuangan dan Anggaran Investasi</t>
  </si>
  <si>
    <t>UniversitasLambungMangkurat</t>
  </si>
  <si>
    <t>1986-12-04</t>
  </si>
  <si>
    <t xml:space="preserve">Departemen Perencanaan Keuangan dan Anggaran Investasi </t>
  </si>
  <si>
    <t>INDRIANI PUTRI ANGGARAKASIH</t>
  </si>
  <si>
    <t>UniversitasMuhammadiyahSurakarta</t>
  </si>
  <si>
    <t>1986-01-28</t>
  </si>
  <si>
    <t>ARIF KURNIAWAN</t>
  </si>
  <si>
    <t>Ahli Madya III Pengadaan</t>
  </si>
  <si>
    <t>1986-10-18</t>
  </si>
  <si>
    <t>EVA EKO HIDAYATI</t>
  </si>
  <si>
    <t>UNIVERSITASDIPONEGORO</t>
  </si>
  <si>
    <t>1986-01-20</t>
  </si>
  <si>
    <t>BAYU WIDYAFRASTA</t>
  </si>
  <si>
    <t>Senior Officer Layanan Operasi</t>
  </si>
  <si>
    <t>LiverpoolJohnMooresUniversity</t>
  </si>
  <si>
    <t>1985-12-07</t>
  </si>
  <si>
    <t>ALFIAN TRIANTO</t>
  </si>
  <si>
    <t>INSTITUTETEKNOLOGIADHITAMASURABAYA(ITATS)</t>
  </si>
  <si>
    <t>1986-01-10</t>
  </si>
  <si>
    <t>SIGIT TRISWANTO</t>
  </si>
  <si>
    <t>Senior Officer Perbendaharaan</t>
  </si>
  <si>
    <t>1985-06-26</t>
  </si>
  <si>
    <t xml:space="preserve">Departemen Perbendaharaan </t>
  </si>
  <si>
    <t xml:space="preserve">Departemen Perbendaharaan  </t>
  </si>
  <si>
    <t>HANDINI WULANSARI</t>
  </si>
  <si>
    <t>Konselor  Pertama Pengelolaan dan Pembelajaran SDM</t>
  </si>
  <si>
    <t>1985-09-22</t>
  </si>
  <si>
    <t>DANIEL DONALD NADAPDAP</t>
  </si>
  <si>
    <t>1984-02-20</t>
  </si>
  <si>
    <t>DINI AYU PRADITYA</t>
  </si>
  <si>
    <t>1985-01-17</t>
  </si>
  <si>
    <t>HERU PRASETYONO</t>
  </si>
  <si>
    <t>UNIVERSITAS17AGUSTUS1945(UNTAG)SEMARANG</t>
  </si>
  <si>
    <t>1984-12-01</t>
  </si>
  <si>
    <t>FADILAH BINAWATI</t>
  </si>
  <si>
    <t>Junior Risk Analyst II Risiko Operasional</t>
  </si>
  <si>
    <t>1983-12-15</t>
  </si>
  <si>
    <t xml:space="preserve">Departemen Risiko Operasional </t>
  </si>
  <si>
    <t xml:space="preserve"> Divisi Manajemen Risiko </t>
  </si>
  <si>
    <t>FIDYA HAYYUMA SANTI</t>
  </si>
  <si>
    <t>Senior Officer Hubungan Pelanggan</t>
  </si>
  <si>
    <t>1981-07-01</t>
  </si>
  <si>
    <t>ERIK BUDIAWAN</t>
  </si>
  <si>
    <t>1981-05-24</t>
  </si>
  <si>
    <t>DIAN AYU KUSUMANINGRUM</t>
  </si>
  <si>
    <t>1979-06-11</t>
  </si>
  <si>
    <t>TRI MARTOPO</t>
  </si>
  <si>
    <t>UNIVERSITASSEMARANG</t>
  </si>
  <si>
    <t>1978-09-10</t>
  </si>
  <si>
    <t>HERMAN YUNI IRAWAN</t>
  </si>
  <si>
    <t>Senior Officer Pemeliharaan Sistem dan Data Manajemen</t>
  </si>
  <si>
    <t>INSTITUTSAINSDANTEKNOLOGIPALAPAMALANG</t>
  </si>
  <si>
    <t>1977-05-22</t>
  </si>
  <si>
    <t xml:space="preserve">Departemen Pemeliharaan Sistem dan Data Manajemen </t>
  </si>
  <si>
    <t>IFTITAHUR ROKHMAH</t>
  </si>
  <si>
    <t>Senior Officer Administrasi dan Layanan SDM</t>
  </si>
  <si>
    <t>1976-09-08</t>
  </si>
  <si>
    <t xml:space="preserve">Departemen Administrasi dan Layanan SDM </t>
  </si>
  <si>
    <t>CAMELIA ARIESTANTY</t>
  </si>
  <si>
    <t>Senior Officer Budaya Korporasi</t>
  </si>
  <si>
    <t>1974-04-09</t>
  </si>
  <si>
    <t xml:space="preserve">Departemen Budaya Korporasi </t>
  </si>
  <si>
    <t>ADRI SUPRIYADI</t>
  </si>
  <si>
    <t>UPNVeteranJakarta</t>
  </si>
  <si>
    <t>1974-07-14</t>
  </si>
  <si>
    <t>TRIONO</t>
  </si>
  <si>
    <t>Senior Officer Umum dan Rumah Tangga</t>
  </si>
  <si>
    <t>1972-08-29</t>
  </si>
  <si>
    <t xml:space="preserve">Departemen Umum dan Rumah Tangga </t>
  </si>
  <si>
    <t>ANITA SETYOWATI</t>
  </si>
  <si>
    <t>UniversitasSurabaya</t>
  </si>
  <si>
    <t>1968-06-17</t>
  </si>
  <si>
    <t>DJOKO SASMITO ADI</t>
  </si>
  <si>
    <t>SMAPGRIKec.Gudo,kab.Jombang</t>
  </si>
  <si>
    <t>1968-06-23</t>
  </si>
  <si>
    <t>ANISA ENDARWATI</t>
  </si>
  <si>
    <t>Kelas Jabatan 11</t>
  </si>
  <si>
    <t>1993-02-13</t>
  </si>
  <si>
    <t>RENDY GUSTI RADITYATAMA</t>
  </si>
  <si>
    <t>Officer Hubungan Pelanggan</t>
  </si>
  <si>
    <t>1992-05-15</t>
  </si>
  <si>
    <t>MUHAMMAD SYAFRIL RADIFANUR</t>
  </si>
  <si>
    <t>InstitutTeknologiBandung</t>
  </si>
  <si>
    <t>1992-04-01</t>
  </si>
  <si>
    <t>NYOMAN KAJENG SADNYANA PUTRA</t>
  </si>
  <si>
    <t>WorldMaritimeUniversity</t>
  </si>
  <si>
    <t>1991-12-26</t>
  </si>
  <si>
    <t>MUKHAMMAD SYAIFULLOH</t>
  </si>
  <si>
    <t>1991-03-07</t>
  </si>
  <si>
    <t>FITRIA YUSI PUTRI HARYANI</t>
  </si>
  <si>
    <t>1990-04-25</t>
  </si>
  <si>
    <t>NOVAN DWI ARYANSYAH</t>
  </si>
  <si>
    <t>1990-11-01</t>
  </si>
  <si>
    <t>DWI RATNA NUR FAROKHA</t>
  </si>
  <si>
    <t>Senior Officer Risiko Operasional</t>
  </si>
  <si>
    <t>1990-03-23</t>
  </si>
  <si>
    <t>IRINDA WINDYANTI</t>
  </si>
  <si>
    <t>1989-07-07</t>
  </si>
  <si>
    <t>VITA OKTAVIANA KUSUMAWATI</t>
  </si>
  <si>
    <t>1989-10-12</t>
  </si>
  <si>
    <t>EVI ASTUTI</t>
  </si>
  <si>
    <t>Senior Officer Sistem Manajemen Mutu</t>
  </si>
  <si>
    <t>Grahabarunawati</t>
  </si>
  <si>
    <t>1989-02-19</t>
  </si>
  <si>
    <t xml:space="preserve">Departemen Sistem Manajemen Mutu </t>
  </si>
  <si>
    <t>MUHAMMAD LUTHFI RIFA'I</t>
  </si>
  <si>
    <t>Senior Officer Perencanaan Fasilitas Pelabuhan</t>
  </si>
  <si>
    <t>UniversitasSebelasMaret</t>
  </si>
  <si>
    <t>1989-11-15</t>
  </si>
  <si>
    <t xml:space="preserve">Departemen Perencanaan Fasilitas Pelabuhan </t>
  </si>
  <si>
    <t>YONI GALIEH KINANDA</t>
  </si>
  <si>
    <t>UniversitasNarotama</t>
  </si>
  <si>
    <t>1989-06-07</t>
  </si>
  <si>
    <t>ARIAWAN AJI RAHARDIAN</t>
  </si>
  <si>
    <t>UniversitasDiponegoroSemarang</t>
  </si>
  <si>
    <t>1989-08-17</t>
  </si>
  <si>
    <t>TITA FADILAH</t>
  </si>
  <si>
    <t>1989-11-29</t>
  </si>
  <si>
    <t>LISTIO MARGIANTO</t>
  </si>
  <si>
    <t>UNIVERSITAS17AGUSTUS1945SEMARANG</t>
  </si>
  <si>
    <t>1989-03-02</t>
  </si>
  <si>
    <t>HARDIAWAN WICAKSONO</t>
  </si>
  <si>
    <t>1988-05-14</t>
  </si>
  <si>
    <t>MOHAMMAD NASRUL ROHMAN</t>
  </si>
  <si>
    <t>NetherlandsMaritimeUniversity,Rotterdam</t>
  </si>
  <si>
    <t>1988-07-16</t>
  </si>
  <si>
    <t>TIKA INDRIANI</t>
  </si>
  <si>
    <t>NationalChengKungUniversity</t>
  </si>
  <si>
    <t>1987-08-29</t>
  </si>
  <si>
    <t>RYANCHRISNA BUDI NUGRAHA</t>
  </si>
  <si>
    <t>Senior Officer Risiko Non Operasional</t>
  </si>
  <si>
    <t>UniversitasAtmaJayaYogyakarta</t>
  </si>
  <si>
    <t>1987-11-14</t>
  </si>
  <si>
    <t xml:space="preserve">Departemen Risiko Non Operasional </t>
  </si>
  <si>
    <t>EVA MAYA SABATINI</t>
  </si>
  <si>
    <t>POLITEKNIKUBAYASURABAYA</t>
  </si>
  <si>
    <t>1987-05-24</t>
  </si>
  <si>
    <t>VILIA KURNIA SARI</t>
  </si>
  <si>
    <t>PoliteknikElektronikNegeriSurabaya</t>
  </si>
  <si>
    <t>AYUNINGTYAS DYAH HAPSARI</t>
  </si>
  <si>
    <t>1987-11-20</t>
  </si>
  <si>
    <t>PAULINA YUVITA</t>
  </si>
  <si>
    <t>Senior Officer Penyusunan Standar Prosedur Operasional</t>
  </si>
  <si>
    <t>1986-06-22</t>
  </si>
  <si>
    <t xml:space="preserve">Departemen Penyusunan Standar Prosedur Operasional </t>
  </si>
  <si>
    <t xml:space="preserve">Departemen Penyusunan Standar Prosedur Operasi </t>
  </si>
  <si>
    <t>NOVA AYU ADITYA</t>
  </si>
  <si>
    <t>Senior Officer Pengembangan Teknologi Informasi</t>
  </si>
  <si>
    <t>1986-11-19</t>
  </si>
  <si>
    <t xml:space="preserve">Departemen Pengembangan Teknologi Informasi </t>
  </si>
  <si>
    <t>LUQMAN FIRMANSYAH</t>
  </si>
  <si>
    <t>UniversitasYapisPapua</t>
  </si>
  <si>
    <t>1986-07-26</t>
  </si>
  <si>
    <t>DIAN NEGARA</t>
  </si>
  <si>
    <t>1985-08-06</t>
  </si>
  <si>
    <t>PRADANA SETO ARYONUGROHO</t>
  </si>
  <si>
    <t>1985-07-22</t>
  </si>
  <si>
    <t>ARIF PRIYANTO</t>
  </si>
  <si>
    <t>UNIVERSITASNEGERISEMARANG</t>
  </si>
  <si>
    <t>1985-12-22</t>
  </si>
  <si>
    <t>DEVY CHRISDEWANTHY</t>
  </si>
  <si>
    <t>1985-08-21</t>
  </si>
  <si>
    <t>PUTU ASTARI DWI UTAMI</t>
  </si>
  <si>
    <t>1984-02-08</t>
  </si>
  <si>
    <t>LULUK WIJAYANTI</t>
  </si>
  <si>
    <t>Senior Officer Pengendalian Keuangan dan Pelaporan</t>
  </si>
  <si>
    <t>1981-01-25</t>
  </si>
  <si>
    <t xml:space="preserve">Departemen Pengendalian Keuangan dan Pelaporan </t>
  </si>
  <si>
    <t>MUCHAMAD SLAMET RIYADI</t>
  </si>
  <si>
    <t>S1UniversitasDrSoetomoSurabaya</t>
  </si>
  <si>
    <t>1975-06-04</t>
  </si>
  <si>
    <t>INDRIA WARDANI</t>
  </si>
  <si>
    <t>1975-11-04</t>
  </si>
  <si>
    <t>ARI ARDIAN KHAIR</t>
  </si>
  <si>
    <t>Kelas Jabatan 12</t>
  </si>
  <si>
    <t>Officer Pengembangan Operasi</t>
  </si>
  <si>
    <t>1992-07-13</t>
  </si>
  <si>
    <t>ACHMAD NOOR RIDUANSYAH</t>
  </si>
  <si>
    <t>Officer Budaya Korporasi</t>
  </si>
  <si>
    <t>WorldMaritimeUniversity,Malmo</t>
  </si>
  <si>
    <t>1992-10-27</t>
  </si>
  <si>
    <t>SA'ID</t>
  </si>
  <si>
    <t>Officer Kinerja Perusahaan</t>
  </si>
  <si>
    <t>1991-10-11</t>
  </si>
  <si>
    <t>AKHMAD HIZAZI</t>
  </si>
  <si>
    <t>Officer Laporan dan Monitoring</t>
  </si>
  <si>
    <t>1991-08-06</t>
  </si>
  <si>
    <t>JANTER MARGIANDS SEDEH</t>
  </si>
  <si>
    <t>Officer Penyusunan Standar Prosedur Operasional</t>
  </si>
  <si>
    <t>1991-03-10</t>
  </si>
  <si>
    <t>FATRIAH</t>
  </si>
  <si>
    <t>Officer Monitoring dan Pelaporan Pengawasan Intern</t>
  </si>
  <si>
    <t>1991-04-12</t>
  </si>
  <si>
    <t xml:space="preserve">Unit Pendukung Monitoring dan Pelaporan Pengawasan Intern </t>
  </si>
  <si>
    <t xml:space="preserve">Unit Pendukung Monitoring dan Pelaporan Pengendalian Internal </t>
  </si>
  <si>
    <t>SARSA META NUGRAHANI</t>
  </si>
  <si>
    <t>Officer Risiko Non Operasional</t>
  </si>
  <si>
    <t>PPMJakarta</t>
  </si>
  <si>
    <t>1990-03-05</t>
  </si>
  <si>
    <t>RUDI SURYADINATA</t>
  </si>
  <si>
    <t>Officer HSSE</t>
  </si>
  <si>
    <t>RIZALDY RAHMADIA CATRA</t>
  </si>
  <si>
    <t>Officer Pengembangan Teknologi Informasi</t>
  </si>
  <si>
    <t>INSTITUTTEKNOLOGISEPULUHNOPEMBERSURABAYA</t>
  </si>
  <si>
    <t>1989-10-28</t>
  </si>
  <si>
    <t>AFITTA SURYANINGRUM</t>
  </si>
  <si>
    <t>1988-06-21</t>
  </si>
  <si>
    <t>ADITYAS VERA ERAWATI</t>
  </si>
  <si>
    <t>Officer Pengendalian Sistem</t>
  </si>
  <si>
    <t>1988-04-07</t>
  </si>
  <si>
    <t>ADITYA RUSYADI</t>
  </si>
  <si>
    <t>Officer Pemeliharaan Sistem dan Data Manajemen</t>
  </si>
  <si>
    <t>1987-10-01</t>
  </si>
  <si>
    <t>FIKA FAUZIA</t>
  </si>
  <si>
    <t>RETNO SINTAWATI</t>
  </si>
  <si>
    <t>1986-09-24</t>
  </si>
  <si>
    <t>YUDI PATRIAWAN YASIN</t>
  </si>
  <si>
    <t>Officer Pengawasan Intern Supporting</t>
  </si>
  <si>
    <t>1986-08-30</t>
  </si>
  <si>
    <t>PUJI RAHMAWATI</t>
  </si>
  <si>
    <t>1986-04-28</t>
  </si>
  <si>
    <t>RIRIN FITRIANINGSIH</t>
  </si>
  <si>
    <t>Officer Pemasaran</t>
  </si>
  <si>
    <t>SEKOLAHTINGGIMARITIMDANTRANSPORT"AMNI"</t>
  </si>
  <si>
    <t>1985-09-23</t>
  </si>
  <si>
    <t>MOCHAMMAD IMRON</t>
  </si>
  <si>
    <t>Officer Perencanaan Fasilitas Pelabuhan</t>
  </si>
  <si>
    <t>1984-12-26</t>
  </si>
  <si>
    <t>EKA YOUWERISA CAHYANI</t>
  </si>
  <si>
    <t>Officer Tanggung Jawab Sosial dan Lingkungan</t>
  </si>
  <si>
    <t>1983-04-15</t>
  </si>
  <si>
    <t>DINA HERDANINGRUM</t>
  </si>
  <si>
    <t>1984-01-09</t>
  </si>
  <si>
    <t>SOEHARIYADI</t>
  </si>
  <si>
    <t>InstitutBisnisdanInformatikaSTIKOMSurabaya</t>
  </si>
  <si>
    <t>1980-02-10</t>
  </si>
  <si>
    <t>WENI ASTUTI EKOWATI</t>
  </si>
  <si>
    <t>1974-07-01</t>
  </si>
  <si>
    <t>ROBY DWI MUHARROM</t>
  </si>
  <si>
    <t>Kelas Jabatan 13</t>
  </si>
  <si>
    <t>1992-07-07</t>
  </si>
  <si>
    <t>DANI HIDAYAT</t>
  </si>
  <si>
    <t>Officer Perencanaan Operasi</t>
  </si>
  <si>
    <t>SekolahTinggiIlmuAdministrasidanManajemenKepelabuhanBarunawati</t>
  </si>
  <si>
    <t>1992-05-12</t>
  </si>
  <si>
    <t xml:space="preserve">Departemen Perencanaan Operasi </t>
  </si>
  <si>
    <t>SOBIRIN</t>
  </si>
  <si>
    <t>Officer Pengelolaan dan Pembelajaran SDM</t>
  </si>
  <si>
    <t>1992-10-25</t>
  </si>
  <si>
    <t>SA'AD AS SALIMI</t>
  </si>
  <si>
    <t>Officer Administrasi dan Layanan SDM</t>
  </si>
  <si>
    <t>1992-03-20</t>
  </si>
  <si>
    <t>INDAH ROSMILA SARI</t>
  </si>
  <si>
    <t>Ahli Muda II Pengadaan</t>
  </si>
  <si>
    <t>1992-07-21</t>
  </si>
  <si>
    <t>ANDIKA PURNAMA DWI SETYAWAN</t>
  </si>
  <si>
    <t>Officer Perencanaan Perusahaan</t>
  </si>
  <si>
    <t>1991-09-17</t>
  </si>
  <si>
    <t>KARTIKA TRI UTAMI</t>
  </si>
  <si>
    <t>1991-05-26</t>
  </si>
  <si>
    <t>MOHAMAD KHOIRUN NIZAR</t>
  </si>
  <si>
    <t>Officer Pembinaan Anak Perusahaan</t>
  </si>
  <si>
    <t>PPMSchoolofMAnagement</t>
  </si>
  <si>
    <t>1990-05-20</t>
  </si>
  <si>
    <t xml:space="preserve">Departemen Pembinaan Anak Perusahaan </t>
  </si>
  <si>
    <t>ADI MIFTAKHUL ALAM</t>
  </si>
  <si>
    <t>Officer Perpajakan</t>
  </si>
  <si>
    <t>1990-02-28</t>
  </si>
  <si>
    <t>AKBAR RAMADHAN</t>
  </si>
  <si>
    <t>Officer Pengelolaan Dokumen Perusahaan</t>
  </si>
  <si>
    <t>UniversitasIndonesia</t>
  </si>
  <si>
    <t>1990-04-07</t>
  </si>
  <si>
    <t>LINDAWATI MARBUN</t>
  </si>
  <si>
    <t>1989-09-17</t>
  </si>
  <si>
    <t>ASDIAR SURYA KURNIAWAN</t>
  </si>
  <si>
    <t>Officer Pengendalian Peralatan Pelabuhan</t>
  </si>
  <si>
    <t>1988-06-17</t>
  </si>
  <si>
    <t>ANIK SETYOWATI</t>
  </si>
  <si>
    <t>1988-03-16</t>
  </si>
  <si>
    <t>AGUNG HARMADIYANTO UTOMO</t>
  </si>
  <si>
    <t>Junior Officer Pengendalian Keuangan dan Pelaporan</t>
  </si>
  <si>
    <t>1987-04-15</t>
  </si>
  <si>
    <t>RISTANTO</t>
  </si>
  <si>
    <t>Ahli Muda III Pengadaan</t>
  </si>
  <si>
    <t>1987-12-07</t>
  </si>
  <si>
    <t>YUDHI PRASETYO</t>
  </si>
  <si>
    <t>Officer Perencanaan Peralatan Pelabuhan</t>
  </si>
  <si>
    <t>PoliteknikPerkapalanNegeriSurabaya</t>
  </si>
  <si>
    <t>1986-02-25</t>
  </si>
  <si>
    <t>I MAYKEL RAM</t>
  </si>
  <si>
    <t>Officer Perencanaan Keuangan dan Anggaran Investasi</t>
  </si>
  <si>
    <t>1986-04-17</t>
  </si>
  <si>
    <t>HENDI INDELARKO</t>
  </si>
  <si>
    <t>UNIVERSITASGADJAHMADA</t>
  </si>
  <si>
    <t>1985-05-01</t>
  </si>
  <si>
    <t>RIDUANSYAH</t>
  </si>
  <si>
    <t>Kelas Jabatan 15</t>
  </si>
  <si>
    <t>Officer Perencanaan SDM dan Organisasi</t>
  </si>
  <si>
    <t>1995-03-24</t>
  </si>
  <si>
    <t>CHAIRUN NISA</t>
  </si>
  <si>
    <t>1995-06-02</t>
  </si>
  <si>
    <t>M. THARIQ KAMAL</t>
  </si>
  <si>
    <t>1996-01-23</t>
  </si>
  <si>
    <t>FARIDA APRILIANI</t>
  </si>
  <si>
    <t>Kelas Jabatan 16</t>
  </si>
  <si>
    <t>1995-04-27</t>
  </si>
  <si>
    <t>WILSON PRAMONO SUDIARTO</t>
  </si>
  <si>
    <t>Officer Pemeriksaan Kepatuhan</t>
  </si>
  <si>
    <t>1977-12-29</t>
  </si>
  <si>
    <t>MUHAMMAD AZMI JAUHAR MUTTAQIN</t>
  </si>
  <si>
    <t>Kelas Jabatan 17</t>
  </si>
  <si>
    <t>Junior Officer Pemasaran</t>
  </si>
  <si>
    <t>1996-10-15</t>
  </si>
  <si>
    <t>RENATA ROHMATUL LAILI</t>
  </si>
  <si>
    <t>Junior Officer Umum dan Rumah Tangga</t>
  </si>
  <si>
    <t>SMA</t>
  </si>
  <si>
    <t>SMANEGERI3SIDOARJO</t>
  </si>
  <si>
    <t>1996-05-30</t>
  </si>
  <si>
    <t>ALDI NAUFAL</t>
  </si>
  <si>
    <t>Junior Officer Layanan Operasi</t>
  </si>
  <si>
    <t>SekolahTinggiIlmuAdministrasidanManajemenKepelabuhananBarunawati</t>
  </si>
  <si>
    <t>1995-11-12</t>
  </si>
  <si>
    <t>MADE RONY BHASKARA</t>
  </si>
  <si>
    <t>Junior Officer Perencanaan SDM dan Organisasi</t>
  </si>
  <si>
    <t>1995-05-03</t>
  </si>
  <si>
    <t>RINI HAIRANI</t>
  </si>
  <si>
    <t>STIADanManajemenKepelabuhanBarunawati</t>
  </si>
  <si>
    <t>1995-07-21</t>
  </si>
  <si>
    <t>GEDE PRIMA DATU</t>
  </si>
  <si>
    <t>Junior Officer Perencanaan Operasi</t>
  </si>
  <si>
    <t>1994-06-12</t>
  </si>
  <si>
    <t>WIDIARTO</t>
  </si>
  <si>
    <t>STMNegeri2Surabaya</t>
  </si>
  <si>
    <t>1977-05-07</t>
  </si>
  <si>
    <t>MOHAMAD MANFURI</t>
  </si>
  <si>
    <t>Kelas Jabatan 18</t>
  </si>
  <si>
    <t>MadrasahAliyahNegeriSemarang</t>
  </si>
  <si>
    <t>1972-07-23</t>
  </si>
  <si>
    <t>RADEN MAS KUMARA ANINDHITA WIDYASWENDRA</t>
  </si>
  <si>
    <t>Kelas Jabatan 2</t>
  </si>
  <si>
    <t>Senior Vice President Sekretariat Perusahaan</t>
  </si>
  <si>
    <t>1984-08-18</t>
  </si>
  <si>
    <t xml:space="preserve">Divisi Sekretariat Perusahaan </t>
  </si>
  <si>
    <t>JAYA VIA DEWATA</t>
  </si>
  <si>
    <t>Senior Vice President Fasilitas Pelabuhan</t>
  </si>
  <si>
    <t>ITSSurabaya</t>
  </si>
  <si>
    <t>1979-05-06</t>
  </si>
  <si>
    <t xml:space="preserve">Divisi Fasilitas Pelabuhan </t>
  </si>
  <si>
    <t>ANGGA PRADIPTYA</t>
  </si>
  <si>
    <t>Senior Vice President Sistem Manajemen dan HSSE</t>
  </si>
  <si>
    <t>UNIVERSITEITANTWERPEN,BELGIUM</t>
  </si>
  <si>
    <t>1977-04-23</t>
  </si>
  <si>
    <t xml:space="preserve">Divisi Sistem Manajemen dan HSSE </t>
  </si>
  <si>
    <t>DARU WICAKSONO JULIANTO</t>
  </si>
  <si>
    <t>Senior Vice President Komersial dan Hubungan Pelanggan</t>
  </si>
  <si>
    <t>1975-07-17</t>
  </si>
  <si>
    <t xml:space="preserve">Divisi Komersial dan Hubungan Pelanggan </t>
  </si>
  <si>
    <t>TOPO SAPTO NUGROHO</t>
  </si>
  <si>
    <t>Senior Vice President Peralatan Pelabuhan</t>
  </si>
  <si>
    <t>1970-03-14</t>
  </si>
  <si>
    <t xml:space="preserve">Divisi Peralatan Pelabuhan </t>
  </si>
  <si>
    <t>ROY DARMA PUTERA</t>
  </si>
  <si>
    <t>Senior Vice President Layanan SDM dan Umum</t>
  </si>
  <si>
    <t>1969-12-12</t>
  </si>
  <si>
    <t xml:space="preserve">Divisi Layanan SDM dan Umum </t>
  </si>
  <si>
    <t>MUHAMMAD FITRIANTO MALIK</t>
  </si>
  <si>
    <t>Kelas Jabatan 3</t>
  </si>
  <si>
    <t>Senior Vice President Hukum</t>
  </si>
  <si>
    <t>1983-07-20</t>
  </si>
  <si>
    <t xml:space="preserve">Divisi Hukum </t>
  </si>
  <si>
    <t>UMI SYARIFAH AMBARWATI</t>
  </si>
  <si>
    <t>Senior Vice President Perencanaan dan Pengelolaan SDM</t>
  </si>
  <si>
    <t>1981-01-20</t>
  </si>
  <si>
    <t xml:space="preserve">Divisi Perencanaan dan Pengelolaan SDM </t>
  </si>
  <si>
    <t>NANANG PRASETIYO</t>
  </si>
  <si>
    <t>Senior Vice President Anggaran, Akuntansi dan Pelaporan</t>
  </si>
  <si>
    <t>1983-05-17</t>
  </si>
  <si>
    <t xml:space="preserve">Divisi Anggaran, Akuntansi, dan Pelaporan </t>
  </si>
  <si>
    <t xml:space="preserve">Divisi Anggaran, Akuntansi dan Pelaporan </t>
  </si>
  <si>
    <t>MUCHAMMAD ALI AFANDI</t>
  </si>
  <si>
    <t>Senior Vice President Perencanaan Strategis</t>
  </si>
  <si>
    <t>UNESCOIHEDELFTTHENETHERLANDS</t>
  </si>
  <si>
    <t>1981-11-02</t>
  </si>
  <si>
    <t xml:space="preserve">Divisi Perencanaan Strategis </t>
  </si>
  <si>
    <t>HEKA PAMBUDI</t>
  </si>
  <si>
    <t>Vice President Pengawasan Intern Supporting</t>
  </si>
  <si>
    <t>UNIVERSITEITANTWERPEN</t>
  </si>
  <si>
    <t>1979-06-16</t>
  </si>
  <si>
    <t>LUHUR WICAKSONO</t>
  </si>
  <si>
    <t>Senior Vice President Pengelolaan Keuangan dan Perpajakan</t>
  </si>
  <si>
    <t>UNIVERSITASAIRLANGGASURABAYA</t>
  </si>
  <si>
    <t>1978-11-04</t>
  </si>
  <si>
    <t xml:space="preserve">Divisi Pengelolaan Keuangan dan Perpajakan </t>
  </si>
  <si>
    <t>DEWI KOROLAWATI</t>
  </si>
  <si>
    <t>Vice President Akuntansi Umum dan Sistem Keuangan</t>
  </si>
  <si>
    <t>1973-07-09</t>
  </si>
  <si>
    <t>HERIBERTUS HARYANCE PAEMBONAN</t>
  </si>
  <si>
    <t>Vice President Risiko Operasional</t>
  </si>
  <si>
    <t>1973-04-29</t>
  </si>
  <si>
    <t>MOHAMMAD TAUFIK HARDJANTO</t>
  </si>
  <si>
    <t>Vice President Pengawasan Intern Operasi dan Komersial</t>
  </si>
  <si>
    <t>PhilippineSchoolofBusinessAdministration</t>
  </si>
  <si>
    <t>1969-02-15</t>
  </si>
  <si>
    <t xml:space="preserve">Departemen Pengawasan Intern Operasi dan Komersial </t>
  </si>
  <si>
    <t xml:space="preserve">Departemen Pengendalian Internal Operasi dan Komersial </t>
  </si>
  <si>
    <t>ARIF PRANANDA</t>
  </si>
  <si>
    <t>Vice President Tata Kelola, Hubungan Lembaga dan Investor</t>
  </si>
  <si>
    <t>1988-07-09</t>
  </si>
  <si>
    <t>PRAPTONO NUGROHO</t>
  </si>
  <si>
    <t>Vice President Pengendalian Fasilitas Pelabuhan</t>
  </si>
  <si>
    <t>1984-09-16</t>
  </si>
  <si>
    <t>ANJAR SULISTYORINI</t>
  </si>
  <si>
    <t>Vice President Perencanaan SDM dan Organisasi</t>
  </si>
  <si>
    <t>1984-10-25</t>
  </si>
  <si>
    <t>EMIL PUJI ARIFAN</t>
  </si>
  <si>
    <t>Vice President Budaya Korporasi</t>
  </si>
  <si>
    <t>RADHITYA SAPUTRA</t>
  </si>
  <si>
    <t>Vice President Pengendalian Keuangan dan Pelaporan</t>
  </si>
  <si>
    <t>1983-09-13</t>
  </si>
  <si>
    <t>AZAM RUGHAIDAN FERI EMHAM</t>
  </si>
  <si>
    <t>Vice President Perencanaan Fasilitas Pelabuhan</t>
  </si>
  <si>
    <t>1982-02-13</t>
  </si>
  <si>
    <t>RAHMI IKA NOVIANA</t>
  </si>
  <si>
    <t>Vice President Pengelolaan Dokumen Perusahaan</t>
  </si>
  <si>
    <t>1982-11-14</t>
  </si>
  <si>
    <t>AGUNG EKA WARDANA</t>
  </si>
  <si>
    <t>Vice President Pemeliharaan Sistem dan Data Manajemen</t>
  </si>
  <si>
    <t>1981-08-05</t>
  </si>
  <si>
    <t>DESYANTARI KUSUMAWATI</t>
  </si>
  <si>
    <t>Vice President Keuangan Korporasi</t>
  </si>
  <si>
    <t>1981-12-28</t>
  </si>
  <si>
    <t xml:space="preserve">Departemen Keuangan Korporasi </t>
  </si>
  <si>
    <t>BONDAN WINARNO</t>
  </si>
  <si>
    <t>Vice President HSSE</t>
  </si>
  <si>
    <t>1976-09-13</t>
  </si>
  <si>
    <t>ART'SERA ESTI WIDIYASTUTI</t>
  </si>
  <si>
    <t>Vice President Laporan dan Monitoring</t>
  </si>
  <si>
    <t>SBMITBBandung</t>
  </si>
  <si>
    <t>1974-10-06</t>
  </si>
  <si>
    <t>MUNG AMARINDRO</t>
  </si>
  <si>
    <t>Vice President Pengendalian Peralatan Pelabuhan</t>
  </si>
  <si>
    <t>1974-01-25</t>
  </si>
  <si>
    <t>ADI SETIAWAN</t>
  </si>
  <si>
    <t>Vice President Administrasi dan Layanan SDM</t>
  </si>
  <si>
    <t>1972-02-01</t>
  </si>
  <si>
    <t>FENDHY INDRAMAWAN</t>
  </si>
  <si>
    <t>Staf Madya Pengembangan Operasi</t>
  </si>
  <si>
    <t>1971-05-29</t>
  </si>
  <si>
    <t>HENRY AGOEST HERMAWAN</t>
  </si>
  <si>
    <t>Staf Madya Perencanaan Perusahaan</t>
  </si>
  <si>
    <t>1969-08-06</t>
  </si>
  <si>
    <t>R. SURYO KHASABU</t>
  </si>
  <si>
    <t>Vice President Komunikasi, Korporasi dan Protokoler</t>
  </si>
  <si>
    <t>1987-06-14</t>
  </si>
  <si>
    <t>ADI STIAWAN</t>
  </si>
  <si>
    <t>Vice President Pembinaan Anak Perusahaan</t>
  </si>
  <si>
    <t>1985-08-04</t>
  </si>
  <si>
    <t>AGUS HERU CAHYONO</t>
  </si>
  <si>
    <t>Vice President Pemasaran</t>
  </si>
  <si>
    <t>1981-08-14</t>
  </si>
  <si>
    <t>RIZKI SUTRISMIYANTO</t>
  </si>
  <si>
    <t>Vice President Umum dan Rumah Tangga</t>
  </si>
  <si>
    <t>Universitas17Agustus1945Semarang</t>
  </si>
  <si>
    <t>1974-06-26</t>
  </si>
  <si>
    <t>THERESIA RURY SETYAWATI</t>
  </si>
  <si>
    <t>Vice President Pengadaan</t>
  </si>
  <si>
    <t>1966-01-30</t>
  </si>
  <si>
    <t>HERRY WISMANTO</t>
  </si>
  <si>
    <t>Vice President Tanggung Jawab Sosial dan Lingkungan</t>
  </si>
  <si>
    <t>1966-01-16</t>
  </si>
  <si>
    <t>WINDA ROSYIDANINGRUM</t>
  </si>
  <si>
    <t>Vice President Perencanaan Keuangan dan Anggaran Investasi</t>
  </si>
  <si>
    <t>1987-10-08</t>
  </si>
  <si>
    <t>YOHANNES LIANTO</t>
  </si>
  <si>
    <t>Vice President Sistem Manajemen Mutu</t>
  </si>
  <si>
    <t>1985-04-22</t>
  </si>
  <si>
    <t>ADI NURCAHYA</t>
  </si>
  <si>
    <t>Vice President Dukungan dan Litigasi Hukum</t>
  </si>
  <si>
    <t>WorldMaritimeUniversityMalmoSweden</t>
  </si>
  <si>
    <t>1985-10-14</t>
  </si>
  <si>
    <t>BIMO DWI MURHANINDYO</t>
  </si>
  <si>
    <t>Vice President Penyusunan Standar Prosedur Operasional</t>
  </si>
  <si>
    <t>UNIVERSITASAIRLANGGA</t>
  </si>
  <si>
    <t>1984-06-28</t>
  </si>
  <si>
    <t>DADDY SUMARTONO</t>
  </si>
  <si>
    <t>Vice President Pemeriksaan Kepatuhan</t>
  </si>
  <si>
    <t>FakultasHukumUniversitasAirlangga</t>
  </si>
  <si>
    <t>1984-08-15</t>
  </si>
  <si>
    <t>DIAN IRAWATI</t>
  </si>
  <si>
    <t>Auditor Utama Pengawasan Intern Supporting</t>
  </si>
  <si>
    <t>1981-02-12</t>
  </si>
  <si>
    <t>YULIARINI SHINTA PERMATA PUTRI</t>
  </si>
  <si>
    <t>Staf Muda Perencanaan Perusahaan</t>
  </si>
  <si>
    <t>1978-07-30</t>
  </si>
  <si>
    <t>NILA KARTIKA</t>
  </si>
  <si>
    <t>Staf Muda Administrasi dan Layanan SDM</t>
  </si>
  <si>
    <t>1972-10-28</t>
  </si>
  <si>
    <t>RACHMANTO</t>
  </si>
  <si>
    <t>Auditor Madya Pengawasan Intern Operasi dan Komersial</t>
  </si>
  <si>
    <t>1972-09-25</t>
  </si>
  <si>
    <t>DEDY AGUS SUGIJONO</t>
  </si>
  <si>
    <t>Vice President Perbendaharaan</t>
  </si>
  <si>
    <t>1968-08-02</t>
  </si>
  <si>
    <t>AGUS POERNOMO</t>
  </si>
  <si>
    <t>1968-08-17</t>
  </si>
  <si>
    <t>RINALDI YONNIA FIRMANSYAH</t>
  </si>
  <si>
    <t>Staf Muda Keuangan Korporasi</t>
  </si>
  <si>
    <t>1987-02-01</t>
  </si>
  <si>
    <t>RINTO SAIFUL</t>
  </si>
  <si>
    <t>Vice President Pengelolaan dan Pembelajaran SDM</t>
  </si>
  <si>
    <t>1987-11-16</t>
  </si>
  <si>
    <t>TEGUH PRASETYO</t>
  </si>
  <si>
    <t>Vice President Perpajakan</t>
  </si>
  <si>
    <t>UniversitasJenderalSoedirman</t>
  </si>
  <si>
    <t>1986-01-06</t>
  </si>
  <si>
    <t>ARIANI SAFITRI</t>
  </si>
  <si>
    <t>Junior Risk Analyst II Risiko Non Operasional</t>
  </si>
  <si>
    <t>1982-01-24</t>
  </si>
  <si>
    <t>PURWANI TRANGWESTI</t>
  </si>
  <si>
    <t>Manager Monitoring dan Pelaporan Pengawasan Intern</t>
  </si>
  <si>
    <t>1968-01-29</t>
  </si>
  <si>
    <t>GITA PRESTALITA</t>
  </si>
  <si>
    <t>Kelas Jabatan 9</t>
  </si>
  <si>
    <t>TEKNIKSIPILITSSBY</t>
  </si>
  <si>
    <t>1988-04-30</t>
  </si>
  <si>
    <t>AGUSTIN NURUL MAHMUDAH</t>
  </si>
  <si>
    <t>Auditor Muda Pengawasan Intern Supporting</t>
  </si>
  <si>
    <t>1988-08-19</t>
  </si>
  <si>
    <t>KRISNAWAN EKO ARANI</t>
  </si>
  <si>
    <t>Auditor Muda Pengawasan Intern Operasi dan Komersial</t>
  </si>
  <si>
    <t>UNIVERSITASPANDANARANSEMARANG</t>
  </si>
  <si>
    <t>1978-02-02</t>
  </si>
  <si>
    <t>ISMAIL</t>
  </si>
  <si>
    <t>Staf Muda Pengendalian Fasilitas Pelabuhan</t>
  </si>
  <si>
    <t>1976-06-21</t>
  </si>
  <si>
    <t>NUSAIR</t>
  </si>
  <si>
    <t>Vice President Pengembangan Teknologi Informasi</t>
  </si>
  <si>
    <t>Initial Hiring Regional IV</t>
  </si>
  <si>
    <t>1976-12-25</t>
  </si>
  <si>
    <t>Senoaji Harimurti</t>
  </si>
  <si>
    <t>KJ 10 TPI</t>
  </si>
  <si>
    <t>Senior Officer Pembinaan Anak Perusahaan</t>
  </si>
  <si>
    <t>Initial Hiring TPI</t>
  </si>
  <si>
    <t>Dewi Ariyanti</t>
  </si>
  <si>
    <t>Riki Apriadi</t>
  </si>
  <si>
    <t>KJ 12 TPI</t>
  </si>
  <si>
    <t>Officer Kerjasama Usaha</t>
  </si>
  <si>
    <t>Asto Pimpinaldo Erahman</t>
  </si>
  <si>
    <t>Adrian Syahminur</t>
  </si>
  <si>
    <t>KJ 3 TPI</t>
  </si>
  <si>
    <t>Staf Utama Kerjasama Usaha</t>
  </si>
  <si>
    <t>Stevanni Yulia Eva</t>
  </si>
  <si>
    <t>KJ 9 TPI</t>
  </si>
  <si>
    <t>Staf Muda Komunikasi Korporasi dan Protokoler</t>
  </si>
  <si>
    <t>I NYOMAN SUTRISNA</t>
  </si>
  <si>
    <t>Vice President Perencanaan Operasi</t>
  </si>
  <si>
    <t>Initial Hiring TPS</t>
  </si>
  <si>
    <t>1978-09-04</t>
  </si>
  <si>
    <t>JEANNY HARJONO</t>
  </si>
  <si>
    <t>Vice President Risiko Non Operasional</t>
  </si>
  <si>
    <t>1978-03-14</t>
  </si>
  <si>
    <t>RONALDUS MUJUR</t>
  </si>
  <si>
    <t>03</t>
  </si>
  <si>
    <t>Komisaris</t>
  </si>
  <si>
    <t>1986-01-05</t>
  </si>
  <si>
    <t xml:space="preserve">Dewan Komisaris </t>
  </si>
  <si>
    <t xml:space="preserve">Dewan Komisaris  </t>
  </si>
  <si>
    <t>UBAIDILLAH AMIN</t>
  </si>
  <si>
    <t>06</t>
  </si>
  <si>
    <t>Komisaris Independen</t>
  </si>
  <si>
    <t>1981-12-20</t>
  </si>
  <si>
    <t>NURRACHMAN</t>
  </si>
  <si>
    <t>05</t>
  </si>
  <si>
    <t>1968-11-10</t>
  </si>
  <si>
    <t>ALI MOCHTHAR NGABALIN</t>
  </si>
  <si>
    <t>07</t>
  </si>
  <si>
    <t>1968-12-25</t>
  </si>
  <si>
    <t>BAHADURI WIJAYANTA BEKTI MUKARTA</t>
  </si>
  <si>
    <t>02</t>
  </si>
  <si>
    <t>1964-07-03</t>
  </si>
  <si>
    <t>MONTTY GIRIANNA</t>
  </si>
  <si>
    <t>04</t>
  </si>
  <si>
    <t>1963-01-22</t>
  </si>
  <si>
    <t>MOERMAHADI SOERJA DJANEGARA</t>
  </si>
  <si>
    <t>01</t>
  </si>
  <si>
    <t>Komisaris Utama</t>
  </si>
  <si>
    <t>1955-05-31</t>
  </si>
  <si>
    <t>MOCH SAPTO SETIAWAN</t>
  </si>
  <si>
    <t>016</t>
  </si>
  <si>
    <t>Staf Komite Audit</t>
  </si>
  <si>
    <t>Komite Audit</t>
  </si>
  <si>
    <t>1983-09-27</t>
  </si>
  <si>
    <t xml:space="preserve">Komite Audit </t>
  </si>
  <si>
    <t xml:space="preserve"> Dewan Komisaris </t>
  </si>
  <si>
    <t>YUDHA DIKY PRADIPTA</t>
  </si>
  <si>
    <t>PKWT Budaya Korporasi</t>
  </si>
  <si>
    <t>1997-10-17</t>
  </si>
  <si>
    <t>DJUNAEDY SUBIANTORO</t>
  </si>
  <si>
    <t>PKWT Pengelolaan dan Pembelajaran SDM</t>
  </si>
  <si>
    <t>1997-01-04</t>
  </si>
  <si>
    <t>YASMIN OKTAVIA</t>
  </si>
  <si>
    <t>PKWT Komunikasi Korporasi dan Protokoler</t>
  </si>
  <si>
    <t>1996-10-16</t>
  </si>
  <si>
    <t>TEDY BRIAN RAKA SAPUTRA</t>
  </si>
  <si>
    <t>PKWT Pengembangan Teknologi Informasi</t>
  </si>
  <si>
    <t>1995-05-18</t>
  </si>
  <si>
    <t>ANTONIUS ERICK HANDOYO</t>
  </si>
  <si>
    <t>PKWT Pemeliharaan Sistem dan Data Manajemen</t>
  </si>
  <si>
    <t>1995-01-12</t>
  </si>
  <si>
    <t>ELA NOOR FITHRI KUMALA</t>
  </si>
  <si>
    <t>PKWT HSSE</t>
  </si>
  <si>
    <t>1992-09-30</t>
  </si>
  <si>
    <t>WENY MAULATSIH</t>
  </si>
  <si>
    <t>014</t>
  </si>
  <si>
    <t>Sekretaris Dewan Komisaris</t>
  </si>
  <si>
    <t>Sekretaris Dewan Komisari</t>
  </si>
  <si>
    <t>1985-11-24</t>
  </si>
  <si>
    <t xml:space="preserve">Sekretariat Dewan Komisaris </t>
  </si>
  <si>
    <t xml:space="preserve">Sekretaris Dewan Komisaris dan Perangkat </t>
  </si>
  <si>
    <t>ASTRI CHANDRA PRADHIPTA</t>
  </si>
  <si>
    <t>015</t>
  </si>
  <si>
    <t>Staf Sekretariat Dewan Komisaris</t>
  </si>
  <si>
    <t>1991-02-28</t>
  </si>
  <si>
    <t>ANDRE SAPUTRA</t>
  </si>
  <si>
    <t>TAD</t>
  </si>
  <si>
    <t>TAD Perencanaan Fasilitas Pelabuhan</t>
  </si>
  <si>
    <t>Tenaga Alih Daya</t>
  </si>
  <si>
    <t>2000-01-01</t>
  </si>
  <si>
    <t>RICKY NUR FARMATARA TIMBOLA, ST</t>
  </si>
  <si>
    <t>NURDIANTO NOVANSYAH ANWAR</t>
  </si>
  <si>
    <t>TAD Pengendalian Fasilitas Pelabuhan</t>
  </si>
  <si>
    <t>GABRIELLA WINDA C</t>
  </si>
  <si>
    <t>MOHAMMAD MUFLIKHUR RIZKI</t>
  </si>
  <si>
    <t>DHIPTA ADI PAMUNGKAS</t>
  </si>
  <si>
    <t>TAD Pengembangan Teknologi Informasi</t>
  </si>
  <si>
    <t>HENRY HIDAYAT SIAM</t>
  </si>
  <si>
    <t>CAHYO DWI PUTRO</t>
  </si>
  <si>
    <t>TAD Pemeliharaan Sistem dan Data Manajemen</t>
  </si>
  <si>
    <t>AYU WANDARI PRAPTONINGTYASTUTI</t>
  </si>
  <si>
    <t>TAD Pengendalian Sistem</t>
  </si>
  <si>
    <t>SADDAM IKRAR SYUHADA ROZANO</t>
  </si>
  <si>
    <t>TAD Perencanaan SDM dan Organisasi</t>
  </si>
  <si>
    <t>HERDIYANTI EKA SAFITRI</t>
  </si>
  <si>
    <t>ROSIDIAH NOVITA ARIMBI</t>
  </si>
  <si>
    <t>TAD Pengelolaan SDM &amp; Pembelajaran</t>
  </si>
  <si>
    <t>ALFAN AULIA RAHMAN</t>
  </si>
  <si>
    <t>TAD Pengelolaan Dokumen Perusahaan</t>
  </si>
  <si>
    <t>ARUM DIAN PAWESTRI</t>
  </si>
  <si>
    <t>KIKI ANGGORO ADITYA SUSANTI</t>
  </si>
  <si>
    <t>TAD Umum dan Rumah Tangga</t>
  </si>
  <si>
    <t>AGUNG HUTOMO WIBOWO</t>
  </si>
  <si>
    <t>RIZKY AULIA</t>
  </si>
  <si>
    <t>MUHAMAD SLAMET BUDI RAHARJO</t>
  </si>
  <si>
    <t>RIRIS FATMAWATI</t>
  </si>
  <si>
    <t>TATANG HADI PRASETYO</t>
  </si>
  <si>
    <t>IWAN SANTOSO</t>
  </si>
  <si>
    <t>EKO SUWANTO</t>
  </si>
  <si>
    <t>HOLIS</t>
  </si>
  <si>
    <t>MUHAMAD CHOIRUL HUDA</t>
  </si>
  <si>
    <t>AMBARIANTO</t>
  </si>
  <si>
    <t>ALFRED JUAN KAMAGI</t>
  </si>
  <si>
    <t>SARTO</t>
  </si>
  <si>
    <t>DIPO YUONO</t>
  </si>
  <si>
    <t>MOCH TAUFIK</t>
  </si>
  <si>
    <t>A. SOPIAN</t>
  </si>
  <si>
    <t>MUJIONO</t>
  </si>
  <si>
    <t>SHEILA NERISSA</t>
  </si>
  <si>
    <t>AWALUDIN</t>
  </si>
  <si>
    <t>YANI EKA PURWITASARI</t>
  </si>
  <si>
    <t>ARIEF CHAIRUDIN</t>
  </si>
  <si>
    <t>M. SYAFII</t>
  </si>
  <si>
    <t>SUPRIYANTO</t>
  </si>
  <si>
    <t>ACHMAD RIVAI</t>
  </si>
  <si>
    <t>RIYAN WIJAYA</t>
  </si>
  <si>
    <t>DESTYA FIDELA PRATIWI</t>
  </si>
  <si>
    <t>TAD Dukungan &amp; Litigasi Hukum</t>
  </si>
  <si>
    <t>CAROLINE</t>
  </si>
  <si>
    <t>DEWI NOORENSIA PRANADITA</t>
  </si>
  <si>
    <t>RIZKI MAZWIN SINAGA</t>
  </si>
  <si>
    <t>TAD Komunikasi Korporasi &amp; Protokoler</t>
  </si>
  <si>
    <t>GATRA DWI ADIYASA</t>
  </si>
  <si>
    <t>MOH. RIZAL ANDIKA FRANDA</t>
  </si>
  <si>
    <t>SUNARSO</t>
  </si>
  <si>
    <t>TEGUH IMAN NURFATH</t>
  </si>
  <si>
    <t>PARENT PANDAPOTAN SITINDAON</t>
  </si>
  <si>
    <t>TAD Tanggung Jawab Sosial dan Lingkungan</t>
  </si>
  <si>
    <t>DEVID INDRA WINATA</t>
  </si>
  <si>
    <t>1990-05-26</t>
  </si>
  <si>
    <t>SUTRISNO</t>
  </si>
  <si>
    <t>1977-05-01</t>
  </si>
  <si>
    <t>Pria</t>
  </si>
  <si>
    <t>BOD Pelindo (Penugasan)L</t>
  </si>
  <si>
    <t>Wanita</t>
  </si>
  <si>
    <t>BOD Pelindo (Penugasan)P</t>
  </si>
  <si>
    <t>jumlah 1 :</t>
  </si>
  <si>
    <t>BOD Non PelindoL</t>
  </si>
  <si>
    <t>BOD Non PelindoP</t>
  </si>
  <si>
    <t>jumlah 2 :</t>
  </si>
  <si>
    <t>Organik Pelindo (Penugasan)L</t>
  </si>
  <si>
    <t>Organik Pelindo (Penugasan)P</t>
  </si>
  <si>
    <t>jumlah 3:</t>
  </si>
  <si>
    <t>Organik Anak PerusahaanL</t>
  </si>
  <si>
    <t>Organik Anak PerusahaanP</t>
  </si>
  <si>
    <t>jumlah 4 :</t>
  </si>
  <si>
    <t>PKWT Anak PerusahaanL</t>
  </si>
  <si>
    <t>PKWT Anak PerusahaanP</t>
  </si>
  <si>
    <t>jumlah 5 :</t>
  </si>
  <si>
    <t>Alih Daya Anak PerusahaanL</t>
  </si>
  <si>
    <t>Alih Daya Anak PerusahaanP</t>
  </si>
  <si>
    <t>jumlah 6 :</t>
  </si>
  <si>
    <t>Calon PegawaiL</t>
  </si>
  <si>
    <t>Calon PegawaiP</t>
  </si>
  <si>
    <t>jumlah 7 :</t>
  </si>
  <si>
    <t>Pekerja Pemegang Saham LainnyaL</t>
  </si>
  <si>
    <t>Pekerja Pemegang Saham LainnyaP</t>
  </si>
  <si>
    <t>jumlah 8 :</t>
  </si>
  <si>
    <t xml:space="preserve">NO </t>
  </si>
  <si>
    <t>NAMA JABATAN</t>
  </si>
  <si>
    <t>NAMA PEJABAT STRUKTURAL</t>
  </si>
  <si>
    <t>KJ</t>
  </si>
  <si>
    <t>Contoh</t>
  </si>
  <si>
    <t>Divisi Teknik</t>
  </si>
  <si>
    <t xml:space="preserve">Catatan untuk kolom yang berwarna kuning adalah rumusan jadi jangan drubah </t>
  </si>
  <si>
    <t>NAMA</t>
  </si>
  <si>
    <t>TGL LAHIR</t>
  </si>
  <si>
    <t>JABATAN</t>
  </si>
  <si>
    <t>UNIT KERJA</t>
  </si>
  <si>
    <t>GENDER</t>
  </si>
  <si>
    <t>PENDIDIKAN 1</t>
  </si>
  <si>
    <t>PENDIDIKAN 2</t>
  </si>
  <si>
    <t>PENDIDIKAN 3</t>
  </si>
  <si>
    <t>DINAS/DIVISI</t>
  </si>
  <si>
    <t>SUBDINAS/SUBDIVISI</t>
  </si>
  <si>
    <t>PUSPEL</t>
  </si>
  <si>
    <t>Jabatan Lama</t>
  </si>
  <si>
    <t xml:space="preserve">Jabatan Baru </t>
  </si>
  <si>
    <t>IN/OUT</t>
  </si>
  <si>
    <t>KETERANGAN</t>
  </si>
  <si>
    <t>KODE</t>
  </si>
  <si>
    <t>BIDANG</t>
  </si>
  <si>
    <t>JUDUL PELATIHAN</t>
  </si>
  <si>
    <t>NAMA PESERTA</t>
  </si>
  <si>
    <t>LEVEL JABATAN</t>
  </si>
  <si>
    <t>TANGGAL PELAKSANAAN</t>
  </si>
  <si>
    <t>BIAYA ELATIHAN</t>
  </si>
  <si>
    <t>MANDATORY</t>
  </si>
  <si>
    <t>SPI</t>
  </si>
  <si>
    <t>a. ….</t>
  </si>
  <si>
    <t>a. …</t>
  </si>
  <si>
    <t>b. …</t>
  </si>
  <si>
    <t>c. …</t>
  </si>
  <si>
    <t>SEKRETARIAT PERUSAHAAN</t>
  </si>
  <si>
    <t>OPERASI</t>
  </si>
  <si>
    <t>TEKNIK</t>
  </si>
  <si>
    <t>SDM</t>
  </si>
  <si>
    <t>KEUANGAN &amp; MANAJEMEN RESIKO</t>
  </si>
  <si>
    <t>STRATEGI &amp; KOMERSIAL</t>
  </si>
  <si>
    <t>SUBSTANSIAL</t>
  </si>
  <si>
    <t>LAPORAN BULANAN PEMBELAJARAN</t>
  </si>
  <si>
    <t>NAMA DIKLAT</t>
  </si>
  <si>
    <t>TANGGAL</t>
  </si>
  <si>
    <t>JUMLAH HARI</t>
  </si>
  <si>
    <t>JUMLAH</t>
  </si>
  <si>
    <t>JENIS KELAMIN</t>
  </si>
  <si>
    <t>(MANDATORY / SUBSTANSIAL)</t>
  </si>
  <si>
    <t>PESERTA</t>
  </si>
  <si>
    <t>RANGE</t>
  </si>
  <si>
    <t>Judul :</t>
  </si>
  <si>
    <t>20 - 25</t>
  </si>
  <si>
    <t>:</t>
  </si>
  <si>
    <t>1 - 4</t>
  </si>
  <si>
    <t>Laki-laki</t>
  </si>
  <si>
    <t>Tempat :</t>
  </si>
  <si>
    <t>26 - 30</t>
  </si>
  <si>
    <t>5 - 6</t>
  </si>
  <si>
    <t>Perempuan</t>
  </si>
  <si>
    <t>31 - 35</t>
  </si>
  <si>
    <t>7 - 9</t>
  </si>
  <si>
    <t>36 - 40</t>
  </si>
  <si>
    <t>10 - 15</t>
  </si>
  <si>
    <t>41 - 45</t>
  </si>
  <si>
    <t>16 - 18</t>
  </si>
  <si>
    <t>46 - 50</t>
  </si>
  <si>
    <r>
      <rPr>
        <sz val="12"/>
        <color theme="1"/>
        <rFont val="DFGothic-EB"/>
      </rPr>
      <t>≥</t>
    </r>
    <r>
      <rPr>
        <sz val="11"/>
        <color theme="1"/>
        <rFont val="Calibri"/>
      </rPr>
      <t xml:space="preserve"> </t>
    </r>
    <r>
      <rPr>
        <sz val="12"/>
        <color theme="1"/>
        <rFont val="Calibri"/>
      </rPr>
      <t>51</t>
    </r>
  </si>
  <si>
    <t>PEMAGANG</t>
  </si>
  <si>
    <t>Berdasarkan Usia</t>
  </si>
  <si>
    <t>%</t>
  </si>
  <si>
    <r>
      <rPr>
        <sz val="11"/>
        <color theme="1"/>
        <rFont val="游ゴシック"/>
      </rPr>
      <t>≥</t>
    </r>
    <r>
      <rPr>
        <sz val="11"/>
        <color theme="1"/>
        <rFont val="Calibri"/>
      </rPr>
      <t xml:space="preserve"> 51</t>
    </r>
  </si>
  <si>
    <t>Berdasarkan Kelas Jabatan</t>
  </si>
  <si>
    <t>Berdasarkan Jenis Kelamin</t>
  </si>
  <si>
    <t>Berdasarkan Bidang</t>
  </si>
  <si>
    <t>LAPORAN BULANAN AKTIVITAS BUDAYA DAN KNOWLEDGE MANAGEMENT</t>
  </si>
  <si>
    <t>AKTIVITAS</t>
  </si>
  <si>
    <t>JUMLAH PELAKSANAAN</t>
  </si>
  <si>
    <t>JUMLAH UNIT</t>
  </si>
  <si>
    <t>ALIGNMENT MEETING/BRIEFING</t>
  </si>
  <si>
    <t>BOD -1 kepada BOD -2</t>
  </si>
  <si>
    <t>Struktural kepada Pelaksana</t>
  </si>
  <si>
    <t>JUMLAH PESERTA</t>
  </si>
  <si>
    <t>KNOWLEDGE SHARING</t>
  </si>
  <si>
    <t>Tema/Nama Kegiatan…</t>
  </si>
  <si>
    <t>Dst.</t>
  </si>
  <si>
    <t>#REF!</t>
  </si>
  <si>
    <t>BULAN FEBRUARI 2022</t>
  </si>
  <si>
    <t>Sandhy Wijaya</t>
  </si>
  <si>
    <t>World Maritime University</t>
  </si>
  <si>
    <t>Port Management</t>
  </si>
  <si>
    <t>Direktorat Utama</t>
  </si>
  <si>
    <t>PTP</t>
  </si>
  <si>
    <t>Regional I</t>
  </si>
  <si>
    <t>Agus Wilarso</t>
  </si>
  <si>
    <t>-</t>
  </si>
  <si>
    <t>Direktur Operasi dan Teknik</t>
  </si>
  <si>
    <t>Universitas Islam Indonesia</t>
  </si>
  <si>
    <t>Manajemen</t>
  </si>
  <si>
    <t>Direktorat Operasi dan Teknik</t>
  </si>
  <si>
    <t>Rafdinal</t>
  </si>
  <si>
    <t>Direktur Keuangan dan Umum</t>
  </si>
  <si>
    <t>Sekolah Tinggi Ilmu Ekonomi Tribuana</t>
  </si>
  <si>
    <t>Akuntansi</t>
  </si>
  <si>
    <t>Direktorat Keuangan dan Umum</t>
  </si>
  <si>
    <t>M. Dandy Aulia Nugraha</t>
  </si>
  <si>
    <t>Junior 3</t>
  </si>
  <si>
    <t>Operator STS</t>
  </si>
  <si>
    <t>Universitas Dipenogero</t>
  </si>
  <si>
    <t>Peternakan</t>
  </si>
  <si>
    <t>Divisi Operasi</t>
  </si>
  <si>
    <t>Dinas Pelayanan Operasi</t>
  </si>
  <si>
    <t>Pandapotan Pulungan</t>
  </si>
  <si>
    <t>Manajer Keuangan</t>
  </si>
  <si>
    <t>Universitas Malikussaleh</t>
  </si>
  <si>
    <t>Divisi Keuangan</t>
  </si>
  <si>
    <t>M. Sarjono Triwidodo</t>
  </si>
  <si>
    <t>SMK Swabina Karya Medan</t>
  </si>
  <si>
    <t>Teknik Otomotif</t>
  </si>
  <si>
    <t>Parningotan Manurung</t>
  </si>
  <si>
    <t>Akademi Maritim Belawan</t>
  </si>
  <si>
    <t>Ketatalaksanaan Pelayaran Niaga dan Kepelabuhanan</t>
  </si>
  <si>
    <t>Samsu Rizal</t>
  </si>
  <si>
    <t>Manajer Teknik</t>
  </si>
  <si>
    <t>Universitas Syah Kuala Banda Aceh</t>
  </si>
  <si>
    <t>Teknik Sipil</t>
  </si>
  <si>
    <t>Marihot Simarmata</t>
  </si>
  <si>
    <t>Madya 1</t>
  </si>
  <si>
    <t>Staf Perpajakan</t>
  </si>
  <si>
    <t>Politeknik ITB</t>
  </si>
  <si>
    <t>Dinas Anggaran dan Akuntansi</t>
  </si>
  <si>
    <t>Reza Al Kautsar Lubis</t>
  </si>
  <si>
    <t>Madya 2</t>
  </si>
  <si>
    <t>Supervisor Alat B/M Darat (Terminal Tractor)</t>
  </si>
  <si>
    <t>Universitas Sumatera Utara</t>
  </si>
  <si>
    <t>Teknik Elektro</t>
  </si>
  <si>
    <t>Dinas Peralatan dan Instalasi</t>
  </si>
  <si>
    <t>Ruschan</t>
  </si>
  <si>
    <t>Manajer Operasi</t>
  </si>
  <si>
    <t>Universitas Cut Nyak Dien</t>
  </si>
  <si>
    <t>Surya Darma</t>
  </si>
  <si>
    <t>Staf Fasilitas</t>
  </si>
  <si>
    <t>Dinas Fasilitas</t>
  </si>
  <si>
    <t>Hotma Tambunan</t>
  </si>
  <si>
    <t>Manajer Umum</t>
  </si>
  <si>
    <t>Divisi Umum</t>
  </si>
  <si>
    <t>Mhd Arya Nugraha</t>
  </si>
  <si>
    <t>Universitas Dharmawangsa</t>
  </si>
  <si>
    <t>Ifsan Rosady</t>
  </si>
  <si>
    <t>Asisten Manajer Peralatan dan Instalasi</t>
  </si>
  <si>
    <t>Teknik Mesin</t>
  </si>
  <si>
    <t>Muhammad Arifin Noer</t>
  </si>
  <si>
    <t>Operator ARTG</t>
  </si>
  <si>
    <t>Universitas Panca Budi</t>
  </si>
  <si>
    <t>Trisna Wardani</t>
  </si>
  <si>
    <t>Kepala Satuan Pengawas Intern</t>
  </si>
  <si>
    <t>Universitas Gajah Mada</t>
  </si>
  <si>
    <t>Satuan Pengawas Intern</t>
  </si>
  <si>
    <t>Ikhsan Halomoan</t>
  </si>
  <si>
    <t>Junior 1</t>
  </si>
  <si>
    <t>Planner</t>
  </si>
  <si>
    <t>Akademi Maritim Indonesia Medan</t>
  </si>
  <si>
    <t>Ketatalaksanaan Pelayaran Niaga dan Kepelabuhan</t>
  </si>
  <si>
    <t>Dinas Perencanaan dan Pengendalian Operasi</t>
  </si>
  <si>
    <t>Muhammad Farhan Aris Al Fauzi</t>
  </si>
  <si>
    <t>Sekolah Tinggi Ilmu Maritim "AMI" (STIMar"AMI")</t>
  </si>
  <si>
    <t>Wahyu Maulana</t>
  </si>
  <si>
    <t>Supervisor Instalasi Air dan Listrik</t>
  </si>
  <si>
    <t>Karina Cita Lestari</t>
  </si>
  <si>
    <t>Staf Sistem Manajemen</t>
  </si>
  <si>
    <t>Teknik Industri</t>
  </si>
  <si>
    <t>Divisi Pengembangan</t>
  </si>
  <si>
    <t>Dinas Sistem Manajemen</t>
  </si>
  <si>
    <t>Muhammad Fikri</t>
  </si>
  <si>
    <t>Universitas Muhammadiyah Sumatera Utara</t>
  </si>
  <si>
    <t>Pertanian</t>
  </si>
  <si>
    <t>Yolanda Evans Simorangkir</t>
  </si>
  <si>
    <t>Staf Hukum</t>
  </si>
  <si>
    <t>Hukum</t>
  </si>
  <si>
    <t>Dinas Hukum dan Hubungan Masyarakat (Humas)</t>
  </si>
  <si>
    <t>M Fikri Al Hakim</t>
  </si>
  <si>
    <t>Asisten Manajer Teknologi Informasi</t>
  </si>
  <si>
    <t>Teknik Informatika</t>
  </si>
  <si>
    <t>Dinas Teknologi Informasi</t>
  </si>
  <si>
    <t>Muhammad Ridho Fakhrozi</t>
  </si>
  <si>
    <t>Staf Quality Assurance TI</t>
  </si>
  <si>
    <t>Yusuf Sudarsono</t>
  </si>
  <si>
    <t>Asisten Manajer Pelayanan Operasi</t>
  </si>
  <si>
    <t>Universitas Trikarya Medan</t>
  </si>
  <si>
    <t>Ekonomi Manajemen</t>
  </si>
  <si>
    <t>Muhammad Zulham Jeri</t>
  </si>
  <si>
    <t>SMK Swasta Bahari Hang Tuah</t>
  </si>
  <si>
    <t>Teknik Perkapalan</t>
  </si>
  <si>
    <t>Nico Charolus Barus</t>
  </si>
  <si>
    <t>Nautika</t>
  </si>
  <si>
    <t>Nursan</t>
  </si>
  <si>
    <t>Asisten Manajer Pemasaran dan Pelayanan Pelanggan</t>
  </si>
  <si>
    <t xml:space="preserve">Politeknik Ilmu Pelayaran Makasar </t>
  </si>
  <si>
    <t xml:space="preserve">Ketatalaksanaan Angkatan Laut dan Kepelabuhanan </t>
  </si>
  <si>
    <t>Dinas Pemasaran dan Pelayanan Operasi</t>
  </si>
  <si>
    <t>Ade Hasdina</t>
  </si>
  <si>
    <t>Senior 3</t>
  </si>
  <si>
    <t>Staf Perbendaharaan</t>
  </si>
  <si>
    <t>Dinas Perbendaharaan dan Penotaan</t>
  </si>
  <si>
    <t>Adinda Surya Putri</t>
  </si>
  <si>
    <t>Staf SDM dan Umum</t>
  </si>
  <si>
    <t>Dinas Sumber Daya Manusia (SDM) dan Umum</t>
  </si>
  <si>
    <t>Aditya Nugroho</t>
  </si>
  <si>
    <t>Manajemen Informatika</t>
  </si>
  <si>
    <t>Ahmad Yani</t>
  </si>
  <si>
    <t>Asisten Manajer Perencanaan dan Pengendalian Operasi</t>
  </si>
  <si>
    <t>Andareas Siagiaan</t>
  </si>
  <si>
    <t>Staf Akuntansi</t>
  </si>
  <si>
    <t>Universitas Katolik Santo Thomas</t>
  </si>
  <si>
    <t>Augusto Dwifa Daniel</t>
  </si>
  <si>
    <t>Supervisor Alat B/M Lapangan (ARTG)</t>
  </si>
  <si>
    <t>Bey Arif Habibie</t>
  </si>
  <si>
    <t>Billy Az-Zahry</t>
  </si>
  <si>
    <t>Staf Network Administration</t>
  </si>
  <si>
    <t>Chandra Syahputra</t>
  </si>
  <si>
    <t>Universitas Negeri Medan</t>
  </si>
  <si>
    <t>Pendidikan Teknik Bangunan</t>
  </si>
  <si>
    <t>Dimas Akbar Ramadhan</t>
  </si>
  <si>
    <t>Sekolah Tinggi Ilmu Pertanian Agrobisnis Perkebunan</t>
  </si>
  <si>
    <t>Sains Terapan</t>
  </si>
  <si>
    <t>Doli Parlindungan Hasibuan</t>
  </si>
  <si>
    <t>Politeknik Negeri Medan</t>
  </si>
  <si>
    <t>Fahmi Idris Sitompul</t>
  </si>
  <si>
    <t>Psikologi</t>
  </si>
  <si>
    <t>Faris Hilman</t>
  </si>
  <si>
    <t>Supervisor Alat B/M Dermaga (STS Crane)</t>
  </si>
  <si>
    <t>Universitas Diponegoro</t>
  </si>
  <si>
    <t>Firmansyah Alam</t>
  </si>
  <si>
    <t>Fridolin Siahaan</t>
  </si>
  <si>
    <t>Manajer Pengembangan</t>
  </si>
  <si>
    <t>Sekolah Tinggi Manajemen PPM</t>
  </si>
  <si>
    <t>Goloman Batubara</t>
  </si>
  <si>
    <t>STMIK LOGIKA</t>
  </si>
  <si>
    <t>ARIFANI</t>
  </si>
  <si>
    <t>Pelaksana Instalasi Listrik</t>
  </si>
  <si>
    <t>DWIWARNA 2 MEDAN</t>
  </si>
  <si>
    <t>TEKNIK LISTRIK</t>
  </si>
  <si>
    <t>HENDRAWAN PRATAMA</t>
  </si>
  <si>
    <t>STMIK BUDIDARMA MEDAN</t>
  </si>
  <si>
    <t>TEKNIK INFORMATIKA</t>
  </si>
  <si>
    <t>RUDI KURNIAWAN</t>
  </si>
  <si>
    <t>Operator Genset</t>
  </si>
  <si>
    <t>SMA HARAPAN MEKAR MARELAN</t>
  </si>
  <si>
    <t>ILMU PENGETAHUAN ALAM</t>
  </si>
  <si>
    <t>RYAN SHANDI</t>
  </si>
  <si>
    <t>SMK SWASTA BUDI AGUNG MEDAN</t>
  </si>
  <si>
    <t>TEKNIK OTOMOTIF</t>
  </si>
  <si>
    <t>EKO PURNOMO</t>
  </si>
  <si>
    <t>SMK SINAR HUSNI</t>
  </si>
  <si>
    <t>TEKNIK MESIN</t>
  </si>
  <si>
    <t>HAFIZ HABIBI BADRES</t>
  </si>
  <si>
    <t>POLITEKNIK NEGRI MEDAN</t>
  </si>
  <si>
    <t>TEKNIK ELEKTRO</t>
  </si>
  <si>
    <t>ABDUR RAHMAN NASUTION</t>
  </si>
  <si>
    <t>Petugas Operasi</t>
  </si>
  <si>
    <t>SMK SWASTA SINAR HUSNI HELVETIA</t>
  </si>
  <si>
    <t>AGUNG PRABOWO</t>
  </si>
  <si>
    <t>SMA SWASTA SINAR HUSNI</t>
  </si>
  <si>
    <t>ILMU PENGETAHUAN SOSIAL</t>
  </si>
  <si>
    <t>AGUSTINUS BARUS</t>
  </si>
  <si>
    <t>SMA NEGERI 1 TIGA PANAH</t>
  </si>
  <si>
    <t>ALDRIN PRASETYO</t>
  </si>
  <si>
    <t>SMA NEGERI 1 AIR JORMAN</t>
  </si>
  <si>
    <t>ANDREY AGATMA</t>
  </si>
  <si>
    <t>SMA DHARMAWANGSA MEDAN</t>
  </si>
  <si>
    <t>CORNELLIUS NOEL SIHOMBING</t>
  </si>
  <si>
    <t>SMA PAKET C DI MEDAN</t>
  </si>
  <si>
    <t>DIKKY RAHMAN</t>
  </si>
  <si>
    <t>SMK SWASTA PAB 1 HELVETIA</t>
  </si>
  <si>
    <t>EKO HADI SANUTO</t>
  </si>
  <si>
    <t>SMK SWASTA YWKA MEDEAN</t>
  </si>
  <si>
    <t>TEKNIK KOMPUTER DAN JARINGAN</t>
  </si>
  <si>
    <t>MUHAMMAD RIZKI MUNANDA</t>
  </si>
  <si>
    <t>SMK SWASTA SINAR HUSNI 2 TR LABUHAN</t>
  </si>
  <si>
    <t>FERY NUGRAHA</t>
  </si>
  <si>
    <t>SMA SWASTA BUDI AGUNG MEDAN</t>
  </si>
  <si>
    <t>ILHAM SYAHPUTRA</t>
  </si>
  <si>
    <t>SMK SWASTA TARBIYAH ISLAMIYAH</t>
  </si>
  <si>
    <t>SEKRETARIS</t>
  </si>
  <si>
    <t>INGGIT SYAHPUTRA</t>
  </si>
  <si>
    <t>SMU EKA PRASETYA MEDAN</t>
  </si>
  <si>
    <t>ILMU PENGETAHUAN UMUM</t>
  </si>
  <si>
    <t>JEFRY AZHAR TAMPUBOLON</t>
  </si>
  <si>
    <t>SMA SWASTA ISTIQLAL DELI TUA</t>
  </si>
  <si>
    <t>MHD. YUSRIL MAHENDRA</t>
  </si>
  <si>
    <t>SMA NEGERI 6 BALIKPAPAN</t>
  </si>
  <si>
    <t>MUHAMMAD IQBAL</t>
  </si>
  <si>
    <t>SMA NEGERI 1 HAMPARAN PERAK</t>
  </si>
  <si>
    <t>MUHAMMAD MURSYID</t>
  </si>
  <si>
    <t>SMK YASPI LABUHAN BATU</t>
  </si>
  <si>
    <t>ADMINISTRASI PERKANTORAN</t>
  </si>
  <si>
    <t>PRASTIA</t>
  </si>
  <si>
    <t>UNIVERSITA MUHAMMADIYAH SUMATRA UTARA</t>
  </si>
  <si>
    <t>AKUNTANSI</t>
  </si>
  <si>
    <t>RAHMAD JUANDA SIMAMORA</t>
  </si>
  <si>
    <t>SMA SWASTA KAMPUS PADANG SIDIMPUAN</t>
  </si>
  <si>
    <t>SYABRI HIDAYAT</t>
  </si>
  <si>
    <t>SMK SWASTA BINA SATRIA MEDAN</t>
  </si>
  <si>
    <t>VERRY WAHYU RAMADHAN</t>
  </si>
  <si>
    <t>EKONOMI</t>
  </si>
  <si>
    <t>YUDIANTO</t>
  </si>
  <si>
    <t>INSTITUT TEKNOLOGI MEDAN</t>
  </si>
  <si>
    <t>TEKNIK INDUSTRI</t>
  </si>
  <si>
    <t>JULKARNAIN S</t>
  </si>
  <si>
    <t>SMA SWASTA PAB 6 HELVETIA</t>
  </si>
  <si>
    <t>ANGGA AVDHORI</t>
  </si>
  <si>
    <t>POLITEKNIK LP3I MEDAN</t>
  </si>
  <si>
    <t>KOMPUTER</t>
  </si>
  <si>
    <t>WAHYU KURNIAWAN</t>
  </si>
  <si>
    <t>SWASTA HARAPAN MEKAR</t>
  </si>
  <si>
    <t>TEKNIK KOMPUTER</t>
  </si>
  <si>
    <t>ABIM BIMA DINATA</t>
  </si>
  <si>
    <t>Operator Terminal Tractor</t>
  </si>
  <si>
    <t>SMA NEGERI 3 MEDAN</t>
  </si>
  <si>
    <t>ADI SYAHPUTRA</t>
  </si>
  <si>
    <t>SMK MADIRI PERCUT</t>
  </si>
  <si>
    <t>TEKNOLOGI INDUSTRI</t>
  </si>
  <si>
    <t>AJIE HERMAWAN</t>
  </si>
  <si>
    <t>SMK NEGERI 5 MEDAN</t>
  </si>
  <si>
    <t>OTOMOTIF</t>
  </si>
  <si>
    <t>BUDI INDRATAMA</t>
  </si>
  <si>
    <t>SMK EKA PRASETYA</t>
  </si>
  <si>
    <t>BISNIS DAN MANAJEMEN</t>
  </si>
  <si>
    <t>CANDRA RONI HUTAURUK</t>
  </si>
  <si>
    <t>SMK SWASTA HARAPAN MEKAR 1 MEDAN</t>
  </si>
  <si>
    <t>CHAIRUL KUSUMA WARDANA HASUGIAN</t>
  </si>
  <si>
    <t>TEKNIK ELEKTRONIKA</t>
  </si>
  <si>
    <t>DESWANDY SURY</t>
  </si>
  <si>
    <t>SMU PANCA BUDI</t>
  </si>
  <si>
    <t>TEKNIK BANGUNAN</t>
  </si>
  <si>
    <t>EDI SUNGKONO</t>
  </si>
  <si>
    <t>SMK STM</t>
  </si>
  <si>
    <t>TEKNOLOGI INFORMASI DAN KOMUNIKASI</t>
  </si>
  <si>
    <t>ERIANTO SIMARE-MARE</t>
  </si>
  <si>
    <t>MEDAN PUTRI</t>
  </si>
  <si>
    <t>SMK1</t>
  </si>
  <si>
    <t>ERWIN LESTARI</t>
  </si>
  <si>
    <t>SMK TELADAN PEMANTANG SIANTAR</t>
  </si>
  <si>
    <t>FERY CHRISTIAN H SINAGA</t>
  </si>
  <si>
    <t>SMU FRATER MAKASAR</t>
  </si>
  <si>
    <t>FITHIAN HAMDI</t>
  </si>
  <si>
    <t>ALIAH UNNIVA</t>
  </si>
  <si>
    <t>TEKNIK MEKANIK OTOMOTIF</t>
  </si>
  <si>
    <t>JAKA NUARI</t>
  </si>
  <si>
    <t>SMK STM TELADAN</t>
  </si>
  <si>
    <t>ELEKTRONIKA KOMUNIKASI</t>
  </si>
  <si>
    <t>JULIAN PRATAMA</t>
  </si>
  <si>
    <t>SMK INDRAPURA</t>
  </si>
  <si>
    <t>TEKNOLOGI INFORMASI &amp; KOMUNIKASI</t>
  </si>
  <si>
    <t>M. ARDIANSYAH NASUTION</t>
  </si>
  <si>
    <t>HANG TUAH BELAWAN</t>
  </si>
  <si>
    <t>PERKAPALAN</t>
  </si>
  <si>
    <t>M. IRFANSYAH</t>
  </si>
  <si>
    <t>TEKNIK INFOMATIKA</t>
  </si>
  <si>
    <t>M. ZULISMAR</t>
  </si>
  <si>
    <t>STM MEDAN PUTRI</t>
  </si>
  <si>
    <t>MUHAMMAD FAISAL</t>
  </si>
  <si>
    <t>SIPIL / BANGUNAN</t>
  </si>
  <si>
    <t>MUHAMMAD HARI BIJAKSANA</t>
  </si>
  <si>
    <t>SMK PAB 1 HELVERIA</t>
  </si>
  <si>
    <t>MUHAMMAD RAHMAD KURNIA</t>
  </si>
  <si>
    <t>SMK NEGERI 4 MEDAN</t>
  </si>
  <si>
    <t>NUR ZAINUDIN</t>
  </si>
  <si>
    <t>SMA IKIP VETERAN YOGYAKARTA</t>
  </si>
  <si>
    <t>PANDAPOTAN PASARIBU</t>
  </si>
  <si>
    <t>SMU HANG TUAH 1</t>
  </si>
  <si>
    <t>RAMADANI RITONGA</t>
  </si>
  <si>
    <t>STM YASPEMDA BELAWAN</t>
  </si>
  <si>
    <t>RAMLI SIREGAR</t>
  </si>
  <si>
    <t>SMA ANAK BANGSA PAKET C</t>
  </si>
  <si>
    <t>RIANDA</t>
  </si>
  <si>
    <t>SMK BUDI AGUNG</t>
  </si>
  <si>
    <t>RIKI MARTUA</t>
  </si>
  <si>
    <t xml:space="preserve">MADRASAH ALIYAH </t>
  </si>
  <si>
    <t>SUHARNO</t>
  </si>
  <si>
    <t>SUPRIYADI HARAHAP</t>
  </si>
  <si>
    <t>SMK TAMAN SISWA PADANG HILIR</t>
  </si>
  <si>
    <t>ELEKRONIKA KOMUNIKASI</t>
  </si>
  <si>
    <t>SURYANTO</t>
  </si>
  <si>
    <t>SMK STM PEMANTANG SIANTAR</t>
  </si>
  <si>
    <t>TONGGI SIANIPAR</t>
  </si>
  <si>
    <t>STM IMANUEL MEDAN</t>
  </si>
  <si>
    <t>LISTRIK</t>
  </si>
  <si>
    <t>WAHYUDI</t>
  </si>
  <si>
    <t>SMK PUTERA JAYA</t>
  </si>
  <si>
    <t>TEKNIK AUDIO VIDEO</t>
  </si>
  <si>
    <t>WISNU HARTO</t>
  </si>
  <si>
    <t>SMA SIDAMANIK</t>
  </si>
  <si>
    <t>ZAINUDDIN</t>
  </si>
  <si>
    <t>ZULHAM EFFENDI</t>
  </si>
  <si>
    <t>SMK SWASTA BUDI AGUNG</t>
  </si>
  <si>
    <t>M. IDRIS</t>
  </si>
  <si>
    <t>ISMAIL SALEH</t>
  </si>
  <si>
    <t>SMK PELAYARAN HANG TUAH</t>
  </si>
  <si>
    <t>PELAYARAN</t>
  </si>
  <si>
    <t>FERI SISWANTO</t>
  </si>
  <si>
    <t xml:space="preserve">SMK SINAR HUSNI </t>
  </si>
  <si>
    <t>Surya Adiyaksa</t>
  </si>
  <si>
    <t>SMK NEGERI 1 PERCUT SEI TUAN</t>
  </si>
  <si>
    <t>Widhianto</t>
  </si>
  <si>
    <t>UNIVERSITAS MEDRDEKA MALANG</t>
  </si>
  <si>
    <t>Zaharuddin</t>
  </si>
  <si>
    <t>IPS</t>
  </si>
  <si>
    <t xml:space="preserve">Suriono </t>
  </si>
  <si>
    <t>Driver</t>
  </si>
  <si>
    <t xml:space="preserve">SMK Negeri 1 </t>
  </si>
  <si>
    <t xml:space="preserve">Carles Sitompul </t>
  </si>
  <si>
    <t xml:space="preserve">Rudi Sucipto </t>
  </si>
  <si>
    <t xml:space="preserve">SMA Swasta Josua </t>
  </si>
  <si>
    <t xml:space="preserve">Rengganathan </t>
  </si>
  <si>
    <t xml:space="preserve">Lindu Aji </t>
  </si>
  <si>
    <t xml:space="preserve">CCTV </t>
  </si>
  <si>
    <t xml:space="preserve">SMK Swasta Bina Satria </t>
  </si>
  <si>
    <t xml:space="preserve">Rianto Pangaribuan </t>
  </si>
  <si>
    <t xml:space="preserve">SMU Swasta William Booth Belawan </t>
  </si>
  <si>
    <t xml:space="preserve">IPA </t>
  </si>
  <si>
    <t xml:space="preserve">Joko Susilo </t>
  </si>
  <si>
    <t xml:space="preserve">SMK-1 Swasta Medan Putri </t>
  </si>
  <si>
    <t xml:space="preserve">Mekanik otomotif </t>
  </si>
  <si>
    <t xml:space="preserve">Ahmad Alfin </t>
  </si>
  <si>
    <t xml:space="preserve">IT Support </t>
  </si>
  <si>
    <t xml:space="preserve">Universitas Sumatera Utara </t>
  </si>
  <si>
    <t xml:space="preserve">Ilmu Komputer </t>
  </si>
  <si>
    <t xml:space="preserve">Rahmad Sadri </t>
  </si>
  <si>
    <t xml:space="preserve">Muhammad Azri Maulana </t>
  </si>
  <si>
    <t xml:space="preserve">LP3I Medan </t>
  </si>
  <si>
    <t>Teknologi Komputer</t>
  </si>
  <si>
    <t>Rizali Ahmad Batubara</t>
  </si>
  <si>
    <t xml:space="preserve">Rahmad Zulkahfi Nst </t>
  </si>
  <si>
    <t xml:space="preserve">Intitut Teknologi PLN </t>
  </si>
  <si>
    <t xml:space="preserve">Teknik Sipil </t>
  </si>
  <si>
    <t>Oetari Dwitya Larasati</t>
  </si>
  <si>
    <t xml:space="preserve">Anggi Najibah Pulungan </t>
  </si>
  <si>
    <t>Staf Penotaan</t>
  </si>
  <si>
    <t>SMA Swasta Harapan Mandiri Medan</t>
  </si>
  <si>
    <t xml:space="preserve">Mahmud Ridho Pulungan </t>
  </si>
  <si>
    <t>Staf Persediaan</t>
  </si>
  <si>
    <t xml:space="preserve">IAIN Sumatera Utara </t>
  </si>
  <si>
    <t xml:space="preserve">Manajemen Perbankan dan Keuangan Syariah </t>
  </si>
  <si>
    <t>PT PT Prima Terminal Petikemas</t>
  </si>
  <si>
    <t>M. Fikri Al Hakim</t>
  </si>
  <si>
    <t>Ahamd Yani</t>
  </si>
  <si>
    <t>a</t>
  </si>
  <si>
    <t>b</t>
  </si>
  <si>
    <t>c</t>
  </si>
  <si>
    <t>REALISASI S.D MARET 2021</t>
  </si>
  <si>
    <t>BULAN MARET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</si>
</sst>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164" formatCode="General_)"/>
    <numFmt numFmtId="165" formatCode="_(* #,##0_);_(* \(#,##0\);_(* &quot;-&quot;_);_(@_)"/>
    <numFmt numFmtId="166" formatCode="_-* #,##0_-;\-* #,##0_-;_-* &quot;-&quot;_-;_-@"/>
    <numFmt numFmtId="167" formatCode="_(* #,##0_);_(* \(#,##0\);_(* &quot;-&quot;??_);_(@_)"/>
    <numFmt numFmtId="168" formatCode="[$-13809]dd\ mmmm\ yyyy"/>
    <numFmt numFmtId="169" formatCode="[$-13809]dd/mm/yyyy"/>
    <numFmt numFmtId="170" formatCode="[$-13809]dd\ mmmm\ yyyy;@"/>
  </numFmts>
  <fonts count="36">
    <font>
      <sz val="11"/>
      <color theme="1"/>
      <name val="Calibri"/>
      <scheme val="minor"/>
    </font>
    <font>
      <b/>
      <sz val="9"/>
      <color theme="1"/>
      <name val="Calibri"/>
    </font>
    <font>
      <sz val="9"/>
      <color theme="1"/>
      <name val="Calibri"/>
    </font>
    <font>
      <sz val="11"/>
      <name val="Calibri"/>
    </font>
    <font>
      <b/>
      <sz val="9"/>
      <color theme="0"/>
      <name val="Calibri"/>
    </font>
    <font>
      <b/>
      <sz val="9"/>
      <color rgb="FFFF0000"/>
      <name val="Calibri"/>
    </font>
    <font>
      <b/>
      <sz val="9"/>
      <color theme="0"/>
      <name val="Gotham book"/>
    </font>
    <font>
      <sz val="9"/>
      <color theme="1"/>
      <name val="Gotham book"/>
    </font>
    <font>
      <sz val="9"/>
      <color rgb="FFFF0000"/>
      <name val="Gotham book"/>
    </font>
    <font>
      <sz val="10"/>
      <color rgb="FFFF0000"/>
      <name val="Calibri"/>
    </font>
    <font>
      <sz val="9"/>
      <color rgb="FFFF0000"/>
      <name val="Calibri"/>
    </font>
    <font>
      <b/>
      <sz val="9"/>
      <color theme="1"/>
      <name val="Gotham book"/>
    </font>
    <font>
      <sz val="9"/>
      <color theme="0"/>
      <name val="Gotham book"/>
    </font>
    <font>
      <sz val="9"/>
      <color rgb="FFC00000"/>
      <name val="Calibri"/>
    </font>
    <font>
      <b/>
      <sz val="11"/>
      <color theme="1"/>
      <name val="Calibri"/>
    </font>
    <font>
      <sz val="11"/>
      <color theme="1"/>
      <name val="Calibri"/>
    </font>
    <font>
      <sz val="11"/>
      <color theme="1"/>
      <name val="Calibri"/>
      <scheme val="minor"/>
    </font>
    <font>
      <sz val="9"/>
      <color theme="0"/>
      <name val="Calibri"/>
    </font>
    <font>
      <b/>
      <sz val="10"/>
      <color theme="1"/>
      <name val="Calibri"/>
    </font>
    <font>
      <sz val="10"/>
      <color theme="1"/>
      <name val="Calibri"/>
    </font>
    <font>
      <b/>
      <sz val="10"/>
      <color theme="0"/>
      <name val="Calibri"/>
    </font>
    <font>
      <sz val="10"/>
      <color theme="0"/>
      <name val="Calibri"/>
    </font>
    <font>
      <sz val="11"/>
      <color rgb="FFFF0000"/>
      <name val="Calibri"/>
    </font>
    <font>
      <sz val="10"/>
      <color theme="1"/>
      <name val="Arial Narrow"/>
    </font>
    <font>
      <b/>
      <sz val="12"/>
      <color theme="1"/>
      <name val="Calibri"/>
    </font>
    <font>
      <sz val="12"/>
      <color theme="1"/>
      <name val="Calibri"/>
    </font>
    <font>
      <b/>
      <sz val="12"/>
      <color rgb="FF000000"/>
      <name val="Calibri"/>
    </font>
    <font>
      <sz val="12"/>
      <color rgb="FF000000"/>
      <name val="Calibri"/>
    </font>
    <font>
      <b/>
      <sz val="11"/>
      <color rgb="FF000000"/>
      <name val="Calibri"/>
    </font>
    <font>
      <sz val="12"/>
      <color theme="1"/>
      <name val="DFGothic-EB"/>
    </font>
    <font>
      <sz val="11"/>
      <color theme="1"/>
      <name val="游ゴシック"/>
    </font>
    <font>
      <b/>
      <sz val="11"/>
      <color theme="1"/>
      <name val="Calibri"/>
      <family val="2"/>
      <scheme val="minor"/>
    </font>
    <font>
      <sz val="10"/>
      <color theme="1"/>
      <name val="Calibri"/>
      <family val="2"/>
      <scheme val="minor"/>
    </font>
    <font>
      <sz val="9"/>
      <color theme="1"/>
      <name val="Calibri"/>
      <family val="2"/>
      <scheme val="minor"/>
    </font>
    <font>
      <sz val="11"/>
      <name val="Calibri"/>
      <family val="2"/>
      <scheme val="minor"/>
    </font>
    <font>
      <b/>
      <sz val="11"/>
      <name val="Calibri"/>
      <family val="2"/>
    </font>
  </fonts>
  <fills count="15">
    <fill>
      <patternFill patternType="none"/>
    </fill>
    <fill>
      <patternFill patternType="gray125"/>
    </fill>
    <fill>
      <patternFill patternType="solid">
        <fgColor rgb="FFF7CAAC"/>
        <bgColor rgb="FFF7CAAC"/>
      </patternFill>
    </fill>
    <fill>
      <patternFill patternType="solid">
        <fgColor theme="5"/>
        <bgColor theme="5"/>
      </patternFill>
    </fill>
    <fill>
      <patternFill patternType="solid">
        <fgColor theme="0"/>
        <bgColor theme="0"/>
      </patternFill>
    </fill>
    <fill>
      <patternFill patternType="solid">
        <fgColor rgb="FF057960"/>
        <bgColor rgb="FF057960"/>
      </patternFill>
    </fill>
    <fill>
      <patternFill patternType="solid">
        <fgColor rgb="FFFFFF00"/>
        <bgColor rgb="FFFFFF00"/>
      </patternFill>
    </fill>
    <fill>
      <patternFill patternType="solid">
        <fgColor rgb="FF2E75B5"/>
        <bgColor rgb="FF2E75B5"/>
      </patternFill>
    </fill>
    <fill>
      <patternFill patternType="solid">
        <fgColor rgb="FFFFE598"/>
        <bgColor rgb="FFFFE598"/>
      </patternFill>
    </fill>
    <fill>
      <patternFill patternType="solid">
        <fgColor rgb="FFFFFFFF"/>
        <bgColor rgb="FFFFFFFF"/>
      </patternFill>
    </fill>
    <fill>
      <patternFill patternType="solid">
        <fgColor rgb="FFD8D8D8"/>
        <bgColor rgb="FFD8D8D8"/>
      </patternFill>
    </fill>
    <fill>
      <patternFill patternType="solid">
        <fgColor rgb="FFC5E0B3"/>
        <bgColor rgb="FFC5E0B3"/>
      </patternFill>
    </fill>
    <fill>
      <patternFill patternType="solid">
        <fgColor rgb="FFF4B083"/>
        <bgColor rgb="FFF4B083"/>
      </patternFill>
    </fill>
    <fill>
      <patternFill patternType="solid">
        <fgColor rgb="FF548135"/>
        <bgColor rgb="FF548135"/>
      </patternFill>
    </fill>
    <fill>
      <patternFill patternType="solid">
        <fgColor theme="0" tint="-0.14999847407452621"/>
        <bgColor indexed="64"/>
      </patternFill>
    </fill>
  </fills>
  <borders count="39">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right/>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bottom/>
      <diagonal/>
    </border>
  </borders>
  <cellStyleXfs count="2">
    <xf numFmtId="0" fontId="0" fillId="0" borderId="0"/>
    <xf numFmtId="41" fontId="16" fillId="0" borderId="0" applyFont="0" applyFill="0" applyBorder="0" applyAlignment="0" applyProtection="0"/>
  </cellStyleXfs>
  <cellXfs count="298">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xf>
    <xf numFmtId="0" fontId="1" fillId="2" borderId="4" xfId="0" applyFont="1" applyFill="1" applyBorder="1" applyAlignment="1">
      <alignment horizontal="center"/>
    </xf>
    <xf numFmtId="164" fontId="4" fillId="3" borderId="11" xfId="0" applyNumberFormat="1" applyFont="1" applyFill="1" applyBorder="1" applyAlignment="1">
      <alignment horizontal="center" vertical="center" wrapText="1"/>
    </xf>
    <xf numFmtId="164" fontId="4" fillId="3" borderId="12" xfId="0" applyNumberFormat="1" applyFont="1" applyFill="1" applyBorder="1" applyAlignment="1">
      <alignment horizontal="center" vertical="center" wrapText="1"/>
    </xf>
    <xf numFmtId="164" fontId="4" fillId="3" borderId="11" xfId="0" applyNumberFormat="1" applyFont="1" applyFill="1" applyBorder="1" applyAlignment="1">
      <alignment horizontal="center" vertical="center"/>
    </xf>
    <xf numFmtId="164" fontId="2" fillId="4" borderId="13" xfId="0" applyNumberFormat="1" applyFont="1" applyFill="1" applyBorder="1" applyAlignment="1">
      <alignment horizontal="center" wrapText="1"/>
    </xf>
    <xf numFmtId="164" fontId="2" fillId="4" borderId="14" xfId="0" applyNumberFormat="1" applyFont="1" applyFill="1" applyBorder="1" applyAlignment="1">
      <alignment wrapText="1"/>
    </xf>
    <xf numFmtId="164" fontId="2" fillId="4" borderId="13" xfId="0" applyNumberFormat="1" applyFont="1" applyFill="1" applyBorder="1" applyAlignment="1">
      <alignment wrapText="1"/>
    </xf>
    <xf numFmtId="164" fontId="2" fillId="0" borderId="5" xfId="0" applyNumberFormat="1" applyFont="1" applyBorder="1" applyAlignment="1">
      <alignment horizontal="right" wrapText="1"/>
    </xf>
    <xf numFmtId="164" fontId="2" fillId="4" borderId="14" xfId="0" applyNumberFormat="1" applyFont="1" applyFill="1" applyBorder="1" applyAlignment="1">
      <alignment horizontal="center" vertical="top" wrapText="1"/>
    </xf>
    <xf numFmtId="165" fontId="2" fillId="4" borderId="14" xfId="0" applyNumberFormat="1" applyFont="1" applyFill="1" applyBorder="1" applyAlignment="1">
      <alignment vertical="top" wrapText="1"/>
    </xf>
    <xf numFmtId="166" fontId="2" fillId="0" borderId="9" xfId="0" applyNumberFormat="1" applyFont="1" applyBorder="1"/>
    <xf numFmtId="166" fontId="2" fillId="0" borderId="0" xfId="0" applyNumberFormat="1" applyFont="1"/>
    <xf numFmtId="164" fontId="2" fillId="4" borderId="14" xfId="0" applyNumberFormat="1" applyFont="1" applyFill="1" applyBorder="1" applyAlignment="1">
      <alignment horizontal="center" wrapText="1"/>
    </xf>
    <xf numFmtId="165" fontId="2" fillId="0" borderId="9" xfId="0" applyNumberFormat="1" applyFont="1" applyBorder="1" applyAlignment="1">
      <alignment wrapText="1"/>
    </xf>
    <xf numFmtId="164" fontId="2" fillId="4" borderId="15" xfId="0" applyNumberFormat="1" applyFont="1" applyFill="1" applyBorder="1" applyAlignment="1">
      <alignment horizontal="center" wrapText="1"/>
    </xf>
    <xf numFmtId="165" fontId="2" fillId="0" borderId="10" xfId="0" applyNumberFormat="1" applyFont="1" applyBorder="1" applyAlignment="1">
      <alignment wrapText="1"/>
    </xf>
    <xf numFmtId="165" fontId="2" fillId="4" borderId="11" xfId="0" applyNumberFormat="1" applyFont="1" applyFill="1" applyBorder="1" applyAlignment="1">
      <alignment wrapText="1"/>
    </xf>
    <xf numFmtId="165" fontId="2" fillId="4" borderId="15" xfId="0" applyNumberFormat="1" applyFont="1" applyFill="1" applyBorder="1" applyAlignment="1">
      <alignment wrapText="1"/>
    </xf>
    <xf numFmtId="0" fontId="5" fillId="0" borderId="0" xfId="0" applyFont="1"/>
    <xf numFmtId="164" fontId="6" fillId="5" borderId="16" xfId="0" applyNumberFormat="1" applyFont="1" applyFill="1" applyBorder="1" applyAlignment="1">
      <alignment vertical="center" wrapText="1"/>
    </xf>
    <xf numFmtId="164" fontId="6" fillId="5" borderId="13" xfId="0" applyNumberFormat="1" applyFont="1" applyFill="1" applyBorder="1" applyAlignment="1">
      <alignment horizontal="center" vertical="center" wrapText="1"/>
    </xf>
    <xf numFmtId="164" fontId="6" fillId="5" borderId="16" xfId="0" applyNumberFormat="1" applyFont="1" applyFill="1" applyBorder="1" applyAlignment="1">
      <alignment horizontal="center" vertical="center" wrapText="1"/>
    </xf>
    <xf numFmtId="164" fontId="6" fillId="5" borderId="17" xfId="0" applyNumberFormat="1" applyFont="1" applyFill="1" applyBorder="1" applyAlignment="1">
      <alignment horizontal="center" vertical="center"/>
    </xf>
    <xf numFmtId="164" fontId="6" fillId="5" borderId="14" xfId="0" applyNumberFormat="1" applyFont="1" applyFill="1" applyBorder="1" applyAlignment="1">
      <alignment horizontal="center" vertical="center"/>
    </xf>
    <xf numFmtId="164" fontId="6" fillId="5" borderId="17" xfId="0" applyNumberFormat="1" applyFont="1" applyFill="1" applyBorder="1" applyAlignment="1">
      <alignment horizontal="center" vertical="center" wrapText="1"/>
    </xf>
    <xf numFmtId="164" fontId="6" fillId="5" borderId="18" xfId="0" applyNumberFormat="1" applyFont="1" applyFill="1" applyBorder="1" applyAlignment="1">
      <alignment vertical="center" wrapText="1"/>
    </xf>
    <xf numFmtId="164" fontId="6" fillId="5" borderId="15" xfId="0" applyNumberFormat="1" applyFont="1" applyFill="1" applyBorder="1" applyAlignment="1">
      <alignment horizontal="center" vertical="center" wrapText="1"/>
    </xf>
    <xf numFmtId="164" fontId="6" fillId="5" borderId="18" xfId="0" applyNumberFormat="1" applyFont="1" applyFill="1" applyBorder="1" applyAlignment="1">
      <alignment horizontal="center" vertical="center" wrapText="1"/>
    </xf>
    <xf numFmtId="164" fontId="6" fillId="5" borderId="11" xfId="0" applyNumberFormat="1" applyFont="1" applyFill="1" applyBorder="1" applyAlignment="1">
      <alignment horizontal="center" wrapText="1"/>
    </xf>
    <xf numFmtId="164" fontId="6" fillId="5" borderId="11" xfId="0" applyNumberFormat="1" applyFont="1" applyFill="1" applyBorder="1" applyAlignment="1">
      <alignment horizontal="center" vertical="center" wrapText="1"/>
    </xf>
    <xf numFmtId="164" fontId="7" fillId="4" borderId="13" xfId="0" applyNumberFormat="1" applyFont="1" applyFill="1" applyBorder="1" applyAlignment="1">
      <alignment wrapText="1"/>
    </xf>
    <xf numFmtId="164" fontId="7" fillId="4" borderId="14" xfId="0" applyNumberFormat="1" applyFont="1" applyFill="1" applyBorder="1" applyAlignment="1">
      <alignment wrapText="1"/>
    </xf>
    <xf numFmtId="164" fontId="7" fillId="4" borderId="16" xfId="0" applyNumberFormat="1" applyFont="1" applyFill="1" applyBorder="1" applyAlignment="1">
      <alignment wrapText="1"/>
    </xf>
    <xf numFmtId="164" fontId="8" fillId="0" borderId="19" xfId="0" applyNumberFormat="1" applyFont="1" applyBorder="1" applyAlignment="1">
      <alignment horizontal="right" wrapText="1"/>
    </xf>
    <xf numFmtId="164" fontId="8" fillId="0" borderId="5" xfId="0" applyNumberFormat="1" applyFont="1" applyBorder="1" applyAlignment="1">
      <alignment horizontal="right" wrapText="1"/>
    </xf>
    <xf numFmtId="164" fontId="7" fillId="4" borderId="14" xfId="0" applyNumberFormat="1" applyFont="1" applyFill="1" applyBorder="1" applyAlignment="1">
      <alignment horizontal="center" vertical="center" wrapText="1"/>
    </xf>
    <xf numFmtId="165" fontId="7" fillId="4" borderId="14" xfId="0" applyNumberFormat="1" applyFont="1" applyFill="1" applyBorder="1" applyAlignment="1">
      <alignment horizontal="left" vertical="center" wrapText="1"/>
    </xf>
    <xf numFmtId="165" fontId="7" fillId="4" borderId="17" xfId="0" applyNumberFormat="1" applyFont="1" applyFill="1" applyBorder="1" applyAlignment="1">
      <alignment wrapText="1"/>
    </xf>
    <xf numFmtId="165" fontId="7" fillId="0" borderId="9" xfId="0" applyNumberFormat="1" applyFont="1" applyBorder="1" applyAlignment="1">
      <alignment horizontal="right" wrapText="1"/>
    </xf>
    <xf numFmtId="164" fontId="7" fillId="4" borderId="14" xfId="0" applyNumberFormat="1" applyFont="1" applyFill="1" applyBorder="1" applyAlignment="1">
      <alignment horizontal="center" wrapText="1"/>
    </xf>
    <xf numFmtId="165" fontId="7" fillId="4" borderId="14" xfId="0" applyNumberFormat="1" applyFont="1" applyFill="1" applyBorder="1" applyAlignment="1">
      <alignment wrapText="1"/>
    </xf>
    <xf numFmtId="165" fontId="7" fillId="4" borderId="17" xfId="0" applyNumberFormat="1" applyFont="1" applyFill="1" applyBorder="1" applyAlignment="1">
      <alignment vertical="top" wrapText="1"/>
    </xf>
    <xf numFmtId="164" fontId="7" fillId="4" borderId="15" xfId="0" applyNumberFormat="1" applyFont="1" applyFill="1" applyBorder="1" applyAlignment="1">
      <alignment horizontal="center" wrapText="1"/>
    </xf>
    <xf numFmtId="165" fontId="7" fillId="4" borderId="15" xfId="0" applyNumberFormat="1" applyFont="1" applyFill="1" applyBorder="1" applyAlignment="1">
      <alignment wrapText="1"/>
    </xf>
    <xf numFmtId="165" fontId="7" fillId="4" borderId="12" xfId="0" applyNumberFormat="1" applyFont="1" applyFill="1" applyBorder="1" applyAlignment="1">
      <alignment wrapText="1"/>
    </xf>
    <xf numFmtId="165" fontId="7" fillId="0" borderId="6" xfId="0" applyNumberFormat="1" applyFont="1" applyBorder="1" applyAlignment="1">
      <alignment horizontal="right" wrapText="1"/>
    </xf>
    <xf numFmtId="165" fontId="7" fillId="0" borderId="20" xfId="0" applyNumberFormat="1" applyFont="1" applyBorder="1" applyAlignment="1">
      <alignment horizontal="right" wrapText="1"/>
    </xf>
    <xf numFmtId="0" fontId="2" fillId="0" borderId="0" xfId="0" applyFont="1" applyAlignment="1">
      <alignment horizontal="center"/>
    </xf>
    <xf numFmtId="0" fontId="5" fillId="6" borderId="4" xfId="0" applyFont="1" applyFill="1" applyBorder="1" applyAlignment="1">
      <alignment horizontal="center"/>
    </xf>
    <xf numFmtId="165" fontId="9" fillId="6" borderId="4" xfId="0" applyNumberFormat="1" applyFont="1" applyFill="1" applyBorder="1"/>
    <xf numFmtId="165" fontId="2" fillId="0" borderId="0" xfId="0" applyNumberFormat="1" applyFont="1"/>
    <xf numFmtId="164" fontId="4" fillId="7" borderId="13" xfId="0" applyNumberFormat="1" applyFont="1" applyFill="1" applyBorder="1" applyAlignment="1">
      <alignment horizontal="center" vertical="center" wrapText="1"/>
    </xf>
    <xf numFmtId="164" fontId="4" fillId="7" borderId="14" xfId="0" applyNumberFormat="1" applyFont="1" applyFill="1" applyBorder="1" applyAlignment="1">
      <alignment horizontal="center" vertical="center" wrapText="1"/>
    </xf>
    <xf numFmtId="164" fontId="4" fillId="7" borderId="15" xfId="0" applyNumberFormat="1" applyFont="1" applyFill="1" applyBorder="1" applyAlignment="1">
      <alignment horizontal="center" vertical="center" wrapText="1"/>
    </xf>
    <xf numFmtId="164" fontId="4" fillId="7" borderId="11" xfId="0" applyNumberFormat="1" applyFont="1" applyFill="1" applyBorder="1" applyAlignment="1">
      <alignment horizontal="center" vertical="center" wrapText="1"/>
    </xf>
    <xf numFmtId="164" fontId="4" fillId="7" borderId="11" xfId="0" applyNumberFormat="1" applyFont="1" applyFill="1" applyBorder="1" applyAlignment="1">
      <alignment horizontal="center" vertical="center"/>
    </xf>
    <xf numFmtId="165" fontId="2" fillId="0" borderId="11" xfId="0" applyNumberFormat="1" applyFont="1" applyBorder="1" applyAlignment="1">
      <alignment wrapText="1"/>
    </xf>
    <xf numFmtId="165" fontId="2" fillId="0" borderId="11" xfId="0" applyNumberFormat="1" applyFont="1" applyBorder="1" applyAlignment="1">
      <alignment horizontal="center" vertical="top"/>
    </xf>
    <xf numFmtId="165" fontId="2" fillId="0" borderId="11" xfId="0" applyNumberFormat="1" applyFont="1" applyBorder="1"/>
    <xf numFmtId="0" fontId="2" fillId="0" borderId="11" xfId="0" applyFont="1" applyBorder="1"/>
    <xf numFmtId="0" fontId="2" fillId="0" borderId="11" xfId="0" applyFont="1" applyBorder="1" applyAlignment="1">
      <alignment horizontal="center"/>
    </xf>
    <xf numFmtId="0" fontId="2" fillId="2" borderId="4" xfId="0" applyFont="1" applyFill="1" applyBorder="1"/>
    <xf numFmtId="164" fontId="1" fillId="2" borderId="13" xfId="0" applyNumberFormat="1" applyFont="1" applyFill="1" applyBorder="1" applyAlignment="1">
      <alignment horizontal="center" wrapText="1"/>
    </xf>
    <xf numFmtId="164" fontId="1" fillId="2" borderId="16" xfId="0" applyNumberFormat="1" applyFont="1" applyFill="1" applyBorder="1" applyAlignment="1">
      <alignment horizontal="left" wrapText="1"/>
    </xf>
    <xf numFmtId="164" fontId="2" fillId="2" borderId="13" xfId="0" applyNumberFormat="1" applyFont="1" applyFill="1" applyBorder="1" applyAlignment="1">
      <alignment horizontal="center" wrapText="1"/>
    </xf>
    <xf numFmtId="164" fontId="2" fillId="2" borderId="21" xfId="0" applyNumberFormat="1" applyFont="1" applyFill="1" applyBorder="1" applyAlignment="1">
      <alignment horizontal="center" wrapText="1"/>
    </xf>
    <xf numFmtId="164" fontId="1" fillId="4" borderId="14" xfId="0" applyNumberFormat="1" applyFont="1" applyFill="1" applyBorder="1" applyAlignment="1">
      <alignment horizontal="center" vertical="center" wrapText="1"/>
    </xf>
    <xf numFmtId="165" fontId="1" fillId="4" borderId="17" xfId="0" applyNumberFormat="1" applyFont="1" applyFill="1" applyBorder="1" applyAlignment="1">
      <alignment vertical="top"/>
    </xf>
    <xf numFmtId="0" fontId="2" fillId="0" borderId="9" xfId="0" applyFont="1" applyBorder="1"/>
    <xf numFmtId="164" fontId="2" fillId="4" borderId="14" xfId="0" applyNumberFormat="1" applyFont="1" applyFill="1" applyBorder="1" applyAlignment="1">
      <alignment horizontal="center" vertical="center" wrapText="1"/>
    </xf>
    <xf numFmtId="164" fontId="2" fillId="4" borderId="17" xfId="0" applyNumberFormat="1" applyFont="1" applyFill="1" applyBorder="1" applyAlignment="1">
      <alignment horizontal="left" vertical="top" wrapText="1"/>
    </xf>
    <xf numFmtId="164" fontId="2" fillId="0" borderId="0" xfId="0" applyNumberFormat="1" applyFont="1"/>
    <xf numFmtId="164" fontId="2" fillId="4" borderId="15" xfId="0" applyNumberFormat="1" applyFont="1" applyFill="1" applyBorder="1" applyAlignment="1">
      <alignment horizontal="center" vertical="center" wrapText="1"/>
    </xf>
    <xf numFmtId="164" fontId="2" fillId="4" borderId="18" xfId="0" applyNumberFormat="1" applyFont="1" applyFill="1" applyBorder="1" applyAlignment="1">
      <alignment horizontal="center" vertical="center" wrapText="1"/>
    </xf>
    <xf numFmtId="166" fontId="2" fillId="0" borderId="10" xfId="0" applyNumberFormat="1" applyFont="1" applyBorder="1"/>
    <xf numFmtId="166" fontId="1" fillId="0" borderId="11" xfId="0" applyNumberFormat="1" applyFont="1" applyBorder="1"/>
    <xf numFmtId="164" fontId="2" fillId="4" borderId="17" xfId="0" applyNumberFormat="1" applyFont="1" applyFill="1" applyBorder="1" applyAlignment="1">
      <alignment horizontal="center" vertical="center" wrapText="1"/>
    </xf>
    <xf numFmtId="164" fontId="1" fillId="4" borderId="14" xfId="0" applyNumberFormat="1" applyFont="1" applyFill="1" applyBorder="1" applyAlignment="1">
      <alignment horizontal="center" vertical="top" wrapText="1"/>
    </xf>
    <xf numFmtId="165" fontId="5" fillId="4" borderId="17" xfId="0" applyNumberFormat="1" applyFont="1" applyFill="1" applyBorder="1" applyAlignment="1">
      <alignment vertical="top"/>
    </xf>
    <xf numFmtId="166" fontId="1" fillId="0" borderId="10" xfId="0" applyNumberFormat="1" applyFont="1" applyBorder="1"/>
    <xf numFmtId="165" fontId="1" fillId="4" borderId="17" xfId="0" applyNumberFormat="1" applyFont="1" applyFill="1" applyBorder="1" applyAlignment="1">
      <alignment vertical="center"/>
    </xf>
    <xf numFmtId="166" fontId="4" fillId="3" borderId="15" xfId="0" applyNumberFormat="1" applyFont="1" applyFill="1" applyBorder="1"/>
    <xf numFmtId="165" fontId="4" fillId="0" borderId="0" xfId="0" applyNumberFormat="1" applyFont="1" applyAlignment="1">
      <alignment horizontal="center" vertical="center"/>
    </xf>
    <xf numFmtId="166" fontId="4" fillId="0" borderId="0" xfId="0" applyNumberFormat="1" applyFont="1"/>
    <xf numFmtId="165" fontId="2" fillId="0" borderId="0" xfId="0" applyNumberFormat="1" applyFont="1" applyAlignment="1">
      <alignment horizontal="left" vertical="center"/>
    </xf>
    <xf numFmtId="165" fontId="5" fillId="8" borderId="4" xfId="0" applyNumberFormat="1" applyFont="1" applyFill="1" applyBorder="1" applyAlignment="1">
      <alignment horizontal="left" vertical="center"/>
    </xf>
    <xf numFmtId="0" fontId="5" fillId="8" borderId="4" xfId="0" applyFont="1" applyFill="1" applyBorder="1"/>
    <xf numFmtId="0" fontId="10" fillId="8" borderId="4" xfId="0" applyFont="1" applyFill="1" applyBorder="1"/>
    <xf numFmtId="165" fontId="4" fillId="8" borderId="4" xfId="0" applyNumberFormat="1" applyFont="1" applyFill="1" applyBorder="1" applyAlignment="1">
      <alignment horizontal="center" vertical="center"/>
    </xf>
    <xf numFmtId="165" fontId="10" fillId="8" borderId="4" xfId="0" applyNumberFormat="1" applyFont="1" applyFill="1" applyBorder="1"/>
    <xf numFmtId="166" fontId="2" fillId="0" borderId="0" xfId="0" applyNumberFormat="1" applyFont="1" applyAlignment="1">
      <alignment horizontal="left"/>
    </xf>
    <xf numFmtId="165" fontId="11" fillId="4" borderId="4" xfId="0" applyNumberFormat="1" applyFont="1" applyFill="1" applyBorder="1"/>
    <xf numFmtId="165" fontId="7" fillId="4" borderId="23" xfId="0" applyNumberFormat="1" applyFont="1" applyFill="1" applyBorder="1"/>
    <xf numFmtId="164" fontId="7" fillId="4" borderId="13" xfId="0" applyNumberFormat="1" applyFont="1" applyFill="1" applyBorder="1" applyAlignment="1">
      <alignment horizontal="right" wrapText="1"/>
    </xf>
    <xf numFmtId="164" fontId="7" fillId="4" borderId="14" xfId="0" applyNumberFormat="1" applyFont="1" applyFill="1" applyBorder="1" applyAlignment="1">
      <alignment horizontal="center" vertical="top" wrapText="1"/>
    </xf>
    <xf numFmtId="167" fontId="7" fillId="4" borderId="14" xfId="0" applyNumberFormat="1" applyFont="1" applyFill="1" applyBorder="1" applyAlignment="1">
      <alignment horizontal="right" wrapText="1"/>
    </xf>
    <xf numFmtId="167" fontId="7" fillId="9" borderId="14" xfId="0" applyNumberFormat="1" applyFont="1" applyFill="1" applyBorder="1" applyAlignment="1">
      <alignment horizontal="center" vertical="center" wrapText="1"/>
    </xf>
    <xf numFmtId="165" fontId="7" fillId="4" borderId="14" xfId="0" applyNumberFormat="1" applyFont="1" applyFill="1" applyBorder="1"/>
    <xf numFmtId="167" fontId="7" fillId="9" borderId="15" xfId="0" applyNumberFormat="1" applyFont="1" applyFill="1" applyBorder="1" applyAlignment="1">
      <alignment wrapText="1"/>
    </xf>
    <xf numFmtId="165" fontId="7" fillId="4" borderId="24" xfId="0" applyNumberFormat="1" applyFont="1" applyFill="1" applyBorder="1" applyAlignment="1">
      <alignment horizontal="center" wrapText="1"/>
    </xf>
    <xf numFmtId="167" fontId="7" fillId="9" borderId="14" xfId="0" applyNumberFormat="1" applyFont="1" applyFill="1" applyBorder="1" applyAlignment="1">
      <alignment wrapText="1"/>
    </xf>
    <xf numFmtId="165" fontId="7" fillId="4" borderId="11" xfId="0" applyNumberFormat="1" applyFont="1" applyFill="1" applyBorder="1" applyAlignment="1">
      <alignment horizontal="center" wrapText="1"/>
    </xf>
    <xf numFmtId="165" fontId="7" fillId="9" borderId="11" xfId="0" applyNumberFormat="1" applyFont="1" applyFill="1" applyBorder="1" applyAlignment="1">
      <alignment wrapText="1"/>
    </xf>
    <xf numFmtId="167" fontId="7" fillId="9" borderId="25" xfId="0" applyNumberFormat="1" applyFont="1" applyFill="1" applyBorder="1" applyAlignment="1">
      <alignment wrapText="1"/>
    </xf>
    <xf numFmtId="167" fontId="7" fillId="0" borderId="10" xfId="0" applyNumberFormat="1" applyFont="1" applyBorder="1" applyAlignment="1">
      <alignment horizontal="right" wrapText="1"/>
    </xf>
    <xf numFmtId="167" fontId="7" fillId="0" borderId="26" xfId="0" applyNumberFormat="1" applyFont="1" applyBorder="1" applyAlignment="1">
      <alignment wrapText="1"/>
    </xf>
    <xf numFmtId="167" fontId="7" fillId="9" borderId="21" xfId="0" applyNumberFormat="1" applyFont="1" applyFill="1" applyBorder="1" applyAlignment="1">
      <alignment wrapText="1"/>
    </xf>
    <xf numFmtId="167" fontId="7" fillId="0" borderId="9" xfId="0" applyNumberFormat="1" applyFont="1" applyBorder="1" applyAlignment="1">
      <alignment horizontal="right" wrapText="1"/>
    </xf>
    <xf numFmtId="164" fontId="12" fillId="5" borderId="11" xfId="0" applyNumberFormat="1" applyFont="1" applyFill="1" applyBorder="1" applyAlignment="1">
      <alignment horizontal="center" vertical="center" wrapText="1"/>
    </xf>
    <xf numFmtId="0" fontId="13" fillId="0" borderId="0" xfId="0" applyFont="1"/>
    <xf numFmtId="165" fontId="10" fillId="6" borderId="4" xfId="0" applyNumberFormat="1" applyFont="1" applyFill="1" applyBorder="1"/>
    <xf numFmtId="0" fontId="14" fillId="0" borderId="0" xfId="0" applyFont="1"/>
    <xf numFmtId="0" fontId="14" fillId="0" borderId="0" xfId="0" applyFont="1" applyAlignment="1">
      <alignment horizontal="center"/>
    </xf>
    <xf numFmtId="0" fontId="15" fillId="2" borderId="4" xfId="0" applyFont="1" applyFill="1" applyBorder="1"/>
    <xf numFmtId="0" fontId="1" fillId="2" borderId="14" xfId="0" applyFont="1" applyFill="1" applyBorder="1" applyAlignment="1">
      <alignment horizontal="center" vertical="center"/>
    </xf>
    <xf numFmtId="165" fontId="1" fillId="2" borderId="21" xfId="0" applyNumberFormat="1" applyFont="1" applyFill="1" applyBorder="1" applyAlignment="1">
      <alignment vertical="center"/>
    </xf>
    <xf numFmtId="0" fontId="2" fillId="2" borderId="21" xfId="0" applyFont="1" applyFill="1" applyBorder="1" applyAlignment="1">
      <alignment horizontal="left" vertical="center"/>
    </xf>
    <xf numFmtId="0" fontId="2" fillId="0" borderId="9" xfId="0" applyFont="1" applyBorder="1" applyAlignment="1">
      <alignment horizontal="center" vertical="center"/>
    </xf>
    <xf numFmtId="0" fontId="2" fillId="0" borderId="27" xfId="0" applyFont="1" applyBorder="1" applyAlignment="1">
      <alignment horizontal="left" vertical="center"/>
    </xf>
    <xf numFmtId="0" fontId="16" fillId="0" borderId="0" xfId="0" applyFont="1"/>
    <xf numFmtId="0" fontId="1" fillId="0" borderId="27" xfId="0" applyFont="1" applyBorder="1" applyAlignment="1">
      <alignment horizontal="left" vertical="center"/>
    </xf>
    <xf numFmtId="0" fontId="2" fillId="0" borderId="11" xfId="0" applyFont="1" applyBorder="1" applyAlignment="1">
      <alignment horizontal="center" vertical="center"/>
    </xf>
    <xf numFmtId="0" fontId="1" fillId="0" borderId="11" xfId="0" applyFont="1" applyBorder="1" applyAlignment="1">
      <alignment horizontal="center" vertical="center"/>
    </xf>
    <xf numFmtId="166" fontId="1" fillId="0" borderId="11" xfId="0" applyNumberFormat="1" applyFont="1" applyBorder="1" applyAlignment="1">
      <alignment horizontal="center" vertical="center"/>
    </xf>
    <xf numFmtId="166" fontId="2" fillId="0" borderId="27" xfId="0" applyNumberFormat="1" applyFont="1" applyBorder="1" applyAlignment="1">
      <alignment horizontal="left" vertical="center"/>
    </xf>
    <xf numFmtId="0" fontId="17" fillId="3" borderId="11" xfId="0" applyFont="1" applyFill="1" applyBorder="1" applyAlignment="1">
      <alignment horizontal="center" vertical="center"/>
    </xf>
    <xf numFmtId="0" fontId="4" fillId="3" borderId="11" xfId="0" applyFont="1" applyFill="1" applyBorder="1" applyAlignment="1">
      <alignment horizontal="center" vertical="center"/>
    </xf>
    <xf numFmtId="166" fontId="4" fillId="3" borderId="11" xfId="0" applyNumberFormat="1" applyFont="1" applyFill="1" applyBorder="1" applyAlignment="1">
      <alignment horizontal="center" vertical="center"/>
    </xf>
    <xf numFmtId="0" fontId="9" fillId="0" borderId="0" xfId="0" applyFont="1"/>
    <xf numFmtId="165" fontId="9" fillId="0" borderId="0" xfId="0" applyNumberFormat="1" applyFont="1"/>
    <xf numFmtId="165" fontId="18" fillId="0" borderId="0" xfId="0" applyNumberFormat="1" applyFont="1" applyAlignment="1">
      <alignment horizontal="left" vertical="center"/>
    </xf>
    <xf numFmtId="165" fontId="7" fillId="4" borderId="23" xfId="0" applyNumberFormat="1" applyFont="1" applyFill="1" applyBorder="1" applyAlignment="1">
      <alignment wrapText="1"/>
    </xf>
    <xf numFmtId="167" fontId="7" fillId="0" borderId="9" xfId="0" applyNumberFormat="1" applyFont="1" applyBorder="1" applyAlignment="1">
      <alignment wrapText="1"/>
    </xf>
    <xf numFmtId="167" fontId="7" fillId="4" borderId="14" xfId="0" applyNumberFormat="1" applyFont="1" applyFill="1" applyBorder="1" applyAlignment="1">
      <alignment wrapText="1"/>
    </xf>
    <xf numFmtId="164" fontId="7" fillId="4" borderId="11" xfId="0" applyNumberFormat="1" applyFont="1" applyFill="1" applyBorder="1" applyAlignment="1">
      <alignment horizontal="center" wrapText="1"/>
    </xf>
    <xf numFmtId="165" fontId="7" fillId="4" borderId="11" xfId="0" applyNumberFormat="1" applyFont="1" applyFill="1" applyBorder="1" applyAlignment="1">
      <alignment horizontal="center"/>
    </xf>
    <xf numFmtId="167" fontId="7" fillId="4" borderId="11" xfId="0" applyNumberFormat="1" applyFont="1" applyFill="1" applyBorder="1" applyAlignment="1">
      <alignment wrapText="1"/>
    </xf>
    <xf numFmtId="164" fontId="12" fillId="5" borderId="11" xfId="0" applyNumberFormat="1" applyFont="1" applyFill="1" applyBorder="1" applyAlignment="1">
      <alignment horizontal="center" wrapText="1"/>
    </xf>
    <xf numFmtId="0" fontId="2" fillId="0" borderId="28" xfId="0" applyFont="1" applyBorder="1"/>
    <xf numFmtId="165" fontId="7" fillId="4" borderId="29" xfId="0" applyNumberFormat="1" applyFont="1" applyFill="1" applyBorder="1" applyAlignment="1">
      <alignment horizontal="center" wrapText="1"/>
    </xf>
    <xf numFmtId="165" fontId="7" fillId="4" borderId="23" xfId="0" applyNumberFormat="1" applyFont="1" applyFill="1" applyBorder="1" applyAlignment="1">
      <alignment horizontal="left" wrapText="1"/>
    </xf>
    <xf numFmtId="164" fontId="7" fillId="4" borderId="17" xfId="0" applyNumberFormat="1" applyFont="1" applyFill="1" applyBorder="1" applyAlignment="1">
      <alignment wrapText="1"/>
    </xf>
    <xf numFmtId="164" fontId="7" fillId="0" borderId="30" xfId="0" applyNumberFormat="1" applyFont="1" applyBorder="1" applyAlignment="1">
      <alignment wrapText="1"/>
    </xf>
    <xf numFmtId="165" fontId="7" fillId="4" borderId="17" xfId="0" applyNumberFormat="1" applyFont="1" applyFill="1" applyBorder="1" applyAlignment="1">
      <alignment horizontal="center" wrapText="1"/>
    </xf>
    <xf numFmtId="167" fontId="7" fillId="0" borderId="11" xfId="0" applyNumberFormat="1" applyFont="1" applyBorder="1" applyAlignment="1">
      <alignment wrapText="1"/>
    </xf>
    <xf numFmtId="0" fontId="18" fillId="0" borderId="0" xfId="0" applyFont="1"/>
    <xf numFmtId="0" fontId="18" fillId="0" borderId="0" xfId="0" applyFont="1" applyAlignment="1">
      <alignment horizontal="center"/>
    </xf>
    <xf numFmtId="164" fontId="7" fillId="4" borderId="4" xfId="0" applyNumberFormat="1" applyFont="1" applyFill="1" applyBorder="1" applyAlignment="1">
      <alignment horizontal="center" wrapText="1"/>
    </xf>
    <xf numFmtId="164" fontId="7" fillId="4" borderId="4" xfId="0" applyNumberFormat="1" applyFont="1" applyFill="1" applyBorder="1" applyAlignment="1">
      <alignment horizontal="left" wrapText="1"/>
    </xf>
    <xf numFmtId="167" fontId="7" fillId="4" borderId="11" xfId="0" applyNumberFormat="1" applyFont="1" applyFill="1" applyBorder="1" applyAlignment="1">
      <alignment vertical="center" wrapText="1"/>
    </xf>
    <xf numFmtId="0" fontId="14" fillId="0" borderId="11" xfId="0" applyFont="1" applyBorder="1"/>
    <xf numFmtId="0" fontId="14" fillId="0" borderId="11" xfId="0" applyFont="1" applyBorder="1" applyAlignment="1">
      <alignment horizontal="center"/>
    </xf>
    <xf numFmtId="0" fontId="15" fillId="0" borderId="11" xfId="0" applyFont="1" applyBorder="1"/>
    <xf numFmtId="1" fontId="15" fillId="0" borderId="11" xfId="0" applyNumberFormat="1" applyFont="1" applyBorder="1"/>
    <xf numFmtId="0" fontId="19" fillId="0" borderId="0" xfId="0" applyFont="1"/>
    <xf numFmtId="164" fontId="18" fillId="2" borderId="13" xfId="0" applyNumberFormat="1" applyFont="1" applyFill="1" applyBorder="1" applyAlignment="1">
      <alignment horizontal="center" vertical="top" wrapText="1"/>
    </xf>
    <xf numFmtId="164" fontId="18" fillId="2" borderId="13" xfId="0" applyNumberFormat="1" applyFont="1" applyFill="1" applyBorder="1" applyAlignment="1">
      <alignment horizontal="left" vertical="top" wrapText="1"/>
    </xf>
    <xf numFmtId="0" fontId="19" fillId="2" borderId="13" xfId="0" applyFont="1" applyFill="1" applyBorder="1"/>
    <xf numFmtId="0" fontId="19" fillId="2" borderId="4" xfId="0" applyFont="1" applyFill="1" applyBorder="1"/>
    <xf numFmtId="164" fontId="19" fillId="4" borderId="14" xfId="0" applyNumberFormat="1" applyFont="1" applyFill="1" applyBorder="1" applyAlignment="1">
      <alignment horizontal="center" vertical="top" wrapText="1"/>
    </xf>
    <xf numFmtId="0" fontId="19" fillId="4" borderId="14" xfId="0" applyFont="1" applyFill="1" applyBorder="1" applyAlignment="1">
      <alignment horizontal="left" vertical="top"/>
    </xf>
    <xf numFmtId="166" fontId="19" fillId="0" borderId="9" xfId="0" applyNumberFormat="1" applyFont="1" applyBorder="1"/>
    <xf numFmtId="164" fontId="19" fillId="4" borderId="15" xfId="0" applyNumberFormat="1" applyFont="1" applyFill="1" applyBorder="1" applyAlignment="1">
      <alignment horizontal="center" vertical="top" wrapText="1"/>
    </xf>
    <xf numFmtId="0" fontId="19" fillId="4" borderId="11" xfId="0" applyFont="1" applyFill="1" applyBorder="1" applyAlignment="1">
      <alignment horizontal="right" vertical="top"/>
    </xf>
    <xf numFmtId="166" fontId="19" fillId="0" borderId="11" xfId="0" applyNumberFormat="1" applyFont="1" applyBorder="1"/>
    <xf numFmtId="166" fontId="19" fillId="0" borderId="7" xfId="0" applyNumberFormat="1" applyFont="1" applyBorder="1"/>
    <xf numFmtId="164" fontId="20" fillId="3" borderId="11" xfId="0" applyNumberFormat="1" applyFont="1" applyFill="1" applyBorder="1" applyAlignment="1">
      <alignment horizontal="center" vertical="top" wrapText="1"/>
    </xf>
    <xf numFmtId="165" fontId="20" fillId="3" borderId="11" xfId="0" applyNumberFormat="1" applyFont="1" applyFill="1" applyBorder="1" applyAlignment="1">
      <alignment horizontal="center" vertical="top"/>
    </xf>
    <xf numFmtId="166" fontId="21" fillId="3" borderId="11" xfId="0" applyNumberFormat="1" applyFont="1" applyFill="1" applyBorder="1"/>
    <xf numFmtId="166" fontId="21" fillId="3" borderId="31" xfId="0" applyNumberFormat="1" applyFont="1" applyFill="1" applyBorder="1"/>
    <xf numFmtId="0" fontId="14" fillId="0" borderId="11" xfId="0" applyFont="1" applyBorder="1" applyAlignment="1">
      <alignment horizontal="center" vertical="center"/>
    </xf>
    <xf numFmtId="0" fontId="15" fillId="6" borderId="11" xfId="0" applyFont="1" applyFill="1" applyBorder="1"/>
    <xf numFmtId="0" fontId="15" fillId="10" borderId="11" xfId="0" applyFont="1" applyFill="1" applyBorder="1" applyAlignment="1">
      <alignment horizontal="center" vertical="center"/>
    </xf>
    <xf numFmtId="0" fontId="15" fillId="0" borderId="11" xfId="0" applyFont="1" applyBorder="1" applyAlignment="1">
      <alignment horizontal="center" vertical="center"/>
    </xf>
    <xf numFmtId="0" fontId="15" fillId="0" borderId="0" xfId="0" applyFont="1" applyAlignment="1">
      <alignment horizontal="center" vertical="center"/>
    </xf>
    <xf numFmtId="0" fontId="22" fillId="0" borderId="0" xfId="0" applyFont="1"/>
    <xf numFmtId="168" fontId="15" fillId="0" borderId="0" xfId="0" applyNumberFormat="1" applyFont="1" applyAlignment="1">
      <alignment horizontal="center" vertical="center"/>
    </xf>
    <xf numFmtId="0" fontId="15" fillId="6" borderId="4" xfId="0" applyFont="1" applyFill="1" applyBorder="1" applyAlignment="1">
      <alignment horizontal="center" vertical="center"/>
    </xf>
    <xf numFmtId="0" fontId="15" fillId="6" borderId="4" xfId="0" applyFont="1" applyFill="1" applyBorder="1"/>
    <xf numFmtId="168" fontId="15" fillId="6" borderId="4" xfId="0" applyNumberFormat="1" applyFont="1" applyFill="1" applyBorder="1"/>
    <xf numFmtId="168" fontId="14" fillId="0" borderId="11" xfId="0" applyNumberFormat="1" applyFont="1" applyBorder="1" applyAlignment="1">
      <alignment horizontal="center" vertical="center"/>
    </xf>
    <xf numFmtId="0" fontId="14" fillId="6" borderId="11" xfId="0" applyFont="1" applyFill="1" applyBorder="1" applyAlignment="1">
      <alignment horizontal="center" vertical="center"/>
    </xf>
    <xf numFmtId="0" fontId="14" fillId="6" borderId="4" xfId="0" applyFont="1" applyFill="1" applyBorder="1" applyAlignment="1">
      <alignment horizontal="center" vertical="center"/>
    </xf>
    <xf numFmtId="168" fontId="15" fillId="0" borderId="11" xfId="0" applyNumberFormat="1" applyFont="1" applyBorder="1" applyAlignment="1">
      <alignment horizontal="center" vertical="center"/>
    </xf>
    <xf numFmtId="0" fontId="22" fillId="6" borderId="11" xfId="0" applyFont="1" applyFill="1" applyBorder="1" applyAlignment="1">
      <alignment horizontal="center" vertical="center"/>
    </xf>
    <xf numFmtId="0" fontId="23" fillId="6" borderId="32" xfId="0" applyFont="1" applyFill="1" applyBorder="1" applyAlignment="1">
      <alignment horizontal="center" vertical="center"/>
    </xf>
    <xf numFmtId="166" fontId="15" fillId="0" borderId="0" xfId="0" applyNumberFormat="1" applyFont="1"/>
    <xf numFmtId="0" fontId="15" fillId="0" borderId="0" xfId="0" applyFont="1"/>
    <xf numFmtId="0" fontId="15" fillId="0" borderId="0" xfId="0" applyFont="1" applyAlignment="1">
      <alignment horizontal="left" vertical="center"/>
    </xf>
    <xf numFmtId="16" fontId="15" fillId="6" borderId="4" xfId="0" applyNumberFormat="1" applyFont="1" applyFill="1" applyBorder="1" applyAlignment="1">
      <alignment horizontal="center" vertical="center"/>
    </xf>
    <xf numFmtId="0" fontId="14" fillId="0" borderId="0" xfId="0" applyFont="1" applyAlignment="1">
      <alignment horizontal="center" vertical="center"/>
    </xf>
    <xf numFmtId="0" fontId="15" fillId="0" borderId="11" xfId="0" applyFont="1" applyBorder="1" applyAlignment="1">
      <alignment horizontal="left" vertical="center"/>
    </xf>
    <xf numFmtId="1" fontId="15" fillId="0" borderId="11" xfId="0" applyNumberFormat="1" applyFont="1" applyBorder="1" applyAlignment="1">
      <alignment horizontal="center" vertical="center"/>
    </xf>
    <xf numFmtId="169" fontId="15" fillId="0" borderId="11" xfId="0" applyNumberFormat="1" applyFont="1" applyBorder="1" applyAlignment="1">
      <alignment horizontal="center" vertical="center"/>
    </xf>
    <xf numFmtId="0" fontId="15" fillId="6" borderId="11" xfId="0" applyFont="1" applyFill="1" applyBorder="1" applyAlignment="1">
      <alignment horizontal="center" vertical="center"/>
    </xf>
    <xf numFmtId="0" fontId="24" fillId="11" borderId="11" xfId="0" applyFont="1" applyFill="1" applyBorder="1" applyAlignment="1">
      <alignment horizontal="center" vertical="center"/>
    </xf>
    <xf numFmtId="0" fontId="25" fillId="0" borderId="11" xfId="0" applyFont="1" applyBorder="1" applyAlignment="1">
      <alignment vertical="center"/>
    </xf>
    <xf numFmtId="0" fontId="25" fillId="0" borderId="11" xfId="0" applyFont="1" applyBorder="1" applyAlignment="1">
      <alignment horizontal="center" vertical="center"/>
    </xf>
    <xf numFmtId="0" fontId="25" fillId="0" borderId="0" xfId="0" applyFont="1"/>
    <xf numFmtId="0" fontId="26" fillId="12" borderId="13" xfId="0" applyFont="1" applyFill="1" applyBorder="1" applyAlignment="1">
      <alignment horizontal="center" vertical="center"/>
    </xf>
    <xf numFmtId="0" fontId="24" fillId="12" borderId="15" xfId="0" applyFont="1" applyFill="1" applyBorder="1" applyAlignment="1">
      <alignment vertical="center"/>
    </xf>
    <xf numFmtId="0" fontId="26" fillId="12" borderId="15" xfId="0" applyFont="1" applyFill="1" applyBorder="1" applyAlignment="1">
      <alignment horizontal="center" vertical="center"/>
    </xf>
    <xf numFmtId="0" fontId="25" fillId="0" borderId="0" xfId="0" applyFont="1" applyAlignment="1">
      <alignment vertical="center"/>
    </xf>
    <xf numFmtId="0" fontId="25" fillId="0" borderId="5" xfId="0" applyFont="1" applyBorder="1" applyAlignment="1">
      <alignment horizontal="center" vertical="center"/>
    </xf>
    <xf numFmtId="0" fontId="25" fillId="0" borderId="5" xfId="0" applyFont="1" applyBorder="1" applyAlignment="1">
      <alignment vertical="center"/>
    </xf>
    <xf numFmtId="16" fontId="25" fillId="0" borderId="5" xfId="0" quotePrefix="1" applyNumberFormat="1" applyFont="1" applyBorder="1" applyAlignment="1">
      <alignment horizontal="center" vertical="center"/>
    </xf>
    <xf numFmtId="0" fontId="25" fillId="0" borderId="34" xfId="0" applyFont="1" applyBorder="1" applyAlignment="1">
      <alignment vertical="center"/>
    </xf>
    <xf numFmtId="0" fontId="25" fillId="0" borderId="34" xfId="0" applyFont="1" applyBorder="1" applyAlignment="1">
      <alignment horizontal="center" vertical="center"/>
    </xf>
    <xf numFmtId="0" fontId="25" fillId="0" borderId="34" xfId="0" quotePrefix="1" applyFont="1" applyBorder="1" applyAlignment="1">
      <alignment horizontal="center" vertical="center"/>
    </xf>
    <xf numFmtId="16" fontId="25" fillId="0" borderId="34" xfId="0" quotePrefix="1" applyNumberFormat="1" applyFont="1" applyBorder="1" applyAlignment="1">
      <alignment horizontal="center" vertical="center"/>
    </xf>
    <xf numFmtId="0" fontId="27" fillId="0" borderId="34" xfId="0" applyFont="1" applyBorder="1" applyAlignment="1">
      <alignment vertical="center"/>
    </xf>
    <xf numFmtId="0" fontId="26" fillId="0" borderId="34" xfId="0" applyFont="1" applyBorder="1" applyAlignment="1">
      <alignment vertical="center"/>
    </xf>
    <xf numFmtId="0" fontId="26" fillId="0" borderId="34" xfId="0" applyFont="1" applyBorder="1" applyAlignment="1">
      <alignment horizontal="center" vertical="center"/>
    </xf>
    <xf numFmtId="0" fontId="25" fillId="0" borderId="35" xfId="0" applyFont="1" applyBorder="1" applyAlignment="1">
      <alignment vertical="center"/>
    </xf>
    <xf numFmtId="0" fontId="25" fillId="0" borderId="35" xfId="0" applyFont="1" applyBorder="1" applyAlignment="1">
      <alignment horizontal="center" vertical="center"/>
    </xf>
    <xf numFmtId="0" fontId="26" fillId="0" borderId="35" xfId="0" applyFont="1" applyBorder="1" applyAlignment="1">
      <alignment horizontal="center" vertical="center"/>
    </xf>
    <xf numFmtId="0" fontId="27" fillId="0" borderId="35" xfId="0" applyFont="1" applyBorder="1" applyAlignment="1">
      <alignment horizontal="center" vertical="center"/>
    </xf>
    <xf numFmtId="0" fontId="28" fillId="13" borderId="11" xfId="0" applyFont="1" applyFill="1" applyBorder="1" applyAlignment="1">
      <alignment horizontal="center"/>
    </xf>
    <xf numFmtId="0" fontId="15" fillId="0" borderId="11" xfId="0" applyFont="1" applyBorder="1" applyAlignment="1">
      <alignment horizontal="center"/>
    </xf>
    <xf numFmtId="9" fontId="15" fillId="0" borderId="11" xfId="0" applyNumberFormat="1" applyFont="1" applyBorder="1" applyAlignment="1">
      <alignment horizontal="center"/>
    </xf>
    <xf numFmtId="0" fontId="28" fillId="0" borderId="11" xfId="0" applyFont="1" applyBorder="1" applyAlignment="1">
      <alignment horizontal="center"/>
    </xf>
    <xf numFmtId="9" fontId="28" fillId="0" borderId="11" xfId="0" applyNumberFormat="1" applyFont="1" applyBorder="1" applyAlignment="1">
      <alignment horizontal="center"/>
    </xf>
    <xf numFmtId="0" fontId="28" fillId="0" borderId="0" xfId="0" applyFont="1" applyAlignment="1">
      <alignment horizontal="center"/>
    </xf>
    <xf numFmtId="16" fontId="15" fillId="0" borderId="0" xfId="0" applyNumberFormat="1" applyFont="1" applyAlignment="1">
      <alignment horizontal="center"/>
    </xf>
    <xf numFmtId="0" fontId="15" fillId="0" borderId="0" xfId="0" applyFont="1" applyAlignment="1">
      <alignment horizontal="center"/>
    </xf>
    <xf numFmtId="9" fontId="15" fillId="0" borderId="0" xfId="0" applyNumberFormat="1" applyFont="1" applyAlignment="1">
      <alignment horizontal="center"/>
    </xf>
    <xf numFmtId="16" fontId="25" fillId="0" borderId="11" xfId="0" quotePrefix="1" applyNumberFormat="1" applyFont="1" applyBorder="1" applyAlignment="1">
      <alignment horizontal="center" vertical="center"/>
    </xf>
    <xf numFmtId="0" fontId="25" fillId="0" borderId="11" xfId="0" quotePrefix="1" applyFont="1" applyBorder="1" applyAlignment="1">
      <alignment horizontal="center" vertical="center"/>
    </xf>
    <xf numFmtId="9" fontId="14" fillId="0" borderId="11" xfId="0" applyNumberFormat="1" applyFont="1" applyBorder="1" applyAlignment="1">
      <alignment horizontal="center"/>
    </xf>
    <xf numFmtId="1" fontId="28" fillId="0" borderId="11" xfId="0" applyNumberFormat="1" applyFont="1" applyBorder="1" applyAlignment="1">
      <alignment horizontal="center"/>
    </xf>
    <xf numFmtId="0" fontId="18" fillId="0" borderId="0" xfId="0" applyFont="1" applyAlignment="1">
      <alignment horizontal="center" vertical="center"/>
    </xf>
    <xf numFmtId="164" fontId="18" fillId="2" borderId="11" xfId="0" applyNumberFormat="1" applyFont="1" applyFill="1" applyBorder="1" applyAlignment="1">
      <alignment horizontal="center" vertical="top" wrapText="1"/>
    </xf>
    <xf numFmtId="164" fontId="18" fillId="2" borderId="11" xfId="0" applyNumberFormat="1" applyFont="1" applyFill="1" applyBorder="1" applyAlignment="1">
      <alignment horizontal="left" vertical="top" wrapText="1"/>
    </xf>
    <xf numFmtId="0" fontId="19" fillId="2" borderId="12" xfId="0" applyFont="1" applyFill="1" applyBorder="1"/>
    <xf numFmtId="0" fontId="19" fillId="2" borderId="11" xfId="0" applyFont="1" applyFill="1" applyBorder="1"/>
    <xf numFmtId="164" fontId="19" fillId="4" borderId="11" xfId="0" applyNumberFormat="1" applyFont="1" applyFill="1" applyBorder="1" applyAlignment="1">
      <alignment horizontal="center" vertical="top" wrapText="1"/>
    </xf>
    <xf numFmtId="0" fontId="19" fillId="4" borderId="11" xfId="0" applyFont="1" applyFill="1" applyBorder="1" applyAlignment="1">
      <alignment horizontal="center" vertical="top"/>
    </xf>
    <xf numFmtId="166" fontId="19" fillId="0" borderId="6" xfId="0" applyNumberFormat="1" applyFont="1" applyBorder="1"/>
    <xf numFmtId="0" fontId="19" fillId="4" borderId="15" xfId="0" applyFont="1" applyFill="1" applyBorder="1" applyAlignment="1">
      <alignment horizontal="center" vertical="top"/>
    </xf>
    <xf numFmtId="166" fontId="19" fillId="0" borderId="20" xfId="0" applyNumberFormat="1" applyFont="1" applyBorder="1"/>
    <xf numFmtId="166" fontId="19" fillId="0" borderId="10" xfId="0" applyNumberFormat="1" applyFont="1" applyBorder="1"/>
    <xf numFmtId="164" fontId="4" fillId="3" borderId="15" xfId="0" applyNumberFormat="1" applyFont="1" applyFill="1" applyBorder="1" applyAlignment="1">
      <alignment horizontal="center" vertical="center" wrapText="1"/>
    </xf>
    <xf numFmtId="0" fontId="19" fillId="4" borderId="11" xfId="0" applyFont="1" applyFill="1" applyBorder="1" applyAlignment="1">
      <alignment horizontal="left" vertical="top"/>
    </xf>
    <xf numFmtId="41" fontId="32" fillId="0" borderId="36" xfId="1" applyFont="1" applyBorder="1"/>
    <xf numFmtId="41" fontId="33" fillId="0" borderId="36" xfId="1" applyFont="1" applyBorder="1"/>
    <xf numFmtId="0" fontId="0" fillId="0" borderId="37" xfId="0" applyBorder="1"/>
    <xf numFmtId="0" fontId="0" fillId="14" borderId="37" xfId="0" applyFill="1" applyBorder="1" applyAlignment="1">
      <alignment horizontal="center" vertical="center"/>
    </xf>
    <xf numFmtId="0" fontId="34" fillId="0" borderId="37" xfId="0" applyFont="1" applyBorder="1" applyAlignment="1">
      <alignment horizontal="center" vertical="center"/>
    </xf>
    <xf numFmtId="170" fontId="0" fillId="0" borderId="37" xfId="0" applyNumberFormat="1" applyBorder="1" applyAlignment="1">
      <alignment horizontal="center" vertical="center"/>
    </xf>
    <xf numFmtId="0" fontId="0" fillId="0" borderId="37" xfId="0" applyBorder="1" applyAlignment="1">
      <alignment horizontal="center" vertical="center"/>
    </xf>
    <xf numFmtId="0" fontId="34" fillId="0" borderId="37" xfId="0" applyFont="1" applyBorder="1"/>
    <xf numFmtId="0" fontId="0" fillId="0" borderId="0" xfId="0"/>
    <xf numFmtId="0" fontId="0" fillId="0" borderId="0" xfId="0" applyAlignment="1">
      <alignment horizontal="center" vertical="center"/>
    </xf>
    <xf numFmtId="0" fontId="31" fillId="0" borderId="37" xfId="0" applyFont="1" applyBorder="1" applyAlignment="1">
      <alignment horizontal="center" vertical="center"/>
    </xf>
    <xf numFmtId="0" fontId="35" fillId="0" borderId="37" xfId="0" applyFont="1" applyBorder="1" applyAlignment="1">
      <alignment horizontal="center"/>
    </xf>
    <xf numFmtId="0" fontId="0" fillId="0" borderId="0" xfId="0" applyFont="1" applyAlignment="1">
      <alignment horizontal="center"/>
    </xf>
    <xf numFmtId="165" fontId="1" fillId="0" borderId="14" xfId="0" applyNumberFormat="1" applyFont="1" applyBorder="1" applyAlignment="1">
      <alignment horizontal="left" vertical="top" wrapText="1"/>
    </xf>
    <xf numFmtId="164" fontId="6" fillId="5" borderId="5" xfId="0" applyNumberFormat="1" applyFont="1" applyFill="1" applyBorder="1" applyAlignment="1">
      <alignment horizontal="center" vertical="center" wrapText="1"/>
    </xf>
    <xf numFmtId="0" fontId="3" fillId="0" borderId="10" xfId="0" applyFont="1" applyBorder="1"/>
    <xf numFmtId="164" fontId="4" fillId="3" borderId="5" xfId="0" applyNumberFormat="1" applyFont="1" applyFill="1" applyBorder="1" applyAlignment="1">
      <alignment horizontal="center" vertical="center" wrapText="1"/>
    </xf>
    <xf numFmtId="0" fontId="3" fillId="0" borderId="9" xfId="0" applyFont="1" applyBorder="1"/>
    <xf numFmtId="164" fontId="6" fillId="5" borderId="6" xfId="0" applyNumberFormat="1" applyFont="1" applyFill="1" applyBorder="1" applyAlignment="1">
      <alignment horizontal="center" vertical="center" wrapText="1"/>
    </xf>
    <xf numFmtId="0" fontId="3" fillId="0" borderId="7" xfId="0" applyFont="1" applyBorder="1"/>
    <xf numFmtId="0" fontId="3" fillId="0" borderId="8" xfId="0" applyFont="1" applyBorder="1"/>
    <xf numFmtId="0" fontId="1" fillId="0" borderId="0" xfId="0" applyFont="1" applyAlignment="1">
      <alignment horizontal="center"/>
    </xf>
    <xf numFmtId="0" fontId="0" fillId="0" borderId="0" xfId="0" applyFont="1" applyAlignment="1"/>
    <xf numFmtId="0" fontId="1" fillId="2" borderId="1" xfId="0" applyFont="1" applyFill="1" applyBorder="1" applyAlignment="1">
      <alignment horizontal="center"/>
    </xf>
    <xf numFmtId="0" fontId="3" fillId="0" borderId="2" xfId="0" applyFont="1" applyBorder="1"/>
    <xf numFmtId="0" fontId="3" fillId="0" borderId="3" xfId="0" applyFont="1" applyBorder="1"/>
    <xf numFmtId="164" fontId="4" fillId="3" borderId="6" xfId="0" applyNumberFormat="1" applyFont="1" applyFill="1" applyBorder="1" applyAlignment="1">
      <alignment horizontal="center" vertical="center" wrapText="1"/>
    </xf>
    <xf numFmtId="164" fontId="12" fillId="5" borderId="5" xfId="0" applyNumberFormat="1" applyFont="1" applyFill="1" applyBorder="1" applyAlignment="1">
      <alignment horizontal="center" vertical="center" wrapText="1"/>
    </xf>
    <xf numFmtId="165" fontId="4" fillId="3" borderId="6" xfId="0" applyNumberFormat="1" applyFont="1" applyFill="1" applyBorder="1" applyAlignment="1">
      <alignment horizontal="center" vertical="center"/>
    </xf>
    <xf numFmtId="0" fontId="3" fillId="0" borderId="22" xfId="0" applyFont="1" applyBorder="1"/>
    <xf numFmtId="165" fontId="1" fillId="4" borderId="6" xfId="0" applyNumberFormat="1" applyFont="1" applyFill="1" applyBorder="1" applyAlignment="1">
      <alignment horizontal="center" vertical="center"/>
    </xf>
    <xf numFmtId="165" fontId="1" fillId="0" borderId="6" xfId="0" applyNumberFormat="1" applyFont="1" applyBorder="1" applyAlignment="1">
      <alignment horizontal="center" vertical="center"/>
    </xf>
    <xf numFmtId="0" fontId="14" fillId="0" borderId="0" xfId="0" applyFont="1" applyAlignment="1">
      <alignment horizontal="center"/>
    </xf>
    <xf numFmtId="0" fontId="14" fillId="2" borderId="1" xfId="0" applyFont="1" applyFill="1" applyBorder="1" applyAlignment="1">
      <alignment horizontal="center"/>
    </xf>
    <xf numFmtId="165" fontId="7" fillId="4" borderId="6" xfId="0" applyNumberFormat="1" applyFont="1" applyFill="1" applyBorder="1" applyAlignment="1">
      <alignment horizontal="center" vertical="center" wrapText="1"/>
    </xf>
    <xf numFmtId="0" fontId="18" fillId="0" borderId="0" xfId="0" applyFont="1" applyAlignment="1">
      <alignment horizontal="center"/>
    </xf>
    <xf numFmtId="0" fontId="18" fillId="2" borderId="1" xfId="0" applyFont="1" applyFill="1" applyBorder="1" applyAlignment="1">
      <alignment horizontal="center"/>
    </xf>
    <xf numFmtId="0" fontId="26" fillId="12" borderId="5" xfId="0" applyFont="1" applyFill="1" applyBorder="1" applyAlignment="1">
      <alignment horizontal="center" vertical="center"/>
    </xf>
    <xf numFmtId="0" fontId="26" fillId="12" borderId="6" xfId="0" applyFont="1" applyFill="1" applyBorder="1" applyAlignment="1">
      <alignment horizontal="center" vertical="center"/>
    </xf>
    <xf numFmtId="0" fontId="26" fillId="12" borderId="19" xfId="0" applyFont="1" applyFill="1" applyBorder="1" applyAlignment="1">
      <alignment horizontal="center" vertical="center"/>
    </xf>
    <xf numFmtId="0" fontId="3" fillId="0" borderId="28" xfId="0" applyFont="1" applyBorder="1"/>
    <xf numFmtId="0" fontId="3" fillId="0" borderId="30" xfId="0" applyFont="1" applyBorder="1"/>
    <xf numFmtId="0" fontId="3" fillId="0" borderId="20" xfId="0" applyFont="1" applyBorder="1"/>
    <xf numFmtId="0" fontId="3" fillId="0" borderId="33" xfId="0" applyFont="1" applyBorder="1"/>
    <xf numFmtId="0" fontId="3" fillId="0" borderId="26" xfId="0" applyFont="1" applyBorder="1"/>
    <xf numFmtId="0" fontId="25" fillId="0" borderId="0" xfId="0" applyFont="1" applyAlignment="1">
      <alignment horizontal="center"/>
    </xf>
    <xf numFmtId="0" fontId="28" fillId="0" borderId="33" xfId="0" applyFont="1" applyBorder="1" applyAlignment="1">
      <alignment horizontal="center"/>
    </xf>
    <xf numFmtId="0" fontId="18" fillId="0" borderId="0" xfId="0" applyFont="1" applyAlignment="1">
      <alignment horizontal="center" vertical="center"/>
    </xf>
    <xf numFmtId="0" fontId="18" fillId="12" borderId="1" xfId="0" applyFont="1" applyFill="1" applyBorder="1" applyAlignment="1">
      <alignment horizontal="center"/>
    </xf>
    <xf numFmtId="166" fontId="2" fillId="0" borderId="38" xfId="0" applyNumberFormat="1" applyFont="1" applyBorder="1"/>
    <xf numFmtId="165" fontId="2" fillId="0" borderId="38" xfId="0" applyNumberFormat="1" applyFont="1" applyBorder="1" applyAlignment="1">
      <alignment wrapText="1"/>
    </xf>
  </cellXfs>
  <cellStyles count="2">
    <cellStyle name="Comma [0]" xfId="1" builtinId="6"/>
    <cellStyle name="Normal" xfId="0" builtinId="0"/>
  </cellStyles>
  <dxfs count="2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T%20PTP%20-%20Laporan%20Bulan%20Februari%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1-UNIT KERJA"/>
      <sheetName val="F2-PUSPEL"/>
      <sheetName val="F3-PENDIDIKAN"/>
      <sheetName val="F4-USIA"/>
      <sheetName val="F5-KELAS JABATAN"/>
      <sheetName val="F6-GENDER"/>
      <sheetName val="JANUARI (2)"/>
      <sheetName val="FEBRUARI"/>
      <sheetName val="MEMORY"/>
      <sheetName val="Usia cek"/>
    </sheetNames>
    <sheetDataSet>
      <sheetData sheetId="0"/>
      <sheetData sheetId="1"/>
      <sheetData sheetId="2"/>
      <sheetData sheetId="3"/>
      <sheetData sheetId="4"/>
      <sheetData sheetId="5">
        <row r="25">
          <cell r="J25" t="str">
            <v>Organik Anak PerusahaanL</v>
          </cell>
        </row>
        <row r="26">
          <cell r="J26" t="str">
            <v>Organik Anak PerusahaanP</v>
          </cell>
        </row>
        <row r="29">
          <cell r="J29" t="str">
            <v>PKWT Anak PerusahaanL</v>
          </cell>
        </row>
        <row r="30">
          <cell r="J30" t="str">
            <v>PKWT Anak PerusahaanP</v>
          </cell>
        </row>
      </sheetData>
      <sheetData sheetId="6"/>
      <sheetData sheetId="7">
        <row r="3">
          <cell r="U3" t="str">
            <v>BOD Pelindo (Penugasan)L</v>
          </cell>
        </row>
        <row r="4">
          <cell r="U4" t="str">
            <v>BOD Non PelindoL</v>
          </cell>
        </row>
        <row r="5">
          <cell r="U5" t="str">
            <v>BOD Non PelindoL</v>
          </cell>
        </row>
        <row r="6">
          <cell r="U6" t="str">
            <v>PKWT Anak PerusahaanL</v>
          </cell>
        </row>
        <row r="7">
          <cell r="U7" t="str">
            <v>Organik Pelindo (Penugasan)L</v>
          </cell>
        </row>
        <row r="8">
          <cell r="U8" t="str">
            <v>PKWT Anak PerusahaanL</v>
          </cell>
        </row>
        <row r="9">
          <cell r="U9" t="str">
            <v>PKWT Anak PerusahaanL</v>
          </cell>
        </row>
        <row r="10">
          <cell r="U10" t="str">
            <v>Organik Pelindo (Penugasan)L</v>
          </cell>
        </row>
        <row r="11">
          <cell r="U11" t="str">
            <v>Organik Anak PerusahaanL</v>
          </cell>
        </row>
        <row r="12">
          <cell r="U12" t="str">
            <v>Organik Anak PerusahaanL</v>
          </cell>
        </row>
        <row r="13">
          <cell r="U13" t="str">
            <v>Organik Pelindo (Penugasan)L</v>
          </cell>
        </row>
        <row r="14">
          <cell r="U14" t="str">
            <v>Organik Anak PerusahaanL</v>
          </cell>
        </row>
        <row r="15">
          <cell r="U15" t="str">
            <v>Organik Pelindo (Penugasan)L</v>
          </cell>
        </row>
        <row r="16">
          <cell r="U16" t="str">
            <v>PKWT Anak PerusahaanL</v>
          </cell>
        </row>
        <row r="17">
          <cell r="U17" t="str">
            <v>Organik Pelindo (Penugasan)L</v>
          </cell>
        </row>
        <row r="18">
          <cell r="U18" t="str">
            <v>PKWT Anak PerusahaanL</v>
          </cell>
        </row>
        <row r="19">
          <cell r="U19" t="str">
            <v>Organik Pelindo (Penugasan)P</v>
          </cell>
        </row>
        <row r="20">
          <cell r="U20" t="str">
            <v>PKWT Anak PerusahaanL</v>
          </cell>
        </row>
        <row r="21">
          <cell r="U21" t="str">
            <v>PKWT Anak PerusahaanL</v>
          </cell>
        </row>
        <row r="22">
          <cell r="U22" t="str">
            <v>Organik Anak PerusahaanL</v>
          </cell>
        </row>
        <row r="23">
          <cell r="U23" t="str">
            <v>PKWT Anak PerusahaanP</v>
          </cell>
        </row>
        <row r="24">
          <cell r="U24" t="str">
            <v>PKWT Anak PerusahaanL</v>
          </cell>
        </row>
        <row r="25">
          <cell r="U25" t="str">
            <v>Organik Anak PerusahaanP</v>
          </cell>
        </row>
        <row r="26">
          <cell r="U26" t="str">
            <v>Organik Pelindo (Penugasan)L</v>
          </cell>
        </row>
        <row r="27">
          <cell r="U27" t="str">
            <v>Organik Anak PerusahaanL</v>
          </cell>
        </row>
        <row r="28">
          <cell r="U28" t="str">
            <v>Organik Pelindo (Penugasan)L</v>
          </cell>
        </row>
        <row r="29">
          <cell r="U29" t="str">
            <v>PKWT Anak PerusahaanL</v>
          </cell>
        </row>
        <row r="30">
          <cell r="U30" t="str">
            <v>PKWT Anak PerusahaanL</v>
          </cell>
        </row>
        <row r="31">
          <cell r="U31" t="str">
            <v>Organik Pelindo (Penugasan)L</v>
          </cell>
        </row>
        <row r="32">
          <cell r="U32" t="str">
            <v>Organik Anak PerusahaanP</v>
          </cell>
        </row>
        <row r="33">
          <cell r="U33" t="str">
            <v>Organik Anak PerusahaanP</v>
          </cell>
        </row>
        <row r="34">
          <cell r="U34" t="str">
            <v>PKWT Anak PerusahaanL</v>
          </cell>
        </row>
        <row r="35">
          <cell r="U35" t="str">
            <v>Organik Pelindo (Penugasan)L</v>
          </cell>
        </row>
        <row r="36">
          <cell r="U36" t="str">
            <v>Organik Anak PerusahaanL</v>
          </cell>
        </row>
        <row r="37">
          <cell r="U37" t="str">
            <v>Organik Pelindo (Penugasan)L</v>
          </cell>
        </row>
        <row r="38">
          <cell r="U38" t="str">
            <v>PKWT Anak PerusahaanL</v>
          </cell>
        </row>
        <row r="39">
          <cell r="U39" t="str">
            <v>Organik Anak PerusahaanL</v>
          </cell>
        </row>
        <row r="40">
          <cell r="U40" t="str">
            <v>PKWT Anak PerusahaanL</v>
          </cell>
        </row>
        <row r="41">
          <cell r="U41" t="str">
            <v>PKWT Anak PerusahaanL</v>
          </cell>
        </row>
        <row r="42">
          <cell r="U42" t="str">
            <v>PKWT Anak PerusahaanL</v>
          </cell>
        </row>
        <row r="43">
          <cell r="U43" t="str">
            <v>Organik Anak PerusahaanL</v>
          </cell>
        </row>
        <row r="44">
          <cell r="U44" t="str">
            <v>Organik Pelindo (Penugasan)L</v>
          </cell>
        </row>
        <row r="45">
          <cell r="U45" t="str">
            <v>PKWT Anak PerusahaanL</v>
          </cell>
        </row>
        <row r="46">
          <cell r="U46" t="str">
            <v>Organik Pelindo (Penugasan)L</v>
          </cell>
        </row>
        <row r="47">
          <cell r="U47" t="str">
            <v>PKWT Anak PerusahaanL</v>
          </cell>
        </row>
        <row r="48">
          <cell r="U48" t="str">
            <v>Alih Daya Anak PerusahaanL</v>
          </cell>
        </row>
        <row r="49">
          <cell r="U49" t="str">
            <v>Alih Daya Anak PerusahaanL</v>
          </cell>
        </row>
        <row r="50">
          <cell r="U50" t="str">
            <v>Alih Daya Anak PerusahaanL</v>
          </cell>
        </row>
        <row r="51">
          <cell r="U51" t="str">
            <v>Alih Daya Anak PerusahaanL</v>
          </cell>
        </row>
        <row r="52">
          <cell r="U52" t="str">
            <v>Alih Daya Anak PerusahaanL</v>
          </cell>
        </row>
        <row r="53">
          <cell r="U53" t="str">
            <v>Alih Daya Anak PerusahaanL</v>
          </cell>
        </row>
        <row r="54">
          <cell r="U54" t="str">
            <v>Alih Daya Anak PerusahaanL</v>
          </cell>
        </row>
        <row r="55">
          <cell r="U55" t="str">
            <v>Alih Daya Anak PerusahaanL</v>
          </cell>
        </row>
        <row r="56">
          <cell r="U56" t="str">
            <v>Alih Daya Anak PerusahaanL</v>
          </cell>
        </row>
        <row r="57">
          <cell r="U57" t="str">
            <v>Alih Daya Anak PerusahaanL</v>
          </cell>
        </row>
        <row r="58">
          <cell r="U58" t="str">
            <v>Alih Daya Anak PerusahaanL</v>
          </cell>
        </row>
        <row r="59">
          <cell r="U59" t="str">
            <v>Alih Daya Anak PerusahaanL</v>
          </cell>
        </row>
        <row r="60">
          <cell r="U60" t="str">
            <v>Alih Daya Anak PerusahaanL</v>
          </cell>
        </row>
        <row r="61">
          <cell r="U61" t="str">
            <v>Alih Daya Anak PerusahaanL</v>
          </cell>
        </row>
        <row r="62">
          <cell r="U62" t="str">
            <v>Alih Daya Anak PerusahaanL</v>
          </cell>
        </row>
        <row r="63">
          <cell r="U63" t="str">
            <v>Alih Daya Anak PerusahaanL</v>
          </cell>
        </row>
        <row r="64">
          <cell r="U64" t="str">
            <v>Alih Daya Anak PerusahaanL</v>
          </cell>
        </row>
        <row r="65">
          <cell r="U65" t="str">
            <v>Alih Daya Anak PerusahaanL</v>
          </cell>
        </row>
        <row r="66">
          <cell r="U66" t="str">
            <v>Alih Daya Anak PerusahaanL</v>
          </cell>
        </row>
        <row r="67">
          <cell r="U67" t="str">
            <v>Alih Daya Anak PerusahaanL</v>
          </cell>
        </row>
        <row r="68">
          <cell r="U68" t="str">
            <v>Alih Daya Anak PerusahaanL</v>
          </cell>
        </row>
        <row r="69">
          <cell r="U69" t="str">
            <v>Alih Daya Anak PerusahaanL</v>
          </cell>
        </row>
        <row r="70">
          <cell r="U70" t="str">
            <v>Alih Daya Anak PerusahaanL</v>
          </cell>
        </row>
        <row r="71">
          <cell r="U71" t="str">
            <v>Alih Daya Anak PerusahaanL</v>
          </cell>
        </row>
        <row r="72">
          <cell r="U72" t="str">
            <v>Alih Daya Anak PerusahaanL</v>
          </cell>
        </row>
        <row r="73">
          <cell r="U73" t="str">
            <v>Alih Daya Anak PerusahaanL</v>
          </cell>
        </row>
        <row r="74">
          <cell r="U74" t="str">
            <v>Alih Daya Anak PerusahaanL</v>
          </cell>
        </row>
        <row r="75">
          <cell r="U75" t="str">
            <v>Alih Daya Anak PerusahaanL</v>
          </cell>
        </row>
        <row r="76">
          <cell r="U76" t="str">
            <v>Alih Daya Anak PerusahaanL</v>
          </cell>
        </row>
        <row r="77">
          <cell r="U77" t="str">
            <v>Alih Daya Anak PerusahaanL</v>
          </cell>
        </row>
        <row r="78">
          <cell r="U78" t="str">
            <v>Alih Daya Anak PerusahaanL</v>
          </cell>
        </row>
        <row r="79">
          <cell r="U79" t="str">
            <v>Alih Daya Anak PerusahaanL</v>
          </cell>
        </row>
        <row r="80">
          <cell r="U80" t="str">
            <v>Alih Daya Anak PerusahaanL</v>
          </cell>
        </row>
        <row r="81">
          <cell r="U81" t="str">
            <v>Alih Daya Anak PerusahaanL</v>
          </cell>
        </row>
        <row r="82">
          <cell r="U82" t="str">
            <v>Alih Daya Anak PerusahaanL</v>
          </cell>
        </row>
        <row r="83">
          <cell r="U83" t="str">
            <v>Alih Daya Anak PerusahaanL</v>
          </cell>
        </row>
        <row r="84">
          <cell r="U84" t="str">
            <v>Alih Daya Anak PerusahaanL</v>
          </cell>
        </row>
        <row r="85">
          <cell r="U85" t="str">
            <v>Alih Daya Anak PerusahaanL</v>
          </cell>
        </row>
        <row r="86">
          <cell r="U86" t="str">
            <v>Alih Daya Anak PerusahaanL</v>
          </cell>
        </row>
        <row r="87">
          <cell r="U87" t="str">
            <v>Alih Daya Anak PerusahaanL</v>
          </cell>
        </row>
        <row r="88">
          <cell r="U88" t="str">
            <v>Alih Daya Anak PerusahaanL</v>
          </cell>
        </row>
        <row r="89">
          <cell r="U89" t="str">
            <v>Alih Daya Anak PerusahaanL</v>
          </cell>
        </row>
        <row r="90">
          <cell r="U90" t="str">
            <v>Alih Daya Anak PerusahaanL</v>
          </cell>
        </row>
        <row r="91">
          <cell r="U91" t="str">
            <v>Alih Daya Anak PerusahaanL</v>
          </cell>
        </row>
        <row r="92">
          <cell r="U92" t="str">
            <v>Alih Daya Anak PerusahaanL</v>
          </cell>
        </row>
        <row r="93">
          <cell r="U93" t="str">
            <v>Alih Daya Anak PerusahaanL</v>
          </cell>
        </row>
        <row r="94">
          <cell r="U94" t="str">
            <v>Alih Daya Anak PerusahaanL</v>
          </cell>
        </row>
        <row r="95">
          <cell r="U95" t="str">
            <v>Alih Daya Anak PerusahaanL</v>
          </cell>
        </row>
        <row r="96">
          <cell r="U96" t="str">
            <v>Alih Daya Anak PerusahaanL</v>
          </cell>
        </row>
        <row r="97">
          <cell r="U97" t="str">
            <v>Alih Daya Anak PerusahaanL</v>
          </cell>
        </row>
        <row r="98">
          <cell r="U98" t="str">
            <v>Alih Daya Anak PerusahaanL</v>
          </cell>
        </row>
        <row r="99">
          <cell r="U99" t="str">
            <v>Alih Daya Anak PerusahaanL</v>
          </cell>
        </row>
        <row r="100">
          <cell r="U100" t="str">
            <v>Alih Daya Anak PerusahaanL</v>
          </cell>
        </row>
        <row r="101">
          <cell r="U101" t="str">
            <v>Alih Daya Anak PerusahaanL</v>
          </cell>
        </row>
        <row r="102">
          <cell r="U102" t="str">
            <v>Alih Daya Anak PerusahaanL</v>
          </cell>
        </row>
        <row r="103">
          <cell r="U103" t="str">
            <v>Alih Daya Anak PerusahaanL</v>
          </cell>
        </row>
        <row r="104">
          <cell r="U104" t="str">
            <v>Alih Daya Anak PerusahaanL</v>
          </cell>
        </row>
        <row r="105">
          <cell r="U105" t="str">
            <v>Alih Daya Anak PerusahaanL</v>
          </cell>
        </row>
        <row r="106">
          <cell r="U106" t="str">
            <v>Alih Daya Anak PerusahaanL</v>
          </cell>
        </row>
        <row r="107">
          <cell r="U107" t="str">
            <v>Alih Daya Anak PerusahaanL</v>
          </cell>
        </row>
        <row r="108">
          <cell r="U108" t="str">
            <v>Alih Daya Anak PerusahaanL</v>
          </cell>
        </row>
        <row r="109">
          <cell r="U109" t="str">
            <v>Alih Daya Anak PerusahaanL</v>
          </cell>
        </row>
        <row r="110">
          <cell r="U110" t="str">
            <v>Alih Daya Anak PerusahaanL</v>
          </cell>
        </row>
        <row r="111">
          <cell r="U111" t="str">
            <v>Alih Daya Anak PerusahaanL</v>
          </cell>
        </row>
        <row r="112">
          <cell r="U112" t="str">
            <v>Alih Daya Anak PerusahaanL</v>
          </cell>
        </row>
        <row r="113">
          <cell r="U113" t="str">
            <v>Alih Daya Anak PerusahaanL</v>
          </cell>
        </row>
        <row r="114">
          <cell r="U114" t="str">
            <v>Alih Daya Anak PerusahaanL</v>
          </cell>
        </row>
        <row r="115">
          <cell r="U115" t="str">
            <v>Alih Daya Anak PerusahaanL</v>
          </cell>
        </row>
        <row r="116">
          <cell r="U116" t="str">
            <v>Alih Daya Anak PerusahaanL</v>
          </cell>
        </row>
        <row r="117">
          <cell r="U117" t="str">
            <v>Alih Daya Anak PerusahaanL</v>
          </cell>
        </row>
        <row r="118">
          <cell r="U118" t="str">
            <v>Alih Daya Anak PerusahaanL</v>
          </cell>
        </row>
        <row r="119">
          <cell r="U119" t="str">
            <v>Alih Daya Anak PerusahaanL</v>
          </cell>
        </row>
        <row r="120">
          <cell r="U120" t="str">
            <v>Alih Daya Anak PerusahaanL</v>
          </cell>
        </row>
        <row r="121">
          <cell r="U121" t="str">
            <v>Alih Daya Anak PerusahaanL</v>
          </cell>
        </row>
        <row r="122">
          <cell r="U122" t="str">
            <v>Alih Daya Anak PerusahaanL</v>
          </cell>
        </row>
        <row r="123">
          <cell r="U123" t="str">
            <v>Alih Daya Anak PerusahaanL</v>
          </cell>
        </row>
        <row r="124">
          <cell r="U124" t="str">
            <v>Alih Daya Anak PerusahaanL</v>
          </cell>
        </row>
        <row r="125">
          <cell r="U125" t="str">
            <v>Alih Daya Anak PerusahaanL</v>
          </cell>
        </row>
        <row r="126">
          <cell r="U126" t="str">
            <v>Alih Daya Anak PerusahaanL</v>
          </cell>
        </row>
        <row r="127">
          <cell r="U127" t="str">
            <v>Alih Daya Anak PerusahaanL</v>
          </cell>
        </row>
        <row r="128">
          <cell r="U128" t="str">
            <v>Alih Daya Anak PerusahaanL</v>
          </cell>
        </row>
        <row r="129">
          <cell r="U129" t="str">
            <v>Alih Daya Anak PerusahaanL</v>
          </cell>
        </row>
        <row r="130">
          <cell r="U130" t="str">
            <v>Alih Daya Anak PerusahaanP</v>
          </cell>
        </row>
        <row r="131">
          <cell r="U131" t="str">
            <v>Alih Daya Anak PerusahaanP</v>
          </cell>
        </row>
        <row r="132">
          <cell r="U132" t="str">
            <v>Alih Daya Anak PerusahaanL</v>
          </cell>
        </row>
        <row r="133">
          <cell r="U133" t="str">
            <v/>
          </cell>
        </row>
        <row r="134">
          <cell r="U134" t="str">
            <v/>
          </cell>
        </row>
        <row r="135">
          <cell r="U135" t="str">
            <v/>
          </cell>
        </row>
        <row r="136">
          <cell r="U136" t="str">
            <v/>
          </cell>
        </row>
        <row r="137">
          <cell r="U137" t="str">
            <v/>
          </cell>
        </row>
        <row r="138">
          <cell r="U138" t="str">
            <v/>
          </cell>
        </row>
        <row r="139">
          <cell r="U139" t="str">
            <v/>
          </cell>
        </row>
        <row r="140">
          <cell r="U140" t="str">
            <v/>
          </cell>
        </row>
        <row r="141">
          <cell r="U141" t="str">
            <v/>
          </cell>
        </row>
        <row r="142">
          <cell r="U142" t="str">
            <v/>
          </cell>
        </row>
        <row r="143">
          <cell r="U143" t="str">
            <v/>
          </cell>
        </row>
        <row r="144">
          <cell r="U144" t="str">
            <v/>
          </cell>
        </row>
        <row r="145">
          <cell r="U145" t="str">
            <v/>
          </cell>
        </row>
        <row r="146">
          <cell r="U146" t="str">
            <v/>
          </cell>
        </row>
        <row r="147">
          <cell r="U147" t="str">
            <v/>
          </cell>
        </row>
        <row r="148">
          <cell r="U148" t="str">
            <v/>
          </cell>
        </row>
        <row r="149">
          <cell r="U149" t="str">
            <v/>
          </cell>
        </row>
        <row r="150">
          <cell r="U150" t="str">
            <v/>
          </cell>
        </row>
        <row r="151">
          <cell r="U151" t="str">
            <v/>
          </cell>
        </row>
        <row r="152">
          <cell r="U152" t="str">
            <v/>
          </cell>
        </row>
        <row r="153">
          <cell r="U153" t="str">
            <v/>
          </cell>
        </row>
        <row r="154">
          <cell r="U154" t="str">
            <v/>
          </cell>
        </row>
        <row r="155">
          <cell r="U155" t="str">
            <v/>
          </cell>
        </row>
        <row r="156">
          <cell r="U156" t="str">
            <v/>
          </cell>
        </row>
        <row r="157">
          <cell r="U157" t="str">
            <v/>
          </cell>
        </row>
        <row r="158">
          <cell r="U158" t="str">
            <v/>
          </cell>
        </row>
        <row r="159">
          <cell r="U159" t="str">
            <v/>
          </cell>
        </row>
        <row r="160">
          <cell r="U160" t="str">
            <v/>
          </cell>
        </row>
        <row r="161">
          <cell r="U161" t="str">
            <v/>
          </cell>
        </row>
        <row r="162">
          <cell r="U162" t="str">
            <v/>
          </cell>
        </row>
        <row r="163">
          <cell r="U163" t="str">
            <v/>
          </cell>
        </row>
        <row r="164">
          <cell r="U164" t="str">
            <v/>
          </cell>
        </row>
        <row r="165">
          <cell r="U165" t="str">
            <v/>
          </cell>
        </row>
        <row r="166">
          <cell r="U166" t="str">
            <v/>
          </cell>
        </row>
        <row r="167">
          <cell r="U167" t="str">
            <v/>
          </cell>
        </row>
        <row r="168">
          <cell r="U168" t="str">
            <v/>
          </cell>
        </row>
        <row r="169">
          <cell r="U169" t="str">
            <v/>
          </cell>
        </row>
        <row r="170">
          <cell r="U170" t="str">
            <v/>
          </cell>
        </row>
        <row r="171">
          <cell r="U171" t="str">
            <v/>
          </cell>
        </row>
        <row r="172">
          <cell r="U172" t="str">
            <v/>
          </cell>
        </row>
        <row r="173">
          <cell r="U173" t="str">
            <v/>
          </cell>
        </row>
        <row r="174">
          <cell r="U174" t="str">
            <v/>
          </cell>
        </row>
        <row r="175">
          <cell r="U175" t="str">
            <v/>
          </cell>
        </row>
        <row r="176">
          <cell r="U176" t="str">
            <v/>
          </cell>
        </row>
        <row r="177">
          <cell r="U177" t="str">
            <v/>
          </cell>
        </row>
        <row r="178">
          <cell r="U178" t="str">
            <v/>
          </cell>
        </row>
        <row r="179">
          <cell r="U179" t="str">
            <v/>
          </cell>
        </row>
        <row r="180">
          <cell r="U180" t="str">
            <v/>
          </cell>
        </row>
        <row r="181">
          <cell r="U181" t="str">
            <v/>
          </cell>
        </row>
        <row r="182">
          <cell r="U182" t="str">
            <v/>
          </cell>
        </row>
        <row r="183">
          <cell r="U183" t="str">
            <v/>
          </cell>
        </row>
        <row r="184">
          <cell r="U184" t="str">
            <v/>
          </cell>
        </row>
        <row r="185">
          <cell r="U185" t="str">
            <v/>
          </cell>
        </row>
        <row r="186">
          <cell r="U186" t="str">
            <v/>
          </cell>
        </row>
        <row r="187">
          <cell r="U187" t="str">
            <v/>
          </cell>
        </row>
        <row r="188">
          <cell r="U188" t="str">
            <v/>
          </cell>
        </row>
        <row r="189">
          <cell r="U189" t="str">
            <v/>
          </cell>
        </row>
        <row r="190">
          <cell r="U190" t="str">
            <v/>
          </cell>
        </row>
        <row r="191">
          <cell r="U191" t="str">
            <v/>
          </cell>
        </row>
        <row r="192">
          <cell r="U192" t="str">
            <v/>
          </cell>
        </row>
        <row r="193">
          <cell r="U193" t="str">
            <v/>
          </cell>
        </row>
        <row r="194">
          <cell r="U194" t="str">
            <v/>
          </cell>
        </row>
        <row r="195">
          <cell r="U195" t="str">
            <v/>
          </cell>
        </row>
        <row r="196">
          <cell r="U196" t="str">
            <v/>
          </cell>
        </row>
        <row r="197">
          <cell r="U197" t="str">
            <v/>
          </cell>
        </row>
        <row r="198">
          <cell r="U198" t="str">
            <v/>
          </cell>
        </row>
        <row r="199">
          <cell r="U199" t="str">
            <v/>
          </cell>
        </row>
        <row r="200">
          <cell r="U200" t="str">
            <v/>
          </cell>
        </row>
        <row r="201">
          <cell r="U201" t="str">
            <v/>
          </cell>
        </row>
        <row r="202">
          <cell r="U202" t="str">
            <v/>
          </cell>
        </row>
        <row r="203">
          <cell r="U203" t="str">
            <v/>
          </cell>
        </row>
        <row r="204">
          <cell r="U204" t="str">
            <v/>
          </cell>
        </row>
        <row r="205">
          <cell r="U205" t="str">
            <v/>
          </cell>
        </row>
        <row r="206">
          <cell r="U206" t="str">
            <v/>
          </cell>
        </row>
        <row r="207">
          <cell r="U207" t="str">
            <v/>
          </cell>
        </row>
        <row r="208">
          <cell r="U208" t="str">
            <v/>
          </cell>
        </row>
        <row r="209">
          <cell r="U209" t="str">
            <v/>
          </cell>
        </row>
        <row r="210">
          <cell r="U210" t="str">
            <v/>
          </cell>
        </row>
        <row r="211">
          <cell r="U211" t="str">
            <v/>
          </cell>
        </row>
        <row r="212">
          <cell r="U212" t="str">
            <v/>
          </cell>
        </row>
        <row r="213">
          <cell r="U213" t="str">
            <v/>
          </cell>
        </row>
        <row r="214">
          <cell r="U214" t="str">
            <v/>
          </cell>
        </row>
        <row r="215">
          <cell r="U215" t="str">
            <v/>
          </cell>
        </row>
        <row r="216">
          <cell r="U216" t="str">
            <v/>
          </cell>
        </row>
        <row r="217">
          <cell r="U217" t="str">
            <v/>
          </cell>
        </row>
        <row r="218">
          <cell r="U218" t="str">
            <v/>
          </cell>
        </row>
        <row r="219">
          <cell r="U219" t="str">
            <v/>
          </cell>
        </row>
        <row r="220">
          <cell r="U220" t="str">
            <v/>
          </cell>
        </row>
        <row r="221">
          <cell r="U221" t="str">
            <v/>
          </cell>
        </row>
        <row r="222">
          <cell r="U222" t="str">
            <v/>
          </cell>
        </row>
        <row r="223">
          <cell r="U223" t="str">
            <v/>
          </cell>
        </row>
        <row r="224">
          <cell r="U224" t="str">
            <v/>
          </cell>
        </row>
        <row r="225">
          <cell r="U225" t="str">
            <v/>
          </cell>
        </row>
        <row r="226">
          <cell r="U226" t="str">
            <v/>
          </cell>
        </row>
        <row r="227">
          <cell r="U227" t="str">
            <v/>
          </cell>
        </row>
        <row r="228">
          <cell r="U228" t="str">
            <v/>
          </cell>
        </row>
        <row r="229">
          <cell r="U229" t="str">
            <v/>
          </cell>
        </row>
        <row r="230">
          <cell r="U230" t="str">
            <v/>
          </cell>
        </row>
        <row r="231">
          <cell r="U231" t="str">
            <v/>
          </cell>
        </row>
        <row r="232">
          <cell r="U232" t="str">
            <v/>
          </cell>
        </row>
        <row r="233">
          <cell r="U233" t="str">
            <v/>
          </cell>
        </row>
        <row r="234">
          <cell r="U234" t="str">
            <v/>
          </cell>
        </row>
        <row r="235">
          <cell r="U235" t="str">
            <v/>
          </cell>
        </row>
        <row r="236">
          <cell r="U236" t="str">
            <v/>
          </cell>
        </row>
        <row r="237">
          <cell r="U237" t="str">
            <v/>
          </cell>
        </row>
        <row r="238">
          <cell r="U238" t="str">
            <v/>
          </cell>
        </row>
        <row r="239">
          <cell r="U239" t="str">
            <v/>
          </cell>
        </row>
        <row r="240">
          <cell r="U240" t="str">
            <v/>
          </cell>
        </row>
        <row r="241">
          <cell r="U241" t="str">
            <v/>
          </cell>
        </row>
        <row r="242">
          <cell r="U242" t="str">
            <v/>
          </cell>
        </row>
        <row r="243">
          <cell r="U243" t="str">
            <v/>
          </cell>
        </row>
        <row r="244">
          <cell r="U244" t="str">
            <v/>
          </cell>
        </row>
        <row r="245">
          <cell r="U245" t="str">
            <v/>
          </cell>
        </row>
        <row r="246">
          <cell r="U246" t="str">
            <v/>
          </cell>
        </row>
        <row r="247">
          <cell r="U247" t="str">
            <v/>
          </cell>
        </row>
        <row r="248">
          <cell r="U248" t="str">
            <v/>
          </cell>
        </row>
        <row r="249">
          <cell r="U249" t="str">
            <v/>
          </cell>
        </row>
        <row r="250">
          <cell r="U250" t="str">
            <v/>
          </cell>
        </row>
        <row r="251">
          <cell r="U251" t="str">
            <v/>
          </cell>
        </row>
        <row r="252">
          <cell r="U252" t="str">
            <v/>
          </cell>
        </row>
        <row r="253">
          <cell r="U253" t="str">
            <v/>
          </cell>
        </row>
        <row r="254">
          <cell r="U254" t="str">
            <v/>
          </cell>
        </row>
        <row r="255">
          <cell r="U255" t="str">
            <v/>
          </cell>
        </row>
        <row r="256">
          <cell r="U256" t="str">
            <v/>
          </cell>
        </row>
        <row r="257">
          <cell r="U257" t="str">
            <v/>
          </cell>
        </row>
        <row r="258">
          <cell r="U258" t="str">
            <v/>
          </cell>
        </row>
        <row r="259">
          <cell r="U259" t="str">
            <v/>
          </cell>
        </row>
        <row r="260">
          <cell r="U260" t="str">
            <v/>
          </cell>
        </row>
        <row r="261">
          <cell r="U261" t="str">
            <v/>
          </cell>
        </row>
        <row r="262">
          <cell r="U262" t="str">
            <v/>
          </cell>
        </row>
        <row r="263">
          <cell r="U263" t="str">
            <v/>
          </cell>
        </row>
        <row r="264">
          <cell r="U264" t="str">
            <v/>
          </cell>
        </row>
        <row r="265">
          <cell r="U265" t="str">
            <v/>
          </cell>
        </row>
        <row r="266">
          <cell r="U266" t="str">
            <v/>
          </cell>
        </row>
        <row r="267">
          <cell r="U267" t="str">
            <v/>
          </cell>
        </row>
        <row r="268">
          <cell r="U268" t="str">
            <v/>
          </cell>
        </row>
        <row r="269">
          <cell r="U269" t="str">
            <v/>
          </cell>
        </row>
        <row r="270">
          <cell r="U270" t="str">
            <v/>
          </cell>
        </row>
        <row r="271">
          <cell r="U271" t="str">
            <v/>
          </cell>
        </row>
        <row r="272">
          <cell r="U272" t="str">
            <v/>
          </cell>
        </row>
        <row r="273">
          <cell r="U273" t="str">
            <v/>
          </cell>
        </row>
        <row r="274">
          <cell r="U274" t="str">
            <v/>
          </cell>
        </row>
        <row r="275">
          <cell r="U275" t="str">
            <v/>
          </cell>
        </row>
        <row r="276">
          <cell r="U276" t="str">
            <v/>
          </cell>
        </row>
        <row r="277">
          <cell r="U277" t="str">
            <v/>
          </cell>
        </row>
        <row r="278">
          <cell r="U278" t="str">
            <v/>
          </cell>
        </row>
        <row r="279">
          <cell r="U279" t="str">
            <v/>
          </cell>
        </row>
        <row r="280">
          <cell r="U280" t="str">
            <v/>
          </cell>
        </row>
        <row r="281">
          <cell r="U281" t="str">
            <v/>
          </cell>
        </row>
        <row r="282">
          <cell r="U282" t="str">
            <v/>
          </cell>
        </row>
        <row r="283">
          <cell r="U283" t="str">
            <v/>
          </cell>
        </row>
        <row r="284">
          <cell r="U284" t="str">
            <v/>
          </cell>
        </row>
        <row r="285">
          <cell r="U285" t="str">
            <v/>
          </cell>
        </row>
        <row r="286">
          <cell r="U286" t="str">
            <v/>
          </cell>
        </row>
        <row r="287">
          <cell r="U287" t="str">
            <v/>
          </cell>
        </row>
        <row r="288">
          <cell r="U288" t="str">
            <v/>
          </cell>
        </row>
        <row r="289">
          <cell r="U289" t="str">
            <v/>
          </cell>
        </row>
        <row r="290">
          <cell r="U290" t="str">
            <v/>
          </cell>
        </row>
        <row r="291">
          <cell r="U291" t="str">
            <v/>
          </cell>
        </row>
        <row r="292">
          <cell r="U292" t="str">
            <v/>
          </cell>
        </row>
        <row r="293">
          <cell r="U293" t="str">
            <v/>
          </cell>
        </row>
        <row r="294">
          <cell r="U294" t="str">
            <v/>
          </cell>
        </row>
        <row r="295">
          <cell r="U295" t="str">
            <v/>
          </cell>
        </row>
        <row r="296">
          <cell r="U296" t="str">
            <v/>
          </cell>
        </row>
        <row r="297">
          <cell r="U297" t="str">
            <v/>
          </cell>
        </row>
        <row r="298">
          <cell r="U298" t="str">
            <v/>
          </cell>
        </row>
        <row r="299">
          <cell r="U299" t="str">
            <v/>
          </cell>
        </row>
        <row r="300">
          <cell r="U300" t="str">
            <v/>
          </cell>
        </row>
        <row r="301">
          <cell r="U301" t="str">
            <v/>
          </cell>
        </row>
        <row r="302">
          <cell r="U302" t="str">
            <v/>
          </cell>
        </row>
        <row r="303">
          <cell r="U303" t="str">
            <v/>
          </cell>
        </row>
        <row r="304">
          <cell r="U304" t="str">
            <v/>
          </cell>
        </row>
        <row r="305">
          <cell r="U305" t="str">
            <v/>
          </cell>
        </row>
        <row r="306">
          <cell r="U306" t="str">
            <v/>
          </cell>
        </row>
        <row r="307">
          <cell r="U307" t="str">
            <v/>
          </cell>
        </row>
        <row r="308">
          <cell r="U308" t="str">
            <v/>
          </cell>
        </row>
        <row r="309">
          <cell r="U309" t="str">
            <v/>
          </cell>
        </row>
        <row r="310">
          <cell r="U310" t="str">
            <v/>
          </cell>
        </row>
        <row r="311">
          <cell r="U311" t="str">
            <v/>
          </cell>
        </row>
        <row r="312">
          <cell r="U312" t="str">
            <v/>
          </cell>
        </row>
        <row r="313">
          <cell r="U313" t="str">
            <v/>
          </cell>
        </row>
        <row r="314">
          <cell r="U314" t="str">
            <v/>
          </cell>
        </row>
        <row r="315">
          <cell r="U315" t="str">
            <v/>
          </cell>
        </row>
        <row r="316">
          <cell r="U316" t="str">
            <v/>
          </cell>
        </row>
        <row r="317">
          <cell r="U317" t="str">
            <v/>
          </cell>
        </row>
        <row r="318">
          <cell r="U318" t="str">
            <v/>
          </cell>
        </row>
        <row r="319">
          <cell r="U319" t="str">
            <v/>
          </cell>
        </row>
        <row r="320">
          <cell r="U320" t="str">
            <v/>
          </cell>
        </row>
        <row r="321">
          <cell r="U321" t="str">
            <v/>
          </cell>
        </row>
        <row r="322">
          <cell r="U322" t="str">
            <v/>
          </cell>
        </row>
        <row r="323">
          <cell r="U323" t="str">
            <v/>
          </cell>
        </row>
        <row r="324">
          <cell r="U324" t="str">
            <v/>
          </cell>
        </row>
        <row r="325">
          <cell r="U325" t="str">
            <v/>
          </cell>
        </row>
        <row r="326">
          <cell r="U326" t="str">
            <v/>
          </cell>
        </row>
        <row r="327">
          <cell r="U327" t="str">
            <v/>
          </cell>
        </row>
        <row r="328">
          <cell r="U328" t="str">
            <v/>
          </cell>
        </row>
        <row r="329">
          <cell r="U329" t="str">
            <v/>
          </cell>
        </row>
        <row r="330">
          <cell r="U330" t="str">
            <v/>
          </cell>
        </row>
        <row r="331">
          <cell r="U331" t="str">
            <v/>
          </cell>
        </row>
        <row r="332">
          <cell r="U332" t="str">
            <v/>
          </cell>
        </row>
        <row r="333">
          <cell r="U333" t="str">
            <v/>
          </cell>
        </row>
        <row r="334">
          <cell r="U334" t="str">
            <v/>
          </cell>
        </row>
        <row r="335">
          <cell r="U335" t="str">
            <v/>
          </cell>
        </row>
        <row r="336">
          <cell r="U336" t="str">
            <v/>
          </cell>
        </row>
        <row r="337">
          <cell r="U337" t="str">
            <v/>
          </cell>
        </row>
        <row r="338">
          <cell r="U338" t="str">
            <v/>
          </cell>
        </row>
        <row r="339">
          <cell r="U339" t="str">
            <v/>
          </cell>
        </row>
        <row r="340">
          <cell r="U340" t="str">
            <v/>
          </cell>
        </row>
        <row r="341">
          <cell r="U341" t="str">
            <v/>
          </cell>
        </row>
        <row r="342">
          <cell r="U342" t="str">
            <v/>
          </cell>
        </row>
        <row r="343">
          <cell r="U343" t="str">
            <v/>
          </cell>
        </row>
        <row r="344">
          <cell r="U344" t="str">
            <v/>
          </cell>
        </row>
        <row r="345">
          <cell r="U345" t="str">
            <v/>
          </cell>
        </row>
        <row r="346">
          <cell r="U346" t="str">
            <v/>
          </cell>
        </row>
        <row r="347">
          <cell r="U347" t="str">
            <v/>
          </cell>
        </row>
        <row r="348">
          <cell r="U348" t="str">
            <v/>
          </cell>
        </row>
        <row r="349">
          <cell r="U349" t="str">
            <v/>
          </cell>
        </row>
        <row r="350">
          <cell r="U350" t="str">
            <v/>
          </cell>
        </row>
        <row r="351">
          <cell r="U351" t="str">
            <v/>
          </cell>
        </row>
        <row r="352">
          <cell r="U352" t="str">
            <v/>
          </cell>
        </row>
        <row r="353">
          <cell r="U353" t="str">
            <v/>
          </cell>
        </row>
        <row r="354">
          <cell r="U354" t="str">
            <v/>
          </cell>
        </row>
        <row r="355">
          <cell r="U355" t="str">
            <v/>
          </cell>
        </row>
        <row r="356">
          <cell r="U356" t="str">
            <v/>
          </cell>
        </row>
        <row r="357">
          <cell r="U357" t="str">
            <v/>
          </cell>
        </row>
        <row r="358">
          <cell r="U358" t="str">
            <v/>
          </cell>
        </row>
        <row r="359">
          <cell r="U359" t="str">
            <v/>
          </cell>
        </row>
        <row r="360">
          <cell r="U360" t="str">
            <v/>
          </cell>
        </row>
        <row r="361">
          <cell r="U361" t="str">
            <v/>
          </cell>
        </row>
        <row r="362">
          <cell r="U362" t="str">
            <v/>
          </cell>
        </row>
        <row r="363">
          <cell r="U363" t="str">
            <v/>
          </cell>
        </row>
        <row r="364">
          <cell r="U364" t="str">
            <v/>
          </cell>
        </row>
        <row r="365">
          <cell r="U365" t="str">
            <v/>
          </cell>
        </row>
        <row r="366">
          <cell r="U366" t="str">
            <v/>
          </cell>
        </row>
        <row r="367">
          <cell r="U367" t="str">
            <v/>
          </cell>
        </row>
        <row r="368">
          <cell r="U368" t="str">
            <v/>
          </cell>
        </row>
        <row r="369">
          <cell r="U369" t="str">
            <v/>
          </cell>
        </row>
        <row r="370">
          <cell r="U370" t="str">
            <v/>
          </cell>
        </row>
        <row r="371">
          <cell r="U371" t="str">
            <v/>
          </cell>
        </row>
        <row r="372">
          <cell r="U372" t="str">
            <v/>
          </cell>
        </row>
        <row r="373">
          <cell r="U373" t="str">
            <v/>
          </cell>
        </row>
        <row r="374">
          <cell r="U374" t="str">
            <v/>
          </cell>
        </row>
        <row r="375">
          <cell r="U375" t="str">
            <v/>
          </cell>
        </row>
        <row r="376">
          <cell r="U376" t="str">
            <v/>
          </cell>
        </row>
        <row r="377">
          <cell r="U377" t="str">
            <v/>
          </cell>
        </row>
        <row r="378">
          <cell r="U378" t="str">
            <v/>
          </cell>
        </row>
        <row r="379">
          <cell r="U379" t="str">
            <v/>
          </cell>
        </row>
        <row r="380">
          <cell r="U380" t="str">
            <v/>
          </cell>
        </row>
        <row r="381">
          <cell r="U381" t="str">
            <v/>
          </cell>
        </row>
        <row r="382">
          <cell r="U382" t="str">
            <v/>
          </cell>
        </row>
        <row r="383">
          <cell r="U383" t="str">
            <v/>
          </cell>
        </row>
        <row r="384">
          <cell r="U384" t="str">
            <v/>
          </cell>
        </row>
        <row r="385">
          <cell r="U385" t="str">
            <v/>
          </cell>
        </row>
        <row r="386">
          <cell r="U386" t="str">
            <v/>
          </cell>
        </row>
        <row r="387">
          <cell r="U387" t="str">
            <v/>
          </cell>
        </row>
        <row r="388">
          <cell r="U388" t="str">
            <v/>
          </cell>
        </row>
        <row r="389">
          <cell r="U389" t="str">
            <v/>
          </cell>
        </row>
        <row r="390">
          <cell r="U390" t="str">
            <v/>
          </cell>
        </row>
        <row r="391">
          <cell r="U391" t="str">
            <v/>
          </cell>
        </row>
        <row r="392">
          <cell r="U392" t="str">
            <v/>
          </cell>
        </row>
        <row r="393">
          <cell r="U393" t="str">
            <v/>
          </cell>
        </row>
        <row r="394">
          <cell r="U394" t="str">
            <v/>
          </cell>
        </row>
        <row r="395">
          <cell r="U395" t="str">
            <v/>
          </cell>
        </row>
        <row r="396">
          <cell r="U396" t="str">
            <v/>
          </cell>
        </row>
        <row r="397">
          <cell r="U397" t="str">
            <v/>
          </cell>
        </row>
        <row r="398">
          <cell r="U398" t="str">
            <v/>
          </cell>
        </row>
        <row r="399">
          <cell r="U399" t="str">
            <v/>
          </cell>
        </row>
        <row r="400">
          <cell r="U400" t="str">
            <v/>
          </cell>
        </row>
        <row r="401">
          <cell r="U401" t="str">
            <v/>
          </cell>
        </row>
        <row r="402">
          <cell r="U402" t="str">
            <v/>
          </cell>
        </row>
        <row r="403">
          <cell r="U403" t="str">
            <v/>
          </cell>
        </row>
        <row r="404">
          <cell r="U404" t="str">
            <v/>
          </cell>
        </row>
        <row r="405">
          <cell r="U405" t="str">
            <v/>
          </cell>
        </row>
        <row r="406">
          <cell r="U406" t="str">
            <v/>
          </cell>
        </row>
        <row r="407">
          <cell r="U407" t="str">
            <v/>
          </cell>
        </row>
        <row r="408">
          <cell r="U408" t="str">
            <v/>
          </cell>
        </row>
        <row r="409">
          <cell r="U409" t="str">
            <v/>
          </cell>
        </row>
        <row r="410">
          <cell r="U410" t="str">
            <v/>
          </cell>
        </row>
        <row r="411">
          <cell r="U411" t="str">
            <v/>
          </cell>
        </row>
        <row r="412">
          <cell r="U412" t="str">
            <v/>
          </cell>
        </row>
        <row r="413">
          <cell r="U413" t="str">
            <v/>
          </cell>
        </row>
        <row r="414">
          <cell r="U414" t="str">
            <v/>
          </cell>
        </row>
        <row r="415">
          <cell r="U415" t="str">
            <v/>
          </cell>
        </row>
        <row r="416">
          <cell r="U416" t="str">
            <v/>
          </cell>
        </row>
        <row r="417">
          <cell r="U417" t="str">
            <v/>
          </cell>
        </row>
        <row r="418">
          <cell r="U418" t="str">
            <v/>
          </cell>
        </row>
        <row r="419">
          <cell r="U419" t="str">
            <v/>
          </cell>
        </row>
        <row r="420">
          <cell r="U420" t="str">
            <v/>
          </cell>
        </row>
        <row r="421">
          <cell r="U421" t="str">
            <v/>
          </cell>
        </row>
        <row r="422">
          <cell r="U422" t="str">
            <v/>
          </cell>
        </row>
        <row r="423">
          <cell r="U423" t="str">
            <v/>
          </cell>
        </row>
        <row r="424">
          <cell r="U424" t="str">
            <v/>
          </cell>
        </row>
        <row r="425">
          <cell r="U425" t="str">
            <v/>
          </cell>
        </row>
        <row r="426">
          <cell r="U426" t="str">
            <v/>
          </cell>
        </row>
        <row r="427">
          <cell r="U427" t="str">
            <v/>
          </cell>
        </row>
        <row r="428">
          <cell r="U428" t="str">
            <v/>
          </cell>
        </row>
        <row r="429">
          <cell r="U429" t="str">
            <v/>
          </cell>
        </row>
        <row r="430">
          <cell r="U430" t="str">
            <v/>
          </cell>
        </row>
        <row r="431">
          <cell r="U431" t="str">
            <v/>
          </cell>
        </row>
        <row r="432">
          <cell r="U432" t="str">
            <v/>
          </cell>
        </row>
        <row r="433">
          <cell r="U433" t="str">
            <v/>
          </cell>
        </row>
        <row r="434">
          <cell r="U434" t="str">
            <v/>
          </cell>
        </row>
        <row r="435">
          <cell r="U435" t="str">
            <v/>
          </cell>
        </row>
        <row r="436">
          <cell r="U436" t="str">
            <v/>
          </cell>
        </row>
        <row r="437">
          <cell r="U437" t="str">
            <v/>
          </cell>
        </row>
        <row r="438">
          <cell r="U438" t="str">
            <v/>
          </cell>
        </row>
        <row r="439">
          <cell r="U439" t="str">
            <v/>
          </cell>
        </row>
        <row r="440">
          <cell r="U440" t="str">
            <v/>
          </cell>
        </row>
        <row r="441">
          <cell r="U441" t="str">
            <v/>
          </cell>
        </row>
        <row r="442">
          <cell r="U442" t="str">
            <v/>
          </cell>
        </row>
        <row r="443">
          <cell r="U443" t="str">
            <v/>
          </cell>
        </row>
        <row r="444">
          <cell r="U444" t="str">
            <v/>
          </cell>
        </row>
        <row r="445">
          <cell r="U445" t="str">
            <v/>
          </cell>
        </row>
        <row r="446">
          <cell r="U446" t="str">
            <v/>
          </cell>
        </row>
        <row r="447">
          <cell r="U447" t="str">
            <v/>
          </cell>
        </row>
        <row r="448">
          <cell r="U448" t="str">
            <v/>
          </cell>
        </row>
        <row r="449">
          <cell r="U449" t="str">
            <v/>
          </cell>
        </row>
        <row r="450">
          <cell r="U450" t="str">
            <v/>
          </cell>
        </row>
        <row r="451">
          <cell r="U451" t="str">
            <v/>
          </cell>
        </row>
        <row r="452">
          <cell r="U452" t="str">
            <v/>
          </cell>
        </row>
        <row r="453">
          <cell r="U453" t="str">
            <v/>
          </cell>
        </row>
        <row r="454">
          <cell r="U454" t="str">
            <v/>
          </cell>
        </row>
        <row r="455">
          <cell r="U455" t="str">
            <v/>
          </cell>
        </row>
        <row r="456">
          <cell r="U456" t="str">
            <v/>
          </cell>
        </row>
        <row r="457">
          <cell r="U457" t="str">
            <v/>
          </cell>
        </row>
        <row r="458">
          <cell r="U458" t="str">
            <v/>
          </cell>
        </row>
        <row r="459">
          <cell r="U459" t="str">
            <v/>
          </cell>
        </row>
        <row r="460">
          <cell r="U460" t="str">
            <v/>
          </cell>
        </row>
        <row r="461">
          <cell r="U461" t="str">
            <v/>
          </cell>
        </row>
        <row r="462">
          <cell r="U462" t="str">
            <v/>
          </cell>
        </row>
        <row r="463">
          <cell r="U463" t="str">
            <v/>
          </cell>
        </row>
        <row r="464">
          <cell r="U464" t="str">
            <v/>
          </cell>
        </row>
        <row r="465">
          <cell r="U465" t="str">
            <v/>
          </cell>
        </row>
        <row r="466">
          <cell r="U466" t="str">
            <v/>
          </cell>
        </row>
        <row r="467">
          <cell r="U467" t="str">
            <v/>
          </cell>
        </row>
        <row r="468">
          <cell r="U468" t="str">
            <v/>
          </cell>
        </row>
        <row r="469">
          <cell r="U469" t="str">
            <v/>
          </cell>
        </row>
        <row r="470">
          <cell r="U470" t="str">
            <v/>
          </cell>
        </row>
        <row r="471">
          <cell r="U471" t="str">
            <v/>
          </cell>
        </row>
        <row r="472">
          <cell r="U472" t="str">
            <v/>
          </cell>
        </row>
        <row r="473">
          <cell r="U473" t="str">
            <v/>
          </cell>
        </row>
        <row r="474">
          <cell r="U474" t="str">
            <v/>
          </cell>
        </row>
        <row r="475">
          <cell r="U475" t="str">
            <v/>
          </cell>
        </row>
        <row r="476">
          <cell r="U476" t="str">
            <v/>
          </cell>
        </row>
        <row r="477">
          <cell r="U477" t="str">
            <v/>
          </cell>
        </row>
        <row r="478">
          <cell r="U478" t="str">
            <v/>
          </cell>
        </row>
        <row r="479">
          <cell r="U479" t="str">
            <v/>
          </cell>
        </row>
        <row r="480">
          <cell r="U480" t="str">
            <v/>
          </cell>
        </row>
        <row r="481">
          <cell r="U481" t="str">
            <v/>
          </cell>
        </row>
        <row r="482">
          <cell r="U482" t="str">
            <v/>
          </cell>
        </row>
        <row r="483">
          <cell r="U483" t="str">
            <v/>
          </cell>
        </row>
        <row r="484">
          <cell r="U484" t="str">
            <v/>
          </cell>
        </row>
        <row r="485">
          <cell r="U485" t="str">
            <v/>
          </cell>
        </row>
        <row r="486">
          <cell r="U486" t="str">
            <v/>
          </cell>
        </row>
        <row r="487">
          <cell r="U487" t="str">
            <v/>
          </cell>
        </row>
        <row r="488">
          <cell r="U488" t="str">
            <v/>
          </cell>
        </row>
        <row r="489">
          <cell r="U489" t="str">
            <v/>
          </cell>
        </row>
        <row r="490">
          <cell r="U490" t="str">
            <v/>
          </cell>
        </row>
        <row r="491">
          <cell r="U491" t="str">
            <v/>
          </cell>
        </row>
        <row r="492">
          <cell r="U492" t="str">
            <v/>
          </cell>
        </row>
        <row r="493">
          <cell r="U493" t="str">
            <v/>
          </cell>
        </row>
        <row r="494">
          <cell r="U494" t="str">
            <v/>
          </cell>
        </row>
        <row r="495">
          <cell r="U495" t="str">
            <v/>
          </cell>
        </row>
        <row r="496">
          <cell r="U496" t="str">
            <v/>
          </cell>
        </row>
        <row r="497">
          <cell r="U497" t="str">
            <v/>
          </cell>
        </row>
        <row r="498">
          <cell r="U498" t="str">
            <v/>
          </cell>
        </row>
        <row r="499">
          <cell r="U499" t="str">
            <v/>
          </cell>
        </row>
        <row r="500">
          <cell r="U500" t="str">
            <v/>
          </cell>
        </row>
        <row r="501">
          <cell r="U501" t="str">
            <v/>
          </cell>
        </row>
        <row r="502">
          <cell r="U502" t="str">
            <v/>
          </cell>
        </row>
        <row r="503">
          <cell r="U503" t="str">
            <v/>
          </cell>
        </row>
        <row r="504">
          <cell r="U504" t="str">
            <v/>
          </cell>
        </row>
        <row r="505">
          <cell r="U505" t="str">
            <v/>
          </cell>
        </row>
        <row r="506">
          <cell r="U506" t="str">
            <v/>
          </cell>
        </row>
        <row r="507">
          <cell r="U507" t="str">
            <v/>
          </cell>
        </row>
        <row r="508">
          <cell r="U508" t="str">
            <v/>
          </cell>
        </row>
        <row r="509">
          <cell r="U509" t="str">
            <v/>
          </cell>
        </row>
        <row r="510">
          <cell r="U510" t="str">
            <v/>
          </cell>
        </row>
        <row r="511">
          <cell r="U511" t="str">
            <v/>
          </cell>
        </row>
        <row r="512">
          <cell r="U512" t="str">
            <v/>
          </cell>
        </row>
        <row r="513">
          <cell r="U513" t="str">
            <v/>
          </cell>
        </row>
        <row r="514">
          <cell r="U514" t="str">
            <v/>
          </cell>
        </row>
        <row r="515">
          <cell r="U515" t="str">
            <v/>
          </cell>
        </row>
        <row r="516">
          <cell r="U516" t="str">
            <v/>
          </cell>
        </row>
        <row r="517">
          <cell r="U517" t="str">
            <v/>
          </cell>
        </row>
        <row r="518">
          <cell r="U518" t="str">
            <v/>
          </cell>
        </row>
        <row r="519">
          <cell r="U519" t="str">
            <v/>
          </cell>
        </row>
        <row r="520">
          <cell r="U520" t="str">
            <v/>
          </cell>
        </row>
        <row r="521">
          <cell r="U521" t="str">
            <v/>
          </cell>
        </row>
        <row r="522">
          <cell r="U522" t="str">
            <v/>
          </cell>
        </row>
        <row r="523">
          <cell r="U523" t="str">
            <v/>
          </cell>
        </row>
        <row r="524">
          <cell r="U524" t="str">
            <v/>
          </cell>
        </row>
        <row r="525">
          <cell r="U525" t="str">
            <v/>
          </cell>
        </row>
        <row r="526">
          <cell r="U526" t="str">
            <v/>
          </cell>
        </row>
        <row r="527">
          <cell r="U527" t="str">
            <v/>
          </cell>
        </row>
        <row r="528">
          <cell r="U528" t="str">
            <v/>
          </cell>
        </row>
        <row r="529">
          <cell r="U529" t="str">
            <v/>
          </cell>
        </row>
        <row r="530">
          <cell r="U530" t="str">
            <v/>
          </cell>
        </row>
        <row r="531">
          <cell r="U531" t="str">
            <v/>
          </cell>
        </row>
        <row r="532">
          <cell r="U532" t="str">
            <v/>
          </cell>
        </row>
        <row r="533">
          <cell r="U533" t="str">
            <v/>
          </cell>
        </row>
        <row r="534">
          <cell r="U534" t="str">
            <v/>
          </cell>
        </row>
        <row r="535">
          <cell r="U535" t="str">
            <v/>
          </cell>
        </row>
        <row r="536">
          <cell r="U536" t="str">
            <v/>
          </cell>
        </row>
        <row r="537">
          <cell r="U537" t="str">
            <v/>
          </cell>
        </row>
        <row r="538">
          <cell r="U538" t="str">
            <v/>
          </cell>
        </row>
        <row r="539">
          <cell r="U539" t="str">
            <v/>
          </cell>
        </row>
        <row r="540">
          <cell r="U540" t="str">
            <v/>
          </cell>
        </row>
        <row r="541">
          <cell r="U541" t="str">
            <v/>
          </cell>
        </row>
        <row r="542">
          <cell r="U542" t="str">
            <v/>
          </cell>
        </row>
        <row r="543">
          <cell r="U543" t="str">
            <v/>
          </cell>
        </row>
        <row r="544">
          <cell r="U544" t="str">
            <v/>
          </cell>
        </row>
        <row r="545">
          <cell r="U545" t="str">
            <v/>
          </cell>
        </row>
        <row r="546">
          <cell r="U546" t="str">
            <v/>
          </cell>
        </row>
        <row r="547">
          <cell r="U547" t="str">
            <v/>
          </cell>
        </row>
        <row r="548">
          <cell r="U548" t="str">
            <v/>
          </cell>
        </row>
        <row r="549">
          <cell r="U549" t="str">
            <v/>
          </cell>
        </row>
        <row r="550">
          <cell r="U550" t="str">
            <v/>
          </cell>
        </row>
        <row r="551">
          <cell r="U551" t="str">
            <v/>
          </cell>
        </row>
        <row r="552">
          <cell r="U552" t="str">
            <v/>
          </cell>
        </row>
        <row r="553">
          <cell r="U553" t="str">
            <v/>
          </cell>
        </row>
        <row r="554">
          <cell r="U554" t="str">
            <v/>
          </cell>
        </row>
        <row r="555">
          <cell r="U555" t="str">
            <v/>
          </cell>
        </row>
        <row r="556">
          <cell r="U556" t="str">
            <v/>
          </cell>
        </row>
        <row r="557">
          <cell r="U557" t="str">
            <v/>
          </cell>
        </row>
        <row r="558">
          <cell r="U558" t="str">
            <v/>
          </cell>
        </row>
        <row r="559">
          <cell r="U559" t="str">
            <v/>
          </cell>
        </row>
        <row r="560">
          <cell r="U560" t="str">
            <v/>
          </cell>
        </row>
        <row r="561">
          <cell r="U561" t="str">
            <v/>
          </cell>
        </row>
        <row r="562">
          <cell r="U562" t="str">
            <v/>
          </cell>
        </row>
        <row r="563">
          <cell r="U563" t="str">
            <v/>
          </cell>
        </row>
        <row r="564">
          <cell r="U564" t="str">
            <v/>
          </cell>
        </row>
        <row r="565">
          <cell r="U565" t="str">
            <v/>
          </cell>
        </row>
        <row r="566">
          <cell r="U566" t="str">
            <v/>
          </cell>
        </row>
        <row r="567">
          <cell r="U567" t="str">
            <v/>
          </cell>
        </row>
        <row r="568">
          <cell r="U568" t="str">
            <v/>
          </cell>
        </row>
        <row r="569">
          <cell r="U569" t="str">
            <v/>
          </cell>
        </row>
        <row r="570">
          <cell r="U570" t="str">
            <v/>
          </cell>
        </row>
        <row r="571">
          <cell r="U571" t="str">
            <v/>
          </cell>
        </row>
        <row r="572">
          <cell r="U572" t="str">
            <v/>
          </cell>
        </row>
        <row r="573">
          <cell r="U573" t="str">
            <v/>
          </cell>
        </row>
        <row r="574">
          <cell r="U574" t="str">
            <v/>
          </cell>
        </row>
        <row r="575">
          <cell r="U575" t="str">
            <v/>
          </cell>
        </row>
        <row r="576">
          <cell r="U576" t="str">
            <v/>
          </cell>
        </row>
        <row r="577">
          <cell r="U577" t="str">
            <v/>
          </cell>
        </row>
        <row r="578">
          <cell r="U578" t="str">
            <v/>
          </cell>
        </row>
        <row r="579">
          <cell r="U579" t="str">
            <v/>
          </cell>
        </row>
        <row r="580">
          <cell r="U580" t="str">
            <v/>
          </cell>
        </row>
        <row r="581">
          <cell r="U581" t="str">
            <v/>
          </cell>
        </row>
        <row r="582">
          <cell r="U582" t="str">
            <v/>
          </cell>
        </row>
        <row r="583">
          <cell r="U583" t="str">
            <v/>
          </cell>
        </row>
        <row r="584">
          <cell r="U584" t="str">
            <v/>
          </cell>
        </row>
        <row r="585">
          <cell r="U585" t="str">
            <v/>
          </cell>
        </row>
        <row r="586">
          <cell r="U586" t="str">
            <v/>
          </cell>
        </row>
        <row r="587">
          <cell r="U587" t="str">
            <v/>
          </cell>
        </row>
        <row r="588">
          <cell r="U588" t="str">
            <v/>
          </cell>
        </row>
        <row r="589">
          <cell r="U589" t="str">
            <v/>
          </cell>
        </row>
        <row r="590">
          <cell r="U590" t="str">
            <v/>
          </cell>
        </row>
        <row r="591">
          <cell r="U591" t="str">
            <v/>
          </cell>
        </row>
        <row r="592">
          <cell r="U592" t="str">
            <v/>
          </cell>
        </row>
        <row r="593">
          <cell r="U593" t="str">
            <v/>
          </cell>
        </row>
        <row r="594">
          <cell r="U594" t="str">
            <v/>
          </cell>
        </row>
        <row r="595">
          <cell r="U595" t="str">
            <v/>
          </cell>
        </row>
        <row r="596">
          <cell r="U596" t="str">
            <v/>
          </cell>
        </row>
        <row r="597">
          <cell r="U597" t="str">
            <v/>
          </cell>
        </row>
        <row r="598">
          <cell r="U598" t="str">
            <v/>
          </cell>
        </row>
        <row r="599">
          <cell r="U599" t="str">
            <v/>
          </cell>
        </row>
        <row r="600">
          <cell r="U600" t="str">
            <v/>
          </cell>
        </row>
        <row r="601">
          <cell r="U601" t="str">
            <v/>
          </cell>
        </row>
        <row r="602">
          <cell r="U602" t="str">
            <v/>
          </cell>
        </row>
        <row r="603">
          <cell r="U603" t="str">
            <v/>
          </cell>
        </row>
        <row r="604">
          <cell r="U604" t="str">
            <v/>
          </cell>
        </row>
        <row r="605">
          <cell r="U605" t="str">
            <v/>
          </cell>
        </row>
        <row r="606">
          <cell r="U606" t="str">
            <v/>
          </cell>
        </row>
        <row r="607">
          <cell r="U607" t="str">
            <v/>
          </cell>
        </row>
        <row r="608">
          <cell r="U608" t="str">
            <v/>
          </cell>
        </row>
        <row r="609">
          <cell r="U609" t="str">
            <v/>
          </cell>
        </row>
        <row r="610">
          <cell r="U610" t="str">
            <v/>
          </cell>
        </row>
        <row r="611">
          <cell r="U611" t="str">
            <v/>
          </cell>
        </row>
        <row r="612">
          <cell r="U612" t="str">
            <v/>
          </cell>
        </row>
        <row r="613">
          <cell r="U613" t="str">
            <v/>
          </cell>
        </row>
        <row r="614">
          <cell r="U614" t="str">
            <v/>
          </cell>
        </row>
        <row r="615">
          <cell r="U615" t="str">
            <v/>
          </cell>
        </row>
        <row r="616">
          <cell r="U616" t="str">
            <v/>
          </cell>
        </row>
        <row r="617">
          <cell r="U617" t="str">
            <v/>
          </cell>
        </row>
        <row r="618">
          <cell r="U618" t="str">
            <v/>
          </cell>
        </row>
        <row r="619">
          <cell r="U619" t="str">
            <v/>
          </cell>
        </row>
        <row r="620">
          <cell r="U620" t="str">
            <v/>
          </cell>
        </row>
        <row r="621">
          <cell r="U621" t="str">
            <v/>
          </cell>
        </row>
        <row r="622">
          <cell r="U622" t="str">
            <v/>
          </cell>
        </row>
        <row r="623">
          <cell r="U623" t="str">
            <v/>
          </cell>
        </row>
        <row r="624">
          <cell r="U624" t="str">
            <v/>
          </cell>
        </row>
        <row r="625">
          <cell r="U625" t="str">
            <v/>
          </cell>
        </row>
        <row r="626">
          <cell r="U626" t="str">
            <v/>
          </cell>
        </row>
        <row r="627">
          <cell r="U627" t="str">
            <v/>
          </cell>
        </row>
        <row r="628">
          <cell r="U628" t="str">
            <v/>
          </cell>
        </row>
        <row r="629">
          <cell r="U629" t="str">
            <v/>
          </cell>
        </row>
        <row r="630">
          <cell r="U630" t="str">
            <v/>
          </cell>
        </row>
        <row r="631">
          <cell r="U631" t="str">
            <v/>
          </cell>
        </row>
        <row r="632">
          <cell r="U632" t="str">
            <v/>
          </cell>
        </row>
        <row r="633">
          <cell r="U633" t="str">
            <v/>
          </cell>
        </row>
        <row r="634">
          <cell r="U634" t="str">
            <v/>
          </cell>
        </row>
        <row r="635">
          <cell r="U635" t="str">
            <v/>
          </cell>
        </row>
        <row r="636">
          <cell r="U636" t="str">
            <v/>
          </cell>
        </row>
        <row r="637">
          <cell r="U637" t="str">
            <v/>
          </cell>
        </row>
        <row r="638">
          <cell r="U638" t="str">
            <v/>
          </cell>
        </row>
        <row r="639">
          <cell r="U639" t="str">
            <v/>
          </cell>
        </row>
        <row r="640">
          <cell r="U640" t="str">
            <v/>
          </cell>
        </row>
        <row r="641">
          <cell r="U641" t="str">
            <v/>
          </cell>
        </row>
        <row r="642">
          <cell r="U642" t="str">
            <v/>
          </cell>
        </row>
        <row r="643">
          <cell r="U643" t="str">
            <v/>
          </cell>
        </row>
        <row r="644">
          <cell r="U644" t="str">
            <v/>
          </cell>
        </row>
        <row r="645">
          <cell r="U645" t="str">
            <v/>
          </cell>
        </row>
        <row r="646">
          <cell r="U646" t="str">
            <v/>
          </cell>
        </row>
        <row r="647">
          <cell r="U647" t="str">
            <v/>
          </cell>
        </row>
        <row r="648">
          <cell r="U648" t="str">
            <v/>
          </cell>
        </row>
        <row r="649">
          <cell r="U649" t="str">
            <v/>
          </cell>
        </row>
        <row r="650">
          <cell r="U650" t="str">
            <v/>
          </cell>
        </row>
        <row r="651">
          <cell r="U651" t="str">
            <v/>
          </cell>
        </row>
        <row r="652">
          <cell r="U652" t="str">
            <v/>
          </cell>
        </row>
        <row r="653">
          <cell r="U653" t="str">
            <v/>
          </cell>
        </row>
        <row r="654">
          <cell r="U654" t="str">
            <v/>
          </cell>
        </row>
        <row r="655">
          <cell r="U655" t="str">
            <v/>
          </cell>
        </row>
        <row r="656">
          <cell r="U656" t="str">
            <v/>
          </cell>
        </row>
        <row r="657">
          <cell r="U657" t="str">
            <v/>
          </cell>
        </row>
        <row r="658">
          <cell r="U658" t="str">
            <v/>
          </cell>
        </row>
        <row r="659">
          <cell r="U659" t="str">
            <v/>
          </cell>
        </row>
        <row r="660">
          <cell r="U660" t="str">
            <v/>
          </cell>
        </row>
        <row r="661">
          <cell r="U661" t="str">
            <v/>
          </cell>
        </row>
        <row r="662">
          <cell r="U662" t="str">
            <v/>
          </cell>
        </row>
        <row r="663">
          <cell r="U663" t="str">
            <v/>
          </cell>
        </row>
        <row r="664">
          <cell r="U664" t="str">
            <v/>
          </cell>
        </row>
        <row r="665">
          <cell r="U665" t="str">
            <v/>
          </cell>
        </row>
        <row r="666">
          <cell r="U666" t="str">
            <v/>
          </cell>
        </row>
        <row r="667">
          <cell r="U667" t="str">
            <v/>
          </cell>
        </row>
        <row r="668">
          <cell r="U668" t="str">
            <v/>
          </cell>
        </row>
        <row r="669">
          <cell r="U669" t="str">
            <v/>
          </cell>
        </row>
        <row r="670">
          <cell r="U670" t="str">
            <v/>
          </cell>
        </row>
        <row r="671">
          <cell r="U671" t="str">
            <v/>
          </cell>
        </row>
        <row r="672">
          <cell r="U672" t="str">
            <v/>
          </cell>
        </row>
        <row r="673">
          <cell r="U673" t="str">
            <v/>
          </cell>
        </row>
        <row r="674">
          <cell r="U674" t="str">
            <v/>
          </cell>
        </row>
        <row r="675">
          <cell r="U675" t="str">
            <v/>
          </cell>
        </row>
        <row r="676">
          <cell r="U676" t="str">
            <v/>
          </cell>
        </row>
        <row r="677">
          <cell r="U677" t="str">
            <v/>
          </cell>
        </row>
        <row r="678">
          <cell r="U678" t="str">
            <v/>
          </cell>
        </row>
        <row r="679">
          <cell r="U679" t="str">
            <v/>
          </cell>
        </row>
        <row r="680">
          <cell r="U680" t="str">
            <v/>
          </cell>
        </row>
        <row r="681">
          <cell r="U681" t="str">
            <v/>
          </cell>
        </row>
        <row r="682">
          <cell r="U682" t="str">
            <v/>
          </cell>
        </row>
        <row r="683">
          <cell r="U683" t="str">
            <v/>
          </cell>
        </row>
        <row r="684">
          <cell r="U684" t="str">
            <v/>
          </cell>
        </row>
        <row r="685">
          <cell r="U685" t="str">
            <v/>
          </cell>
        </row>
        <row r="686">
          <cell r="U686" t="str">
            <v/>
          </cell>
        </row>
        <row r="687">
          <cell r="U687" t="str">
            <v/>
          </cell>
        </row>
        <row r="688">
          <cell r="U688" t="str">
            <v/>
          </cell>
        </row>
        <row r="689">
          <cell r="U689" t="str">
            <v/>
          </cell>
        </row>
        <row r="690">
          <cell r="U690" t="str">
            <v/>
          </cell>
        </row>
        <row r="691">
          <cell r="U691" t="str">
            <v/>
          </cell>
        </row>
        <row r="692">
          <cell r="U692" t="str">
            <v/>
          </cell>
        </row>
        <row r="693">
          <cell r="U693" t="str">
            <v/>
          </cell>
        </row>
        <row r="694">
          <cell r="U694" t="str">
            <v/>
          </cell>
        </row>
        <row r="695">
          <cell r="U695" t="str">
            <v/>
          </cell>
        </row>
        <row r="696">
          <cell r="U696" t="str">
            <v/>
          </cell>
        </row>
        <row r="697">
          <cell r="U697" t="str">
            <v/>
          </cell>
        </row>
        <row r="698">
          <cell r="U698" t="str">
            <v/>
          </cell>
        </row>
        <row r="699">
          <cell r="U699" t="str">
            <v/>
          </cell>
        </row>
        <row r="700">
          <cell r="U700" t="str">
            <v/>
          </cell>
        </row>
        <row r="701">
          <cell r="U701" t="str">
            <v/>
          </cell>
        </row>
        <row r="702">
          <cell r="U702" t="str">
            <v/>
          </cell>
        </row>
        <row r="703">
          <cell r="U703" t="str">
            <v/>
          </cell>
        </row>
        <row r="704">
          <cell r="U704" t="str">
            <v/>
          </cell>
        </row>
        <row r="705">
          <cell r="U705" t="str">
            <v/>
          </cell>
        </row>
        <row r="706">
          <cell r="U706" t="str">
            <v/>
          </cell>
        </row>
        <row r="707">
          <cell r="U707" t="str">
            <v/>
          </cell>
        </row>
        <row r="708">
          <cell r="U708" t="str">
            <v/>
          </cell>
        </row>
        <row r="709">
          <cell r="U709" t="str">
            <v/>
          </cell>
        </row>
        <row r="710">
          <cell r="U710" t="str">
            <v/>
          </cell>
        </row>
        <row r="711">
          <cell r="U711" t="str">
            <v/>
          </cell>
        </row>
        <row r="712">
          <cell r="U712" t="str">
            <v/>
          </cell>
        </row>
        <row r="713">
          <cell r="U713" t="str">
            <v/>
          </cell>
        </row>
        <row r="714">
          <cell r="U714" t="str">
            <v/>
          </cell>
        </row>
        <row r="715">
          <cell r="U715" t="str">
            <v/>
          </cell>
        </row>
        <row r="716">
          <cell r="U716" t="str">
            <v/>
          </cell>
        </row>
        <row r="717">
          <cell r="U717" t="str">
            <v/>
          </cell>
        </row>
        <row r="718">
          <cell r="U718" t="str">
            <v/>
          </cell>
        </row>
        <row r="719">
          <cell r="U719" t="str">
            <v/>
          </cell>
        </row>
        <row r="720">
          <cell r="U720" t="str">
            <v/>
          </cell>
        </row>
        <row r="721">
          <cell r="U721" t="str">
            <v/>
          </cell>
        </row>
        <row r="722">
          <cell r="U722" t="str">
            <v/>
          </cell>
        </row>
        <row r="723">
          <cell r="U723" t="str">
            <v/>
          </cell>
        </row>
        <row r="724">
          <cell r="U724" t="str">
            <v/>
          </cell>
        </row>
        <row r="725">
          <cell r="U725" t="str">
            <v/>
          </cell>
        </row>
        <row r="726">
          <cell r="U726" t="str">
            <v/>
          </cell>
        </row>
        <row r="727">
          <cell r="U727" t="str">
            <v/>
          </cell>
        </row>
        <row r="728">
          <cell r="U728" t="str">
            <v/>
          </cell>
        </row>
        <row r="729">
          <cell r="U729" t="str">
            <v/>
          </cell>
        </row>
        <row r="730">
          <cell r="U730" t="str">
            <v/>
          </cell>
        </row>
        <row r="731">
          <cell r="U731" t="str">
            <v/>
          </cell>
        </row>
        <row r="732">
          <cell r="U732" t="str">
            <v/>
          </cell>
        </row>
        <row r="733">
          <cell r="U733" t="str">
            <v/>
          </cell>
        </row>
        <row r="734">
          <cell r="U734" t="str">
            <v/>
          </cell>
        </row>
        <row r="735">
          <cell r="U735" t="str">
            <v/>
          </cell>
        </row>
        <row r="736">
          <cell r="U736" t="str">
            <v/>
          </cell>
        </row>
        <row r="737">
          <cell r="U737" t="str">
            <v/>
          </cell>
        </row>
        <row r="738">
          <cell r="U738" t="str">
            <v/>
          </cell>
        </row>
        <row r="739">
          <cell r="U739" t="str">
            <v/>
          </cell>
        </row>
        <row r="740">
          <cell r="U740" t="str">
            <v/>
          </cell>
        </row>
        <row r="741">
          <cell r="U741" t="str">
            <v/>
          </cell>
        </row>
        <row r="742">
          <cell r="U742" t="str">
            <v/>
          </cell>
        </row>
        <row r="743">
          <cell r="U743" t="str">
            <v/>
          </cell>
        </row>
        <row r="744">
          <cell r="U744" t="str">
            <v/>
          </cell>
        </row>
        <row r="745">
          <cell r="U745" t="str">
            <v/>
          </cell>
        </row>
        <row r="746">
          <cell r="U746" t="str">
            <v/>
          </cell>
        </row>
        <row r="747">
          <cell r="U747" t="str">
            <v/>
          </cell>
        </row>
        <row r="748">
          <cell r="U748" t="str">
            <v/>
          </cell>
        </row>
        <row r="749">
          <cell r="U749" t="str">
            <v/>
          </cell>
        </row>
        <row r="750">
          <cell r="U750" t="str">
            <v/>
          </cell>
        </row>
        <row r="751">
          <cell r="U751" t="str">
            <v/>
          </cell>
        </row>
        <row r="752">
          <cell r="U752" t="str">
            <v/>
          </cell>
        </row>
        <row r="753">
          <cell r="U753" t="str">
            <v/>
          </cell>
        </row>
        <row r="754">
          <cell r="U754" t="str">
            <v/>
          </cell>
        </row>
        <row r="755">
          <cell r="U755" t="str">
            <v/>
          </cell>
        </row>
        <row r="756">
          <cell r="U756" t="str">
            <v/>
          </cell>
        </row>
        <row r="757">
          <cell r="U757" t="str">
            <v/>
          </cell>
        </row>
        <row r="758">
          <cell r="U758" t="str">
            <v/>
          </cell>
        </row>
        <row r="759">
          <cell r="U759" t="str">
            <v/>
          </cell>
        </row>
        <row r="760">
          <cell r="U760" t="str">
            <v/>
          </cell>
        </row>
        <row r="761">
          <cell r="U761" t="str">
            <v/>
          </cell>
        </row>
        <row r="762">
          <cell r="U762" t="str">
            <v/>
          </cell>
        </row>
        <row r="763">
          <cell r="U763" t="str">
            <v/>
          </cell>
        </row>
        <row r="764">
          <cell r="U764" t="str">
            <v/>
          </cell>
        </row>
        <row r="765">
          <cell r="U765" t="str">
            <v/>
          </cell>
        </row>
        <row r="766">
          <cell r="U766" t="str">
            <v/>
          </cell>
        </row>
        <row r="767">
          <cell r="U767" t="str">
            <v/>
          </cell>
        </row>
        <row r="768">
          <cell r="U768" t="str">
            <v/>
          </cell>
        </row>
        <row r="769">
          <cell r="U769" t="str">
            <v/>
          </cell>
        </row>
        <row r="770">
          <cell r="U770" t="str">
            <v/>
          </cell>
        </row>
        <row r="771">
          <cell r="U771" t="str">
            <v/>
          </cell>
        </row>
        <row r="772">
          <cell r="U772" t="str">
            <v/>
          </cell>
        </row>
        <row r="773">
          <cell r="U773" t="str">
            <v/>
          </cell>
        </row>
        <row r="774">
          <cell r="U774" t="str">
            <v/>
          </cell>
        </row>
        <row r="775">
          <cell r="U775" t="str">
            <v/>
          </cell>
        </row>
        <row r="776">
          <cell r="U776" t="str">
            <v/>
          </cell>
        </row>
        <row r="777">
          <cell r="U777" t="str">
            <v/>
          </cell>
        </row>
        <row r="778">
          <cell r="U778" t="str">
            <v/>
          </cell>
        </row>
        <row r="779">
          <cell r="U779" t="str">
            <v/>
          </cell>
        </row>
        <row r="780">
          <cell r="U780" t="str">
            <v/>
          </cell>
        </row>
        <row r="781">
          <cell r="U781" t="str">
            <v/>
          </cell>
        </row>
        <row r="782">
          <cell r="U782" t="str">
            <v/>
          </cell>
        </row>
        <row r="783">
          <cell r="U783" t="str">
            <v/>
          </cell>
        </row>
        <row r="784">
          <cell r="U784" t="str">
            <v/>
          </cell>
        </row>
        <row r="785">
          <cell r="U785" t="str">
            <v/>
          </cell>
        </row>
        <row r="786">
          <cell r="U786" t="str">
            <v/>
          </cell>
        </row>
        <row r="787">
          <cell r="U787" t="str">
            <v/>
          </cell>
        </row>
        <row r="788">
          <cell r="U788" t="str">
            <v/>
          </cell>
        </row>
        <row r="789">
          <cell r="U789" t="str">
            <v/>
          </cell>
        </row>
        <row r="790">
          <cell r="U790" t="str">
            <v/>
          </cell>
        </row>
        <row r="791">
          <cell r="U791" t="str">
            <v/>
          </cell>
        </row>
        <row r="792">
          <cell r="U792" t="str">
            <v/>
          </cell>
        </row>
        <row r="793">
          <cell r="U793" t="str">
            <v/>
          </cell>
        </row>
        <row r="794">
          <cell r="U794" t="str">
            <v/>
          </cell>
        </row>
        <row r="795">
          <cell r="U795" t="str">
            <v/>
          </cell>
        </row>
        <row r="796">
          <cell r="U796" t="str">
            <v/>
          </cell>
        </row>
        <row r="797">
          <cell r="U797" t="str">
            <v/>
          </cell>
        </row>
        <row r="798">
          <cell r="U798" t="str">
            <v/>
          </cell>
        </row>
        <row r="799">
          <cell r="U799" t="str">
            <v/>
          </cell>
        </row>
        <row r="800">
          <cell r="U800" t="str">
            <v/>
          </cell>
        </row>
        <row r="801">
          <cell r="U801" t="str">
            <v/>
          </cell>
        </row>
        <row r="802">
          <cell r="U802" t="str">
            <v/>
          </cell>
        </row>
        <row r="803">
          <cell r="U803" t="str">
            <v/>
          </cell>
        </row>
        <row r="804">
          <cell r="U804" t="str">
            <v/>
          </cell>
        </row>
        <row r="805">
          <cell r="U805" t="str">
            <v/>
          </cell>
        </row>
        <row r="806">
          <cell r="U806" t="str">
            <v/>
          </cell>
        </row>
        <row r="807">
          <cell r="U807" t="str">
            <v/>
          </cell>
        </row>
        <row r="808">
          <cell r="U808" t="str">
            <v/>
          </cell>
        </row>
        <row r="809">
          <cell r="U809" t="str">
            <v/>
          </cell>
        </row>
        <row r="810">
          <cell r="U810" t="str">
            <v/>
          </cell>
        </row>
        <row r="811">
          <cell r="U811" t="str">
            <v/>
          </cell>
        </row>
        <row r="812">
          <cell r="U812" t="str">
            <v/>
          </cell>
        </row>
        <row r="813">
          <cell r="U813" t="str">
            <v/>
          </cell>
        </row>
        <row r="814">
          <cell r="U814" t="str">
            <v/>
          </cell>
        </row>
        <row r="815">
          <cell r="U815" t="str">
            <v/>
          </cell>
        </row>
        <row r="816">
          <cell r="U816" t="str">
            <v/>
          </cell>
        </row>
        <row r="817">
          <cell r="U817" t="str">
            <v/>
          </cell>
        </row>
        <row r="818">
          <cell r="U818" t="str">
            <v/>
          </cell>
        </row>
        <row r="819">
          <cell r="U819" t="str">
            <v/>
          </cell>
        </row>
        <row r="820">
          <cell r="U820" t="str">
            <v/>
          </cell>
        </row>
        <row r="821">
          <cell r="U821" t="str">
            <v/>
          </cell>
        </row>
        <row r="822">
          <cell r="U822" t="str">
            <v/>
          </cell>
        </row>
        <row r="823">
          <cell r="U823" t="str">
            <v/>
          </cell>
        </row>
        <row r="824">
          <cell r="U824" t="str">
            <v/>
          </cell>
        </row>
        <row r="825">
          <cell r="U825" t="str">
            <v/>
          </cell>
        </row>
        <row r="826">
          <cell r="U826" t="str">
            <v/>
          </cell>
        </row>
        <row r="827">
          <cell r="U827" t="str">
            <v/>
          </cell>
        </row>
        <row r="828">
          <cell r="U828" t="str">
            <v/>
          </cell>
        </row>
        <row r="829">
          <cell r="U829" t="str">
            <v/>
          </cell>
        </row>
        <row r="830">
          <cell r="U830" t="str">
            <v/>
          </cell>
        </row>
        <row r="831">
          <cell r="U831" t="str">
            <v/>
          </cell>
        </row>
        <row r="832">
          <cell r="U832" t="str">
            <v/>
          </cell>
        </row>
        <row r="833">
          <cell r="U833" t="str">
            <v/>
          </cell>
        </row>
      </sheetData>
      <sheetData sheetId="8"/>
      <sheetData sheetId="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4B083"/>
  </sheetPr>
  <dimension ref="A1:Z1000"/>
  <sheetViews>
    <sheetView tabSelected="1" workbookViewId="0">
      <selection activeCell="K20" sqref="K20"/>
    </sheetView>
  </sheetViews>
  <sheetFormatPr defaultColWidth="14.42578125" defaultRowHeight="15" customHeight="1"/>
  <cols>
    <col min="1" max="1" width="6.28515625" customWidth="1"/>
    <col min="2" max="2" width="20.7109375" customWidth="1"/>
    <col min="3" max="3" width="36.28515625" customWidth="1"/>
    <col min="4" max="4" width="9.7109375" customWidth="1"/>
    <col min="5" max="5" width="7.7109375" customWidth="1"/>
    <col min="6" max="6" width="6.28515625" customWidth="1"/>
    <col min="7" max="7" width="8.7109375" customWidth="1"/>
    <col min="8" max="8" width="6.7109375" customWidth="1"/>
    <col min="9" max="26" width="8.7109375" customWidth="1"/>
  </cols>
  <sheetData>
    <row r="1" spans="1:26" ht="12" customHeight="1">
      <c r="A1" s="1"/>
      <c r="B1" s="2"/>
      <c r="C1" s="2"/>
      <c r="D1" s="2"/>
      <c r="E1" s="2"/>
      <c r="F1" s="2"/>
      <c r="G1" s="2"/>
      <c r="H1" s="2"/>
      <c r="I1" s="2"/>
      <c r="J1" s="2"/>
      <c r="K1" s="2"/>
      <c r="L1" s="2"/>
      <c r="M1" s="2"/>
      <c r="N1" s="2"/>
      <c r="O1" s="2"/>
      <c r="P1" s="2"/>
      <c r="Q1" s="2"/>
      <c r="R1" s="2"/>
      <c r="S1" s="2"/>
      <c r="T1" s="2"/>
      <c r="U1" s="2"/>
      <c r="V1" s="2"/>
      <c r="W1" s="2"/>
      <c r="X1" s="2"/>
      <c r="Y1" s="2"/>
      <c r="Z1" s="2"/>
    </row>
    <row r="2" spans="1:26" ht="12" customHeight="1">
      <c r="A2" s="1"/>
      <c r="B2" s="2"/>
      <c r="C2" s="2"/>
      <c r="D2" s="2"/>
      <c r="E2" s="2"/>
      <c r="F2" s="2"/>
      <c r="G2" s="2"/>
      <c r="H2" s="2"/>
      <c r="I2" s="2"/>
      <c r="J2" s="2"/>
      <c r="K2" s="2"/>
      <c r="L2" s="2"/>
      <c r="M2" s="2"/>
      <c r="N2" s="2"/>
      <c r="O2" s="2"/>
      <c r="P2" s="2"/>
      <c r="Q2" s="2"/>
      <c r="R2" s="2"/>
      <c r="S2" s="2"/>
      <c r="T2" s="2"/>
      <c r="U2" s="2"/>
      <c r="V2" s="2"/>
      <c r="W2" s="2"/>
      <c r="X2" s="2"/>
      <c r="Y2" s="2"/>
      <c r="Z2" s="2"/>
    </row>
    <row r="3" spans="1:26" ht="12" customHeight="1">
      <c r="A3" s="1"/>
      <c r="B3" s="2"/>
      <c r="C3" s="2"/>
      <c r="D3" s="2"/>
      <c r="E3" s="2"/>
      <c r="F3" s="2"/>
      <c r="G3" s="2"/>
      <c r="H3" s="2"/>
      <c r="I3" s="2"/>
      <c r="J3" s="2"/>
      <c r="K3" s="2"/>
      <c r="L3" s="2"/>
      <c r="M3" s="2"/>
      <c r="N3" s="2"/>
      <c r="O3" s="2"/>
      <c r="P3" s="2"/>
      <c r="Q3" s="2"/>
      <c r="R3" s="2"/>
      <c r="S3" s="2"/>
      <c r="T3" s="2"/>
      <c r="U3" s="2"/>
      <c r="V3" s="2"/>
      <c r="W3" s="2"/>
      <c r="X3" s="2"/>
      <c r="Y3" s="2"/>
      <c r="Z3" s="2"/>
    </row>
    <row r="4" spans="1:26" ht="12" customHeight="1">
      <c r="A4" s="268" t="s">
        <v>0</v>
      </c>
      <c r="B4" s="269"/>
      <c r="C4" s="269"/>
      <c r="D4" s="269"/>
      <c r="E4" s="269"/>
      <c r="F4" s="269"/>
      <c r="G4" s="269"/>
      <c r="H4" s="269"/>
      <c r="I4" s="269"/>
      <c r="J4" s="3"/>
      <c r="K4" s="2"/>
      <c r="L4" s="2"/>
      <c r="M4" s="2"/>
      <c r="N4" s="2"/>
      <c r="O4" s="2"/>
      <c r="P4" s="2"/>
      <c r="Q4" s="2"/>
      <c r="R4" s="2"/>
      <c r="S4" s="2"/>
      <c r="T4" s="2"/>
      <c r="U4" s="2"/>
      <c r="V4" s="2"/>
      <c r="W4" s="2"/>
      <c r="X4" s="2"/>
      <c r="Y4" s="2"/>
      <c r="Z4" s="2"/>
    </row>
    <row r="5" spans="1:26" ht="12" customHeight="1">
      <c r="A5" s="270" t="s">
        <v>40</v>
      </c>
      <c r="B5" s="271"/>
      <c r="C5" s="271"/>
      <c r="D5" s="271"/>
      <c r="E5" s="271"/>
      <c r="F5" s="271"/>
      <c r="G5" s="271"/>
      <c r="H5" s="271"/>
      <c r="I5" s="272"/>
      <c r="J5" s="4"/>
      <c r="K5" s="2"/>
      <c r="L5" s="2"/>
      <c r="M5" s="2"/>
      <c r="N5" s="2"/>
      <c r="O5" s="2"/>
      <c r="P5" s="2"/>
      <c r="Q5" s="2"/>
      <c r="R5" s="2"/>
      <c r="S5" s="2"/>
      <c r="T5" s="2"/>
      <c r="U5" s="2"/>
      <c r="V5" s="2"/>
      <c r="W5" s="2"/>
      <c r="X5" s="2"/>
      <c r="Y5" s="2"/>
      <c r="Z5" s="2"/>
    </row>
    <row r="6" spans="1:26" ht="12" customHeight="1">
      <c r="A6" s="268" t="s">
        <v>1838</v>
      </c>
      <c r="B6" s="269"/>
      <c r="C6" s="269"/>
      <c r="D6" s="269"/>
      <c r="E6" s="269"/>
      <c r="F6" s="269"/>
      <c r="G6" s="269"/>
      <c r="H6" s="269"/>
      <c r="I6" s="269"/>
      <c r="J6" s="3"/>
      <c r="K6" s="2"/>
      <c r="L6" s="2"/>
      <c r="M6" s="2"/>
      <c r="N6" s="2"/>
      <c r="O6" s="2"/>
      <c r="P6" s="2"/>
      <c r="Q6" s="2"/>
      <c r="R6" s="2"/>
      <c r="S6" s="2"/>
      <c r="T6" s="2"/>
      <c r="U6" s="2"/>
      <c r="V6" s="2"/>
      <c r="W6" s="2"/>
      <c r="X6" s="2"/>
      <c r="Y6" s="2"/>
      <c r="Z6" s="2"/>
    </row>
    <row r="7" spans="1:26" ht="12" customHeight="1">
      <c r="A7" s="1"/>
      <c r="B7" s="1"/>
      <c r="C7" s="1"/>
      <c r="D7" s="1"/>
      <c r="E7" s="1"/>
      <c r="F7" s="2"/>
      <c r="G7" s="2"/>
      <c r="H7" s="2"/>
      <c r="I7" s="2"/>
      <c r="J7" s="2"/>
      <c r="K7" s="2"/>
      <c r="L7" s="2"/>
      <c r="M7" s="2"/>
      <c r="N7" s="2"/>
      <c r="O7" s="2"/>
      <c r="P7" s="2"/>
      <c r="Q7" s="2"/>
      <c r="R7" s="2"/>
      <c r="S7" s="2"/>
      <c r="T7" s="2"/>
      <c r="U7" s="2"/>
      <c r="V7" s="2"/>
      <c r="W7" s="2"/>
      <c r="X7" s="2"/>
      <c r="Y7" s="2"/>
      <c r="Z7" s="2"/>
    </row>
    <row r="8" spans="1:26" ht="12" customHeight="1">
      <c r="A8" s="263" t="s">
        <v>1</v>
      </c>
      <c r="B8" s="263" t="s">
        <v>2</v>
      </c>
      <c r="C8" s="263" t="s">
        <v>3</v>
      </c>
      <c r="D8" s="263" t="s">
        <v>1837</v>
      </c>
      <c r="E8" s="263" t="s">
        <v>5</v>
      </c>
      <c r="F8" s="263" t="s">
        <v>6</v>
      </c>
      <c r="G8" s="273" t="s">
        <v>7</v>
      </c>
      <c r="H8" s="266"/>
      <c r="I8" s="267"/>
      <c r="J8" s="263" t="s">
        <v>8</v>
      </c>
      <c r="K8" s="2"/>
      <c r="L8" s="2"/>
      <c r="M8" s="2"/>
      <c r="N8" s="2"/>
      <c r="O8" s="2"/>
      <c r="P8" s="2"/>
      <c r="Q8" s="2"/>
      <c r="R8" s="2"/>
      <c r="S8" s="2"/>
      <c r="T8" s="2"/>
      <c r="U8" s="2"/>
      <c r="V8" s="2"/>
      <c r="W8" s="2"/>
      <c r="X8" s="2"/>
      <c r="Y8" s="2"/>
      <c r="Z8" s="2"/>
    </row>
    <row r="9" spans="1:26" ht="12" customHeight="1">
      <c r="A9" s="264"/>
      <c r="B9" s="264"/>
      <c r="C9" s="264"/>
      <c r="D9" s="264"/>
      <c r="E9" s="264"/>
      <c r="F9" s="264"/>
      <c r="G9" s="263" t="s">
        <v>9</v>
      </c>
      <c r="H9" s="263" t="s">
        <v>10</v>
      </c>
      <c r="I9" s="263" t="s">
        <v>11</v>
      </c>
      <c r="J9" s="264"/>
      <c r="K9" s="2"/>
      <c r="L9" s="2"/>
      <c r="M9" s="2"/>
      <c r="N9" s="2"/>
      <c r="O9" s="2"/>
      <c r="P9" s="2"/>
      <c r="Q9" s="2"/>
      <c r="R9" s="2"/>
      <c r="S9" s="2"/>
      <c r="T9" s="2"/>
      <c r="U9" s="2"/>
      <c r="V9" s="2"/>
      <c r="W9" s="2"/>
      <c r="X9" s="2"/>
      <c r="Y9" s="2"/>
      <c r="Z9" s="2"/>
    </row>
    <row r="10" spans="1:26" ht="12" customHeight="1">
      <c r="A10" s="262"/>
      <c r="B10" s="262"/>
      <c r="C10" s="262"/>
      <c r="D10" s="262"/>
      <c r="E10" s="262"/>
      <c r="F10" s="262"/>
      <c r="G10" s="262"/>
      <c r="H10" s="262"/>
      <c r="I10" s="262"/>
      <c r="J10" s="262"/>
      <c r="K10" s="2"/>
      <c r="L10" s="2"/>
      <c r="M10" s="2"/>
      <c r="N10" s="2"/>
      <c r="O10" s="2"/>
      <c r="P10" s="2"/>
      <c r="Q10" s="2"/>
      <c r="R10" s="2"/>
      <c r="S10" s="2"/>
      <c r="T10" s="2"/>
      <c r="U10" s="2"/>
      <c r="V10" s="2"/>
      <c r="W10" s="2"/>
      <c r="X10" s="2"/>
      <c r="Y10" s="2"/>
      <c r="Z10" s="2"/>
    </row>
    <row r="11" spans="1:26" ht="12" customHeight="1">
      <c r="A11" s="5">
        <v>1</v>
      </c>
      <c r="B11" s="6">
        <v>2</v>
      </c>
      <c r="C11" s="7">
        <f t="shared" ref="C11:I11" si="0">B11+1</f>
        <v>3</v>
      </c>
      <c r="D11" s="7">
        <f t="shared" si="0"/>
        <v>4</v>
      </c>
      <c r="E11" s="7">
        <f t="shared" si="0"/>
        <v>5</v>
      </c>
      <c r="F11" s="7">
        <f t="shared" si="0"/>
        <v>6</v>
      </c>
      <c r="G11" s="7">
        <f t="shared" si="0"/>
        <v>7</v>
      </c>
      <c r="H11" s="7">
        <f t="shared" si="0"/>
        <v>8</v>
      </c>
      <c r="I11" s="7">
        <f t="shared" si="0"/>
        <v>9</v>
      </c>
      <c r="J11" s="7"/>
      <c r="K11" s="2"/>
      <c r="L11" s="2"/>
      <c r="M11" s="2"/>
      <c r="N11" s="2"/>
      <c r="O11" s="2"/>
      <c r="P11" s="2"/>
      <c r="Q11" s="2"/>
      <c r="R11" s="2"/>
      <c r="S11" s="2"/>
      <c r="T11" s="2"/>
      <c r="U11" s="2"/>
      <c r="V11" s="2"/>
      <c r="W11" s="2"/>
      <c r="X11" s="2"/>
      <c r="Y11" s="2"/>
      <c r="Z11" s="2"/>
    </row>
    <row r="12" spans="1:26" ht="12" customHeight="1">
      <c r="A12" s="8"/>
      <c r="B12" s="9"/>
      <c r="C12" s="10"/>
      <c r="D12" s="11"/>
      <c r="E12" s="11"/>
      <c r="F12" s="11"/>
      <c r="G12" s="11"/>
      <c r="H12" s="11"/>
      <c r="I12" s="11"/>
      <c r="J12" s="11"/>
      <c r="K12" s="2"/>
      <c r="L12" s="2"/>
      <c r="M12" s="2"/>
      <c r="N12" s="2"/>
      <c r="O12" s="2"/>
      <c r="P12" s="2"/>
      <c r="Q12" s="2"/>
      <c r="R12" s="2"/>
      <c r="S12" s="2"/>
      <c r="T12" s="2"/>
      <c r="U12" s="2"/>
      <c r="V12" s="2"/>
      <c r="W12" s="2"/>
      <c r="X12" s="2"/>
      <c r="Y12" s="2"/>
      <c r="Z12" s="2"/>
    </row>
    <row r="13" spans="1:26" ht="12" customHeight="1">
      <c r="A13" s="12">
        <v>1</v>
      </c>
      <c r="B13" s="260" t="str">
        <f>A5</f>
        <v>PT Prima Terminal Petikemas</v>
      </c>
      <c r="C13" s="13" t="s">
        <v>12</v>
      </c>
      <c r="D13" s="14">
        <v>1</v>
      </c>
      <c r="E13" s="14">
        <v>1</v>
      </c>
      <c r="F13" s="14">
        <v>1</v>
      </c>
      <c r="G13" s="14">
        <v>1</v>
      </c>
      <c r="H13" s="14">
        <f t="shared" ref="H13:H20" si="1">I13-G13</f>
        <v>0</v>
      </c>
      <c r="I13" s="14">
        <v>1</v>
      </c>
      <c r="J13" s="296"/>
      <c r="K13" s="2"/>
      <c r="L13" s="2"/>
      <c r="M13" s="2"/>
      <c r="N13" s="2"/>
      <c r="O13" s="2"/>
      <c r="P13" s="2"/>
      <c r="Q13" s="2"/>
      <c r="R13" s="2"/>
      <c r="S13" s="2"/>
      <c r="T13" s="2"/>
      <c r="U13" s="2"/>
      <c r="V13" s="2"/>
      <c r="W13" s="2"/>
      <c r="X13" s="2"/>
      <c r="Y13" s="2"/>
      <c r="Z13" s="2"/>
    </row>
    <row r="14" spans="1:26" ht="12" customHeight="1">
      <c r="A14" s="12"/>
      <c r="B14" s="260"/>
      <c r="C14" s="13" t="s">
        <v>13</v>
      </c>
      <c r="D14" s="14">
        <v>2</v>
      </c>
      <c r="E14" s="14">
        <v>2</v>
      </c>
      <c r="F14" s="14">
        <v>2</v>
      </c>
      <c r="G14" s="14">
        <v>2</v>
      </c>
      <c r="H14" s="14">
        <f t="shared" si="1"/>
        <v>0</v>
      </c>
      <c r="I14" s="14">
        <v>2</v>
      </c>
      <c r="J14" s="296"/>
      <c r="K14" s="2"/>
      <c r="L14" s="2"/>
      <c r="M14" s="2"/>
      <c r="N14" s="2"/>
      <c r="O14" s="2"/>
      <c r="P14" s="2"/>
      <c r="Q14" s="2"/>
      <c r="R14" s="2"/>
      <c r="S14" s="2"/>
      <c r="T14" s="2"/>
      <c r="U14" s="2"/>
      <c r="V14" s="2"/>
      <c r="W14" s="2"/>
      <c r="X14" s="2"/>
      <c r="Y14" s="2"/>
      <c r="Z14" s="2"/>
    </row>
    <row r="15" spans="1:26" ht="12" customHeight="1">
      <c r="A15" s="12"/>
      <c r="B15" s="13"/>
      <c r="C15" s="13" t="s">
        <v>14</v>
      </c>
      <c r="D15" s="14">
        <v>13</v>
      </c>
      <c r="E15" s="14">
        <v>15</v>
      </c>
      <c r="F15" s="14">
        <v>15</v>
      </c>
      <c r="G15" s="14">
        <v>13</v>
      </c>
      <c r="H15" s="14">
        <f t="shared" si="1"/>
        <v>0</v>
      </c>
      <c r="I15" s="14">
        <v>13</v>
      </c>
      <c r="J15" s="296"/>
      <c r="K15" s="2"/>
      <c r="L15" s="2"/>
      <c r="M15" s="2"/>
      <c r="N15" s="2"/>
      <c r="O15" s="2"/>
      <c r="P15" s="2"/>
      <c r="Q15" s="2"/>
      <c r="R15" s="2"/>
      <c r="S15" s="2"/>
      <c r="T15" s="2"/>
      <c r="U15" s="2"/>
      <c r="V15" s="2"/>
      <c r="W15" s="2"/>
      <c r="X15" s="2"/>
      <c r="Y15" s="2"/>
      <c r="Z15" s="2"/>
    </row>
    <row r="16" spans="1:26" ht="12" customHeight="1">
      <c r="A16" s="12"/>
      <c r="B16" s="2"/>
      <c r="C16" s="13" t="s">
        <v>15</v>
      </c>
      <c r="D16" s="14">
        <v>11</v>
      </c>
      <c r="E16" s="14">
        <v>29</v>
      </c>
      <c r="F16" s="14">
        <v>29</v>
      </c>
      <c r="G16" s="14">
        <v>11</v>
      </c>
      <c r="H16" s="14">
        <f t="shared" si="1"/>
        <v>0</v>
      </c>
      <c r="I16" s="14">
        <v>11</v>
      </c>
      <c r="J16" s="296"/>
      <c r="K16" s="2"/>
      <c r="L16" s="2"/>
      <c r="M16" s="2"/>
      <c r="N16" s="2"/>
      <c r="O16" s="2"/>
      <c r="P16" s="2"/>
      <c r="Q16" s="2"/>
      <c r="R16" s="2"/>
      <c r="S16" s="2"/>
      <c r="T16" s="2"/>
      <c r="U16" s="2"/>
      <c r="V16" s="2"/>
      <c r="W16" s="2"/>
      <c r="X16" s="2"/>
      <c r="Y16" s="2"/>
      <c r="Z16" s="2"/>
    </row>
    <row r="17" spans="1:26" ht="12" customHeight="1">
      <c r="A17" s="12"/>
      <c r="B17" s="13"/>
      <c r="C17" s="13" t="s">
        <v>16</v>
      </c>
      <c r="D17" s="14">
        <v>18</v>
      </c>
      <c r="E17" s="14">
        <v>34</v>
      </c>
      <c r="F17" s="14">
        <v>34</v>
      </c>
      <c r="G17" s="14">
        <v>18</v>
      </c>
      <c r="H17" s="14">
        <f t="shared" si="1"/>
        <v>0</v>
      </c>
      <c r="I17" s="14">
        <v>18</v>
      </c>
      <c r="J17" s="296"/>
      <c r="K17" s="2"/>
      <c r="L17" s="2"/>
      <c r="M17" s="2"/>
      <c r="N17" s="2"/>
      <c r="O17" s="2"/>
      <c r="P17" s="2"/>
      <c r="Q17" s="2"/>
      <c r="R17" s="2"/>
      <c r="S17" s="2"/>
      <c r="T17" s="2"/>
      <c r="U17" s="2"/>
      <c r="V17" s="2"/>
      <c r="W17" s="2"/>
      <c r="X17" s="2"/>
      <c r="Y17" s="2"/>
      <c r="Z17" s="2"/>
    </row>
    <row r="18" spans="1:26" ht="12" customHeight="1">
      <c r="A18" s="12"/>
      <c r="B18" s="13"/>
      <c r="C18" s="13" t="s">
        <v>17</v>
      </c>
      <c r="D18" s="14">
        <f>10+5+24+48</f>
        <v>87</v>
      </c>
      <c r="E18" s="14">
        <v>156</v>
      </c>
      <c r="F18" s="14">
        <v>156</v>
      </c>
      <c r="G18" s="14">
        <v>85</v>
      </c>
      <c r="H18" s="14">
        <f t="shared" si="1"/>
        <v>0</v>
      </c>
      <c r="I18" s="14">
        <v>85</v>
      </c>
      <c r="J18" s="296"/>
      <c r="K18" s="15"/>
      <c r="L18" s="15"/>
      <c r="M18" s="2"/>
      <c r="N18" s="2"/>
      <c r="O18" s="2"/>
      <c r="P18" s="2"/>
      <c r="Q18" s="2"/>
      <c r="R18" s="2"/>
      <c r="S18" s="2"/>
      <c r="T18" s="2"/>
      <c r="U18" s="2"/>
      <c r="V18" s="2"/>
      <c r="W18" s="2"/>
      <c r="X18" s="2"/>
      <c r="Y18" s="2"/>
      <c r="Z18" s="2"/>
    </row>
    <row r="19" spans="1:26" ht="12" customHeight="1">
      <c r="A19" s="12"/>
      <c r="B19" s="13"/>
      <c r="C19" s="13" t="s">
        <v>18</v>
      </c>
      <c r="D19" s="14">
        <v>0</v>
      </c>
      <c r="E19" s="14">
        <v>0</v>
      </c>
      <c r="F19" s="14">
        <v>0</v>
      </c>
      <c r="G19" s="14">
        <v>0</v>
      </c>
      <c r="H19" s="14">
        <f t="shared" si="1"/>
        <v>0</v>
      </c>
      <c r="I19" s="14">
        <f>COUNTIF('JANUARI (sesuai bulan berjalan)'!$H$3:$H$5000,'F1-UNIT KERJA'!C19)</f>
        <v>0</v>
      </c>
      <c r="J19" s="296"/>
      <c r="K19" s="2"/>
      <c r="L19" s="2"/>
      <c r="M19" s="2"/>
      <c r="N19" s="2"/>
      <c r="O19" s="2"/>
      <c r="P19" s="2"/>
      <c r="Q19" s="2"/>
      <c r="R19" s="2"/>
      <c r="S19" s="2"/>
      <c r="T19" s="2"/>
      <c r="U19" s="2"/>
      <c r="V19" s="2"/>
      <c r="W19" s="2"/>
      <c r="X19" s="2"/>
      <c r="Y19" s="2"/>
      <c r="Z19" s="2"/>
    </row>
    <row r="20" spans="1:26" ht="12" customHeight="1">
      <c r="A20" s="12"/>
      <c r="B20" s="13"/>
      <c r="C20" s="13" t="s">
        <v>19</v>
      </c>
      <c r="D20" s="14">
        <v>0</v>
      </c>
      <c r="E20" s="14">
        <v>0</v>
      </c>
      <c r="F20" s="14">
        <v>0</v>
      </c>
      <c r="G20" s="14">
        <v>0</v>
      </c>
      <c r="H20" s="14">
        <f t="shared" si="1"/>
        <v>0</v>
      </c>
      <c r="I20" s="14">
        <f>COUNTIF('JANUARI (sesuai bulan berjalan)'!$H$3:$H$5000,'F1-UNIT KERJA'!C20)</f>
        <v>0</v>
      </c>
      <c r="J20" s="296"/>
      <c r="K20" s="15"/>
      <c r="L20" s="2"/>
      <c r="M20" s="2"/>
      <c r="N20" s="2"/>
      <c r="O20" s="2"/>
      <c r="P20" s="2"/>
      <c r="Q20" s="2"/>
      <c r="R20" s="2"/>
      <c r="S20" s="2"/>
      <c r="T20" s="2"/>
      <c r="U20" s="2"/>
      <c r="V20" s="2"/>
      <c r="W20" s="2"/>
      <c r="X20" s="2"/>
      <c r="Y20" s="2"/>
      <c r="Z20" s="2"/>
    </row>
    <row r="21" spans="1:26" ht="12" customHeight="1">
      <c r="A21" s="16"/>
      <c r="B21" s="13"/>
      <c r="C21" s="13"/>
      <c r="D21" s="17"/>
      <c r="E21" s="17"/>
      <c r="F21" s="17"/>
      <c r="G21" s="17"/>
      <c r="H21" s="17"/>
      <c r="I21" s="17"/>
      <c r="J21" s="297"/>
      <c r="K21" s="2"/>
      <c r="L21" s="2"/>
      <c r="M21" s="2"/>
      <c r="N21" s="2"/>
      <c r="O21" s="2"/>
      <c r="P21" s="2"/>
      <c r="Q21" s="2"/>
      <c r="R21" s="2"/>
      <c r="S21" s="2"/>
      <c r="T21" s="2"/>
      <c r="U21" s="2"/>
      <c r="V21" s="2"/>
      <c r="W21" s="2"/>
      <c r="X21" s="2"/>
      <c r="Y21" s="2"/>
      <c r="Z21" s="2"/>
    </row>
    <row r="22" spans="1:26" ht="12" customHeight="1">
      <c r="A22" s="18"/>
      <c r="B22" s="19"/>
      <c r="C22" s="20" t="s">
        <v>20</v>
      </c>
      <c r="D22" s="20">
        <f t="shared" ref="D22:I22" si="2">SUM(D13:D20)</f>
        <v>132</v>
      </c>
      <c r="E22" s="20">
        <f t="shared" si="2"/>
        <v>237</v>
      </c>
      <c r="F22" s="20">
        <f t="shared" si="2"/>
        <v>237</v>
      </c>
      <c r="G22" s="20">
        <f t="shared" si="2"/>
        <v>130</v>
      </c>
      <c r="H22" s="20">
        <f t="shared" si="2"/>
        <v>0</v>
      </c>
      <c r="I22" s="20">
        <f t="shared" si="2"/>
        <v>130</v>
      </c>
      <c r="J22" s="21"/>
      <c r="K22" s="2"/>
      <c r="L22" s="2"/>
      <c r="M22" s="2"/>
      <c r="N22" s="2"/>
      <c r="O22" s="2"/>
      <c r="P22" s="2"/>
      <c r="Q22" s="2"/>
      <c r="R22" s="2"/>
      <c r="S22" s="2"/>
      <c r="T22" s="2"/>
      <c r="U22" s="2"/>
      <c r="V22" s="2"/>
      <c r="W22" s="2"/>
      <c r="X22" s="2"/>
      <c r="Y22" s="2"/>
      <c r="Z22" s="2"/>
    </row>
    <row r="23" spans="1:26" ht="12"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 customHeight="1">
      <c r="A25" s="22" t="s">
        <v>21</v>
      </c>
      <c r="B25" s="2"/>
      <c r="C25" s="2"/>
      <c r="D25" s="2"/>
      <c r="E25" s="2"/>
      <c r="F25" s="2"/>
      <c r="G25" s="2"/>
      <c r="H25" s="2"/>
      <c r="I25" s="2"/>
      <c r="J25" s="2"/>
      <c r="K25" s="2"/>
      <c r="L25" s="2"/>
      <c r="M25" s="2"/>
      <c r="N25" s="2"/>
      <c r="O25" s="2"/>
      <c r="P25" s="2"/>
      <c r="Q25" s="2"/>
      <c r="R25" s="2"/>
      <c r="S25" s="2"/>
      <c r="T25" s="2"/>
      <c r="U25" s="2"/>
      <c r="V25" s="2"/>
      <c r="W25" s="2"/>
      <c r="X25" s="2"/>
      <c r="Y25" s="2"/>
      <c r="Z25" s="2"/>
    </row>
    <row r="26" spans="1:26" ht="12" customHeight="1">
      <c r="A26" s="23"/>
      <c r="B26" s="24"/>
      <c r="C26" s="24"/>
      <c r="D26" s="261" t="str">
        <f t="shared" ref="D26:G26" si="3">D8</f>
        <v>REALISASI S.D MARET 2021</v>
      </c>
      <c r="E26" s="261" t="str">
        <f t="shared" si="3"/>
        <v>RKAP  TAHUN 2022</v>
      </c>
      <c r="F26" s="261" t="str">
        <f t="shared" si="3"/>
        <v>RKAP S.D JAN 2022</v>
      </c>
      <c r="G26" s="265" t="str">
        <f t="shared" si="3"/>
        <v>REALISASI JANUARI 2022</v>
      </c>
      <c r="H26" s="266"/>
      <c r="I26" s="267"/>
      <c r="J26" s="25"/>
      <c r="K26" s="1"/>
      <c r="L26" s="1"/>
      <c r="M26" s="1"/>
      <c r="N26" s="1"/>
      <c r="O26" s="1"/>
      <c r="P26" s="1"/>
      <c r="Q26" s="1"/>
      <c r="R26" s="1"/>
      <c r="S26" s="1"/>
      <c r="T26" s="1"/>
      <c r="U26" s="1"/>
      <c r="V26" s="1"/>
      <c r="W26" s="1"/>
      <c r="X26" s="1"/>
      <c r="Y26" s="1"/>
      <c r="Z26" s="1"/>
    </row>
    <row r="27" spans="1:26" ht="12" customHeight="1">
      <c r="A27" s="26" t="s">
        <v>1</v>
      </c>
      <c r="B27" s="27" t="s">
        <v>22</v>
      </c>
      <c r="C27" s="27" t="s">
        <v>23</v>
      </c>
      <c r="D27" s="264"/>
      <c r="E27" s="264"/>
      <c r="F27" s="264"/>
      <c r="G27" s="261" t="str">
        <f t="shared" ref="G27:I27" si="4">G9</f>
        <v>S.D BULAN LALU</v>
      </c>
      <c r="H27" s="261" t="str">
        <f t="shared" si="4"/>
        <v>BULAN INI</v>
      </c>
      <c r="I27" s="261" t="str">
        <f t="shared" si="4"/>
        <v>S.D BULAN  INI</v>
      </c>
      <c r="J27" s="28" t="str">
        <f>J8</f>
        <v>KET</v>
      </c>
      <c r="K27" s="1"/>
      <c r="L27" s="1"/>
      <c r="M27" s="1"/>
      <c r="N27" s="1"/>
      <c r="O27" s="1"/>
      <c r="P27" s="1"/>
      <c r="Q27" s="1"/>
      <c r="R27" s="1"/>
      <c r="S27" s="1"/>
      <c r="T27" s="1"/>
      <c r="U27" s="1"/>
      <c r="V27" s="1"/>
      <c r="W27" s="1"/>
      <c r="X27" s="1"/>
      <c r="Y27" s="1"/>
      <c r="Z27" s="1"/>
    </row>
    <row r="28" spans="1:26" ht="12" customHeight="1">
      <c r="A28" s="29"/>
      <c r="B28" s="30"/>
      <c r="C28" s="30"/>
      <c r="D28" s="262"/>
      <c r="E28" s="262"/>
      <c r="F28" s="262"/>
      <c r="G28" s="262"/>
      <c r="H28" s="262"/>
      <c r="I28" s="262"/>
      <c r="J28" s="31"/>
      <c r="K28" s="1"/>
      <c r="L28" s="1"/>
      <c r="M28" s="1"/>
      <c r="N28" s="1"/>
      <c r="O28" s="1"/>
      <c r="P28" s="1"/>
      <c r="Q28" s="1"/>
      <c r="R28" s="1"/>
      <c r="S28" s="1"/>
      <c r="T28" s="1"/>
      <c r="U28" s="1"/>
      <c r="V28" s="1"/>
      <c r="W28" s="1"/>
      <c r="X28" s="1"/>
      <c r="Y28" s="1"/>
      <c r="Z28" s="1"/>
    </row>
    <row r="29" spans="1:26" ht="12" customHeight="1">
      <c r="A29" s="32">
        <v>1</v>
      </c>
      <c r="B29" s="32">
        <v>2</v>
      </c>
      <c r="C29" s="32">
        <v>3</v>
      </c>
      <c r="D29" s="33">
        <f t="shared" ref="D29:I29" si="5">C29+1</f>
        <v>4</v>
      </c>
      <c r="E29" s="33">
        <f t="shared" si="5"/>
        <v>5</v>
      </c>
      <c r="F29" s="33">
        <f t="shared" si="5"/>
        <v>6</v>
      </c>
      <c r="G29" s="33">
        <f t="shared" si="5"/>
        <v>7</v>
      </c>
      <c r="H29" s="33">
        <f t="shared" si="5"/>
        <v>8</v>
      </c>
      <c r="I29" s="33">
        <f t="shared" si="5"/>
        <v>9</v>
      </c>
      <c r="J29" s="33"/>
      <c r="K29" s="1"/>
      <c r="L29" s="1"/>
      <c r="M29" s="1"/>
      <c r="N29" s="1"/>
      <c r="O29" s="1"/>
      <c r="P29" s="1"/>
      <c r="Q29" s="1"/>
      <c r="R29" s="1"/>
      <c r="S29" s="1"/>
      <c r="T29" s="1"/>
      <c r="U29" s="1"/>
      <c r="V29" s="1"/>
      <c r="W29" s="1"/>
      <c r="X29" s="1"/>
      <c r="Y29" s="1"/>
      <c r="Z29" s="1"/>
    </row>
    <row r="30" spans="1:26" ht="12" customHeight="1">
      <c r="A30" s="34"/>
      <c r="B30" s="35"/>
      <c r="C30" s="36"/>
      <c r="D30" s="37"/>
      <c r="E30" s="37"/>
      <c r="F30" s="38"/>
      <c r="G30" s="38"/>
      <c r="H30" s="38"/>
      <c r="I30" s="38"/>
      <c r="J30" s="38"/>
      <c r="K30" s="2"/>
      <c r="L30" s="2"/>
      <c r="M30" s="2"/>
      <c r="N30" s="2"/>
      <c r="O30" s="2"/>
      <c r="P30" s="2"/>
      <c r="Q30" s="2"/>
      <c r="R30" s="2"/>
      <c r="S30" s="2"/>
      <c r="T30" s="2"/>
      <c r="U30" s="2"/>
      <c r="V30" s="2"/>
      <c r="W30" s="2"/>
      <c r="X30" s="2"/>
      <c r="Y30" s="2"/>
      <c r="Z30" s="2"/>
    </row>
    <row r="31" spans="1:26" ht="12" customHeight="1">
      <c r="A31" s="39">
        <v>1</v>
      </c>
      <c r="B31" s="40">
        <f>A7</f>
        <v>0</v>
      </c>
      <c r="C31" s="41" t="s">
        <v>24</v>
      </c>
      <c r="D31" s="42">
        <f t="shared" ref="D31:I31" si="6">D13</f>
        <v>1</v>
      </c>
      <c r="E31" s="42">
        <f t="shared" si="6"/>
        <v>1</v>
      </c>
      <c r="F31" s="42">
        <f t="shared" si="6"/>
        <v>1</v>
      </c>
      <c r="G31" s="42">
        <f t="shared" si="6"/>
        <v>1</v>
      </c>
      <c r="H31" s="42">
        <f t="shared" si="6"/>
        <v>0</v>
      </c>
      <c r="I31" s="42">
        <f t="shared" si="6"/>
        <v>1</v>
      </c>
      <c r="J31" s="42"/>
      <c r="K31" s="2"/>
      <c r="L31" s="2"/>
      <c r="M31" s="2"/>
      <c r="N31" s="2"/>
      <c r="O31" s="2"/>
      <c r="P31" s="2"/>
      <c r="Q31" s="2"/>
      <c r="R31" s="2"/>
      <c r="S31" s="2"/>
      <c r="T31" s="2"/>
      <c r="U31" s="2"/>
      <c r="V31" s="2"/>
      <c r="W31" s="2"/>
      <c r="X31" s="2"/>
      <c r="Y31" s="2"/>
      <c r="Z31" s="2"/>
    </row>
    <row r="32" spans="1:26" ht="12" customHeight="1">
      <c r="A32" s="43"/>
      <c r="B32" s="44"/>
      <c r="C32" s="41" t="s">
        <v>25</v>
      </c>
      <c r="D32" s="42">
        <f t="shared" ref="D32:I32" si="7">D14</f>
        <v>2</v>
      </c>
      <c r="E32" s="42">
        <f t="shared" si="7"/>
        <v>2</v>
      </c>
      <c r="F32" s="42">
        <f t="shared" si="7"/>
        <v>2</v>
      </c>
      <c r="G32" s="42">
        <f t="shared" si="7"/>
        <v>2</v>
      </c>
      <c r="H32" s="42">
        <f t="shared" si="7"/>
        <v>0</v>
      </c>
      <c r="I32" s="42">
        <f t="shared" si="7"/>
        <v>2</v>
      </c>
      <c r="J32" s="42"/>
      <c r="K32" s="2"/>
      <c r="L32" s="2"/>
      <c r="M32" s="2"/>
      <c r="N32" s="2"/>
      <c r="O32" s="2"/>
      <c r="P32" s="2"/>
      <c r="Q32" s="2"/>
      <c r="R32" s="2"/>
      <c r="S32" s="2"/>
      <c r="T32" s="2"/>
      <c r="U32" s="2"/>
      <c r="V32" s="2"/>
      <c r="W32" s="2"/>
      <c r="X32" s="2"/>
      <c r="Y32" s="2"/>
      <c r="Z32" s="2"/>
    </row>
    <row r="33" spans="1:26" ht="12" customHeight="1">
      <c r="A33" s="43"/>
      <c r="B33" s="44"/>
      <c r="C33" s="41" t="s">
        <v>26</v>
      </c>
      <c r="D33" s="42">
        <f t="shared" ref="D33:I33" si="8">D15+D19</f>
        <v>13</v>
      </c>
      <c r="E33" s="42">
        <f t="shared" si="8"/>
        <v>15</v>
      </c>
      <c r="F33" s="42">
        <f t="shared" si="8"/>
        <v>15</v>
      </c>
      <c r="G33" s="42">
        <f t="shared" si="8"/>
        <v>13</v>
      </c>
      <c r="H33" s="42">
        <f t="shared" si="8"/>
        <v>0</v>
      </c>
      <c r="I33" s="42">
        <f t="shared" si="8"/>
        <v>13</v>
      </c>
      <c r="J33" s="42"/>
      <c r="K33" s="2"/>
      <c r="L33" s="2"/>
      <c r="M33" s="2"/>
      <c r="N33" s="2"/>
      <c r="O33" s="2"/>
      <c r="P33" s="2"/>
      <c r="Q33" s="2"/>
      <c r="R33" s="2"/>
      <c r="S33" s="2"/>
      <c r="T33" s="2"/>
      <c r="U33" s="2"/>
      <c r="V33" s="2"/>
      <c r="W33" s="2"/>
      <c r="X33" s="2"/>
      <c r="Y33" s="2"/>
      <c r="Z33" s="2"/>
    </row>
    <row r="34" spans="1:26" ht="12" customHeight="1">
      <c r="A34" s="43"/>
      <c r="B34" s="44"/>
      <c r="C34" s="41" t="s">
        <v>27</v>
      </c>
      <c r="D34" s="42">
        <f t="shared" ref="D34:I34" si="9">D16</f>
        <v>11</v>
      </c>
      <c r="E34" s="42">
        <f t="shared" si="9"/>
        <v>29</v>
      </c>
      <c r="F34" s="42">
        <f t="shared" si="9"/>
        <v>29</v>
      </c>
      <c r="G34" s="42">
        <f t="shared" si="9"/>
        <v>11</v>
      </c>
      <c r="H34" s="42">
        <f t="shared" si="9"/>
        <v>0</v>
      </c>
      <c r="I34" s="42">
        <f t="shared" si="9"/>
        <v>11</v>
      </c>
      <c r="J34" s="42"/>
      <c r="K34" s="2"/>
      <c r="L34" s="2"/>
      <c r="M34" s="2"/>
      <c r="N34" s="2"/>
      <c r="O34" s="2"/>
      <c r="P34" s="2"/>
      <c r="Q34" s="2"/>
      <c r="R34" s="2"/>
      <c r="S34" s="2"/>
      <c r="T34" s="2"/>
      <c r="U34" s="2"/>
      <c r="V34" s="2"/>
      <c r="W34" s="2"/>
      <c r="X34" s="2"/>
      <c r="Y34" s="2"/>
      <c r="Z34" s="2"/>
    </row>
    <row r="35" spans="1:26" ht="12" customHeight="1">
      <c r="A35" s="43"/>
      <c r="B35" s="44"/>
      <c r="C35" s="41" t="s">
        <v>28</v>
      </c>
      <c r="D35" s="42">
        <f t="shared" ref="D35:I35" si="10">D17</f>
        <v>18</v>
      </c>
      <c r="E35" s="42">
        <f t="shared" si="10"/>
        <v>34</v>
      </c>
      <c r="F35" s="42">
        <f t="shared" si="10"/>
        <v>34</v>
      </c>
      <c r="G35" s="42">
        <f t="shared" si="10"/>
        <v>18</v>
      </c>
      <c r="H35" s="42">
        <f t="shared" si="10"/>
        <v>0</v>
      </c>
      <c r="I35" s="42">
        <f t="shared" si="10"/>
        <v>18</v>
      </c>
      <c r="J35" s="42"/>
      <c r="K35" s="2"/>
      <c r="L35" s="2"/>
      <c r="M35" s="2"/>
      <c r="N35" s="2"/>
      <c r="O35" s="2"/>
      <c r="P35" s="2"/>
      <c r="Q35" s="2"/>
      <c r="R35" s="2"/>
      <c r="S35" s="2"/>
      <c r="T35" s="2"/>
      <c r="U35" s="2"/>
      <c r="V35" s="2"/>
      <c r="W35" s="2"/>
      <c r="X35" s="2"/>
      <c r="Y35" s="2"/>
      <c r="Z35" s="2"/>
    </row>
    <row r="36" spans="1:26" ht="12" customHeight="1">
      <c r="A36" s="43"/>
      <c r="B36" s="44"/>
      <c r="C36" s="41" t="s">
        <v>29</v>
      </c>
      <c r="D36" s="42">
        <f t="shared" ref="D36:I36" si="11">D18</f>
        <v>87</v>
      </c>
      <c r="E36" s="42">
        <f t="shared" si="11"/>
        <v>156</v>
      </c>
      <c r="F36" s="42">
        <f t="shared" si="11"/>
        <v>156</v>
      </c>
      <c r="G36" s="42">
        <f t="shared" si="11"/>
        <v>85</v>
      </c>
      <c r="H36" s="42">
        <f t="shared" si="11"/>
        <v>0</v>
      </c>
      <c r="I36" s="42">
        <f t="shared" si="11"/>
        <v>85</v>
      </c>
      <c r="J36" s="42"/>
      <c r="K36" s="2"/>
      <c r="L36" s="2"/>
      <c r="M36" s="2"/>
      <c r="N36" s="2"/>
      <c r="O36" s="2"/>
      <c r="P36" s="2"/>
      <c r="Q36" s="2"/>
      <c r="R36" s="2"/>
      <c r="S36" s="2"/>
      <c r="T36" s="2"/>
      <c r="U36" s="2"/>
      <c r="V36" s="2"/>
      <c r="W36" s="2"/>
      <c r="X36" s="2"/>
      <c r="Y36" s="2"/>
      <c r="Z36" s="2"/>
    </row>
    <row r="37" spans="1:26" ht="12" customHeight="1">
      <c r="A37" s="43"/>
      <c r="B37" s="44"/>
      <c r="C37" s="45" t="s">
        <v>30</v>
      </c>
      <c r="D37" s="42">
        <f t="shared" ref="D37:I37" si="12">D20</f>
        <v>0</v>
      </c>
      <c r="E37" s="42">
        <f t="shared" si="12"/>
        <v>0</v>
      </c>
      <c r="F37" s="42">
        <f t="shared" si="12"/>
        <v>0</v>
      </c>
      <c r="G37" s="42">
        <f t="shared" si="12"/>
        <v>0</v>
      </c>
      <c r="H37" s="42">
        <f t="shared" si="12"/>
        <v>0</v>
      </c>
      <c r="I37" s="42">
        <f t="shared" si="12"/>
        <v>0</v>
      </c>
      <c r="J37" s="42"/>
      <c r="K37" s="2"/>
      <c r="L37" s="2"/>
      <c r="M37" s="2"/>
      <c r="N37" s="2"/>
      <c r="O37" s="2"/>
      <c r="P37" s="2"/>
      <c r="Q37" s="2"/>
      <c r="R37" s="2"/>
      <c r="S37" s="2"/>
      <c r="T37" s="2"/>
      <c r="U37" s="2"/>
      <c r="V37" s="2"/>
      <c r="W37" s="2"/>
      <c r="X37" s="2"/>
      <c r="Y37" s="2"/>
      <c r="Z37" s="2"/>
    </row>
    <row r="38" spans="1:26" ht="12" customHeight="1">
      <c r="A38" s="46"/>
      <c r="B38" s="47"/>
      <c r="C38" s="48" t="s">
        <v>20</v>
      </c>
      <c r="D38" s="49">
        <f t="shared" ref="D38:I38" si="13">SUM(D31:D37)</f>
        <v>132</v>
      </c>
      <c r="E38" s="49">
        <f t="shared" si="13"/>
        <v>237</v>
      </c>
      <c r="F38" s="49">
        <f t="shared" si="13"/>
        <v>237</v>
      </c>
      <c r="G38" s="49">
        <f t="shared" si="13"/>
        <v>130</v>
      </c>
      <c r="H38" s="49">
        <f t="shared" si="13"/>
        <v>0</v>
      </c>
      <c r="I38" s="49">
        <f t="shared" si="13"/>
        <v>130</v>
      </c>
      <c r="J38" s="50"/>
      <c r="K38" s="2"/>
      <c r="L38" s="2"/>
      <c r="M38" s="2"/>
      <c r="N38" s="2"/>
      <c r="O38" s="2"/>
      <c r="P38" s="2"/>
      <c r="Q38" s="2"/>
      <c r="R38" s="2"/>
      <c r="S38" s="2"/>
      <c r="T38" s="2"/>
      <c r="U38" s="2"/>
      <c r="V38" s="2"/>
      <c r="W38" s="2"/>
      <c r="X38" s="2"/>
      <c r="Y38" s="2"/>
      <c r="Z38" s="2"/>
    </row>
    <row r="39" spans="1:26" ht="12" customHeight="1">
      <c r="A39" s="51"/>
      <c r="B39" s="2"/>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c r="A40" s="51"/>
      <c r="B40" s="2"/>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c r="A41" s="51"/>
      <c r="B41" s="2"/>
      <c r="C41" s="52" t="s">
        <v>31</v>
      </c>
      <c r="D41" s="53">
        <f t="shared" ref="D41:I41" si="14">D38-D22</f>
        <v>0</v>
      </c>
      <c r="E41" s="53">
        <f t="shared" si="14"/>
        <v>0</v>
      </c>
      <c r="F41" s="53">
        <f t="shared" si="14"/>
        <v>0</v>
      </c>
      <c r="G41" s="53">
        <f t="shared" si="14"/>
        <v>0</v>
      </c>
      <c r="H41" s="53">
        <f t="shared" si="14"/>
        <v>0</v>
      </c>
      <c r="I41" s="53">
        <f t="shared" si="14"/>
        <v>0</v>
      </c>
      <c r="J41" s="53"/>
      <c r="K41" s="2"/>
      <c r="L41" s="2"/>
      <c r="M41" s="2"/>
      <c r="N41" s="2"/>
      <c r="O41" s="2"/>
      <c r="P41" s="2"/>
      <c r="Q41" s="2"/>
      <c r="R41" s="2"/>
      <c r="S41" s="2"/>
      <c r="T41" s="2"/>
      <c r="U41" s="2"/>
      <c r="V41" s="2"/>
      <c r="W41" s="2"/>
      <c r="X41" s="2"/>
      <c r="Y41" s="2"/>
      <c r="Z41" s="2"/>
    </row>
    <row r="42" spans="1:26" ht="12" customHeight="1">
      <c r="A42" s="51"/>
      <c r="B42" s="2"/>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c r="A43" s="51"/>
      <c r="B43" s="2"/>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c r="A44" s="51"/>
      <c r="B44" s="2"/>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c r="A45" s="51"/>
      <c r="B45" s="2"/>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c r="A46" s="51"/>
      <c r="B46" s="2"/>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c r="A47" s="51"/>
      <c r="B47" s="2"/>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c r="A48" s="51"/>
      <c r="B48" s="2"/>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c r="A49" s="51"/>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c r="A50" s="51"/>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c r="A51" s="51"/>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c r="A52" s="51"/>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c r="A53" s="51"/>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c r="A54" s="51"/>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c r="A55" s="51"/>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c r="A56" s="51"/>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c r="A57" s="51"/>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c r="A58" s="51"/>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c r="A59" s="51"/>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c r="A60" s="51"/>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c r="A61" s="51"/>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c r="A62" s="51"/>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c r="A63" s="51"/>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c r="A64" s="51"/>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c r="A65" s="51"/>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c r="A66" s="51"/>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c r="A67" s="51"/>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c r="A68" s="51"/>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c r="A69" s="51"/>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c r="A70" s="51"/>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c r="A71" s="51"/>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c r="A72" s="51"/>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c r="A73" s="51"/>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c r="A74" s="51"/>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c r="A75" s="51"/>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c r="A76" s="51"/>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c r="A77" s="51"/>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c r="A78" s="51"/>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c r="A79" s="51"/>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c r="A80" s="51"/>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c r="A81" s="51"/>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c r="A82" s="51"/>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c r="A83" s="51"/>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c r="A84" s="51"/>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c r="A85" s="51"/>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c r="A86" s="51"/>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c r="A87" s="51"/>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c r="A88" s="51"/>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c r="A89" s="51"/>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c r="A90" s="51"/>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c r="A91" s="51"/>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c r="A92" s="51"/>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c r="A93" s="51"/>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c r="A94" s="51"/>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c r="A95" s="51"/>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c r="A96" s="51"/>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c r="A97" s="51"/>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c r="A98" s="51"/>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c r="A99" s="51"/>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c r="A100" s="5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c r="A101" s="5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c r="A102" s="5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c r="A103" s="5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c r="A104" s="5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c r="A105" s="5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c r="A106" s="5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c r="A107" s="5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c r="A108" s="5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c r="A109" s="5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c r="A110" s="5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c r="A111" s="5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c r="A112" s="5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c r="A113" s="5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c r="A114" s="5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c r="A115" s="51"/>
      <c r="B115" s="2"/>
      <c r="C115" s="2" t="s">
        <v>12</v>
      </c>
      <c r="D115" s="54" t="e">
        <f t="shared" ref="D115:F115" si="15">D13+D25+#REF!+#REF!+#REF!+#REF!+#REF!</f>
        <v>#REF!</v>
      </c>
      <c r="E115" s="54" t="e">
        <f t="shared" si="15"/>
        <v>#REF!</v>
      </c>
      <c r="F115" s="54" t="e">
        <f t="shared" si="15"/>
        <v>#REF!</v>
      </c>
      <c r="G115" s="2"/>
      <c r="H115" s="2"/>
      <c r="I115" s="2"/>
      <c r="J115" s="2"/>
      <c r="K115" s="2"/>
      <c r="L115" s="2"/>
      <c r="M115" s="2"/>
      <c r="N115" s="2"/>
      <c r="O115" s="2"/>
      <c r="P115" s="2"/>
      <c r="Q115" s="2"/>
      <c r="R115" s="2"/>
      <c r="S115" s="2"/>
      <c r="T115" s="2"/>
      <c r="U115" s="2"/>
      <c r="V115" s="2"/>
      <c r="W115" s="2"/>
      <c r="X115" s="2"/>
      <c r="Y115" s="2"/>
      <c r="Z115" s="2"/>
    </row>
    <row r="116" spans="1:26" ht="12" customHeight="1">
      <c r="A116" s="51"/>
      <c r="B116" s="2"/>
      <c r="C116" s="2" t="s">
        <v>13</v>
      </c>
      <c r="D116" s="54" t="e">
        <f t="shared" ref="D116:F116" si="16">D14+#REF!+#REF!+#REF!+#REF!+#REF!+#REF!</f>
        <v>#REF!</v>
      </c>
      <c r="E116" s="54" t="e">
        <f t="shared" si="16"/>
        <v>#REF!</v>
      </c>
      <c r="F116" s="54" t="e">
        <f t="shared" si="16"/>
        <v>#REF!</v>
      </c>
      <c r="G116" s="2"/>
      <c r="H116" s="2"/>
      <c r="I116" s="2"/>
      <c r="J116" s="2"/>
      <c r="K116" s="2"/>
      <c r="L116" s="2"/>
      <c r="M116" s="2"/>
      <c r="N116" s="2"/>
      <c r="O116" s="2"/>
      <c r="P116" s="2"/>
      <c r="Q116" s="2"/>
      <c r="R116" s="2"/>
      <c r="S116" s="2"/>
      <c r="T116" s="2"/>
      <c r="U116" s="2"/>
      <c r="V116" s="2"/>
      <c r="W116" s="2"/>
      <c r="X116" s="2"/>
      <c r="Y116" s="2"/>
      <c r="Z116" s="2"/>
    </row>
    <row r="117" spans="1:26" ht="12" customHeight="1">
      <c r="A117" s="51"/>
      <c r="B117" s="2"/>
      <c r="C117" s="2" t="s">
        <v>14</v>
      </c>
      <c r="D117" s="54" t="e">
        <f t="shared" ref="D117:F117" si="17">D15+#REF!+#REF!+#REF!+#REF!+#REF!+#REF!</f>
        <v>#REF!</v>
      </c>
      <c r="E117" s="54" t="e">
        <f t="shared" si="17"/>
        <v>#REF!</v>
      </c>
      <c r="F117" s="54" t="e">
        <f t="shared" si="17"/>
        <v>#REF!</v>
      </c>
      <c r="G117" s="2"/>
      <c r="H117" s="2"/>
      <c r="I117" s="2"/>
      <c r="J117" s="2"/>
      <c r="K117" s="2"/>
      <c r="L117" s="2"/>
      <c r="M117" s="2"/>
      <c r="N117" s="2"/>
      <c r="O117" s="2"/>
      <c r="P117" s="2"/>
      <c r="Q117" s="2"/>
      <c r="R117" s="2"/>
      <c r="S117" s="2"/>
      <c r="T117" s="2"/>
      <c r="U117" s="2"/>
      <c r="V117" s="2"/>
      <c r="W117" s="2"/>
      <c r="X117" s="2"/>
      <c r="Y117" s="2"/>
      <c r="Z117" s="2"/>
    </row>
    <row r="118" spans="1:26" ht="12" customHeight="1">
      <c r="A118" s="51"/>
      <c r="B118" s="2"/>
      <c r="C118" s="2" t="s">
        <v>15</v>
      </c>
      <c r="D118" s="54" t="e">
        <f t="shared" ref="D118:F118" si="18">D16+#REF!+#REF!+#REF!+#REF!+#REF!+#REF!</f>
        <v>#REF!</v>
      </c>
      <c r="E118" s="54" t="e">
        <f t="shared" si="18"/>
        <v>#REF!</v>
      </c>
      <c r="F118" s="54" t="e">
        <f t="shared" si="18"/>
        <v>#REF!</v>
      </c>
      <c r="G118" s="2"/>
      <c r="H118" s="2"/>
      <c r="I118" s="2"/>
      <c r="J118" s="2"/>
      <c r="K118" s="2"/>
      <c r="L118" s="2"/>
      <c r="M118" s="2"/>
      <c r="N118" s="2"/>
      <c r="O118" s="2"/>
      <c r="P118" s="2"/>
      <c r="Q118" s="2"/>
      <c r="R118" s="2"/>
      <c r="S118" s="2"/>
      <c r="T118" s="2"/>
      <c r="U118" s="2"/>
      <c r="V118" s="2"/>
      <c r="W118" s="2"/>
      <c r="X118" s="2"/>
      <c r="Y118" s="2"/>
      <c r="Z118" s="2"/>
    </row>
    <row r="119" spans="1:26" ht="12" customHeight="1">
      <c r="A119" s="51"/>
      <c r="B119" s="2"/>
      <c r="C119" s="2" t="s">
        <v>16</v>
      </c>
      <c r="D119" s="54" t="e">
        <f t="shared" ref="D119:F119" si="19">D17+#REF!+#REF!+#REF!+#REF!+#REF!+#REF!</f>
        <v>#REF!</v>
      </c>
      <c r="E119" s="54" t="e">
        <f t="shared" si="19"/>
        <v>#REF!</v>
      </c>
      <c r="F119" s="54" t="e">
        <f t="shared" si="19"/>
        <v>#REF!</v>
      </c>
      <c r="G119" s="2"/>
      <c r="H119" s="2"/>
      <c r="I119" s="2"/>
      <c r="J119" s="2"/>
      <c r="K119" s="2"/>
      <c r="L119" s="2"/>
      <c r="M119" s="2"/>
      <c r="N119" s="2"/>
      <c r="O119" s="2"/>
      <c r="P119" s="2"/>
      <c r="Q119" s="2"/>
      <c r="R119" s="2"/>
      <c r="S119" s="2"/>
      <c r="T119" s="2"/>
      <c r="U119" s="2"/>
      <c r="V119" s="2"/>
      <c r="W119" s="2"/>
      <c r="X119" s="2"/>
      <c r="Y119" s="2"/>
      <c r="Z119" s="2"/>
    </row>
    <row r="120" spans="1:26" ht="12" customHeight="1">
      <c r="A120" s="51"/>
      <c r="B120" s="2"/>
      <c r="C120" s="2" t="s">
        <v>17</v>
      </c>
      <c r="D120" s="54" t="e">
        <f t="shared" ref="D120:F120" si="20">D18+#REF!+#REF!+#REF!+#REF!+#REF!+#REF!</f>
        <v>#REF!</v>
      </c>
      <c r="E120" s="54" t="e">
        <f t="shared" si="20"/>
        <v>#REF!</v>
      </c>
      <c r="F120" s="54" t="e">
        <f t="shared" si="20"/>
        <v>#REF!</v>
      </c>
      <c r="G120" s="2"/>
      <c r="H120" s="2"/>
      <c r="I120" s="2"/>
      <c r="J120" s="2"/>
      <c r="K120" s="2"/>
      <c r="L120" s="2"/>
      <c r="M120" s="2"/>
      <c r="N120" s="2"/>
      <c r="O120" s="2"/>
      <c r="P120" s="2"/>
      <c r="Q120" s="2"/>
      <c r="R120" s="2"/>
      <c r="S120" s="2"/>
      <c r="T120" s="2"/>
      <c r="U120" s="2"/>
      <c r="V120" s="2"/>
      <c r="W120" s="2"/>
      <c r="X120" s="2"/>
      <c r="Y120" s="2"/>
      <c r="Z120" s="2"/>
    </row>
    <row r="121" spans="1:26" ht="12" customHeight="1">
      <c r="A121" s="51"/>
      <c r="B121" s="2"/>
      <c r="C121" s="2" t="s">
        <v>32</v>
      </c>
      <c r="D121" s="54" t="e">
        <f t="shared" ref="D121:F121" si="21">D19+#REF!+#REF!+#REF!+#REF!+#REF!+#REF!</f>
        <v>#REF!</v>
      </c>
      <c r="E121" s="54" t="e">
        <f t="shared" si="21"/>
        <v>#REF!</v>
      </c>
      <c r="F121" s="54" t="e">
        <f t="shared" si="21"/>
        <v>#REF!</v>
      </c>
      <c r="G121" s="2"/>
      <c r="H121" s="2"/>
      <c r="I121" s="2"/>
      <c r="J121" s="2"/>
      <c r="K121" s="2"/>
      <c r="L121" s="2"/>
      <c r="M121" s="2"/>
      <c r="N121" s="2"/>
      <c r="O121" s="2"/>
      <c r="P121" s="2"/>
      <c r="Q121" s="2"/>
      <c r="R121" s="2"/>
      <c r="S121" s="2"/>
      <c r="T121" s="2"/>
      <c r="U121" s="2"/>
      <c r="V121" s="2"/>
      <c r="W121" s="2"/>
      <c r="X121" s="2"/>
      <c r="Y121" s="2"/>
      <c r="Z121" s="2"/>
    </row>
    <row r="122" spans="1:26" ht="12" customHeight="1">
      <c r="A122" s="51"/>
      <c r="B122" s="2"/>
      <c r="C122" s="2" t="s">
        <v>19</v>
      </c>
      <c r="D122" s="54" t="e">
        <f t="shared" ref="D122:F122" si="22">D20+#REF!+#REF!+#REF!+#REF!+#REF!+#REF!</f>
        <v>#REF!</v>
      </c>
      <c r="E122" s="54" t="e">
        <f t="shared" si="22"/>
        <v>#REF!</v>
      </c>
      <c r="F122" s="54" t="e">
        <f t="shared" si="22"/>
        <v>#REF!</v>
      </c>
      <c r="G122" s="2"/>
      <c r="H122" s="2"/>
      <c r="I122" s="2"/>
      <c r="J122" s="2"/>
      <c r="K122" s="2"/>
      <c r="L122" s="2"/>
      <c r="M122" s="2"/>
      <c r="N122" s="2"/>
      <c r="O122" s="2"/>
      <c r="P122" s="2"/>
      <c r="Q122" s="2"/>
      <c r="R122" s="2"/>
      <c r="S122" s="2"/>
      <c r="T122" s="2"/>
      <c r="U122" s="2"/>
      <c r="V122" s="2"/>
      <c r="W122" s="2"/>
      <c r="X122" s="2"/>
      <c r="Y122" s="2"/>
      <c r="Z122" s="2"/>
    </row>
    <row r="123" spans="1:26" ht="12" customHeight="1">
      <c r="A123" s="5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c r="A124" s="55"/>
      <c r="B124" s="55"/>
      <c r="C124" s="55"/>
      <c r="D124" s="55" t="s">
        <v>33</v>
      </c>
      <c r="E124" s="55" t="s">
        <v>34</v>
      </c>
      <c r="F124" s="55" t="s">
        <v>34</v>
      </c>
      <c r="G124" s="2"/>
      <c r="H124" s="2"/>
      <c r="I124" s="2"/>
      <c r="J124" s="2"/>
      <c r="K124" s="2"/>
      <c r="L124" s="2"/>
      <c r="M124" s="2"/>
      <c r="N124" s="2"/>
      <c r="O124" s="2"/>
      <c r="P124" s="2"/>
      <c r="Q124" s="2"/>
      <c r="R124" s="2"/>
      <c r="S124" s="2"/>
      <c r="T124" s="2"/>
      <c r="U124" s="2"/>
      <c r="V124" s="2"/>
      <c r="W124" s="2"/>
      <c r="X124" s="2"/>
      <c r="Y124" s="2"/>
      <c r="Z124" s="2"/>
    </row>
    <row r="125" spans="1:26" ht="12" customHeight="1">
      <c r="A125" s="56" t="s">
        <v>35</v>
      </c>
      <c r="B125" s="56" t="s">
        <v>36</v>
      </c>
      <c r="C125" s="56" t="s">
        <v>37</v>
      </c>
      <c r="D125" s="56" t="s">
        <v>38</v>
      </c>
      <c r="E125" s="56" t="s">
        <v>38</v>
      </c>
      <c r="F125" s="56" t="s">
        <v>39</v>
      </c>
      <c r="G125" s="2"/>
      <c r="H125" s="2"/>
      <c r="I125" s="2"/>
      <c r="J125" s="2"/>
      <c r="K125" s="2"/>
      <c r="L125" s="2"/>
      <c r="M125" s="2"/>
      <c r="N125" s="2"/>
      <c r="O125" s="2"/>
      <c r="P125" s="2"/>
      <c r="Q125" s="2"/>
      <c r="R125" s="2"/>
      <c r="S125" s="2"/>
      <c r="T125" s="2"/>
      <c r="U125" s="2"/>
      <c r="V125" s="2"/>
      <c r="W125" s="2"/>
      <c r="X125" s="2"/>
      <c r="Y125" s="2"/>
      <c r="Z125" s="2"/>
    </row>
    <row r="126" spans="1:26" ht="12" customHeight="1">
      <c r="A126" s="57"/>
      <c r="B126" s="57"/>
      <c r="C126" s="57"/>
      <c r="D126" s="56">
        <v>2020</v>
      </c>
      <c r="E126" s="56">
        <v>2020</v>
      </c>
      <c r="F126" s="56">
        <v>2020</v>
      </c>
      <c r="G126" s="2"/>
      <c r="H126" s="2"/>
      <c r="I126" s="2"/>
      <c r="J126" s="2"/>
      <c r="K126" s="2"/>
      <c r="L126" s="2"/>
      <c r="M126" s="2"/>
      <c r="N126" s="2"/>
      <c r="O126" s="2"/>
      <c r="P126" s="2"/>
      <c r="Q126" s="2"/>
      <c r="R126" s="2"/>
      <c r="S126" s="2"/>
      <c r="T126" s="2"/>
      <c r="U126" s="2"/>
      <c r="V126" s="2"/>
      <c r="W126" s="2"/>
      <c r="X126" s="2"/>
      <c r="Y126" s="2"/>
      <c r="Z126" s="2"/>
    </row>
    <row r="127" spans="1:26" ht="12" customHeight="1">
      <c r="A127" s="58"/>
      <c r="B127" s="58"/>
      <c r="C127" s="58"/>
      <c r="D127" s="59"/>
      <c r="E127" s="59"/>
      <c r="F127" s="59"/>
      <c r="G127" s="2"/>
      <c r="H127" s="2"/>
      <c r="I127" s="2"/>
      <c r="J127" s="2"/>
      <c r="K127" s="2"/>
      <c r="L127" s="2"/>
      <c r="M127" s="2"/>
      <c r="N127" s="2"/>
      <c r="O127" s="2"/>
      <c r="P127" s="2"/>
      <c r="Q127" s="2"/>
      <c r="R127" s="2"/>
      <c r="S127" s="2"/>
      <c r="T127" s="2"/>
      <c r="U127" s="2"/>
      <c r="V127" s="2"/>
      <c r="W127" s="2"/>
      <c r="X127" s="2"/>
      <c r="Y127" s="2"/>
      <c r="Z127" s="2"/>
    </row>
    <row r="128" spans="1:26" ht="12" customHeight="1">
      <c r="A128" s="12">
        <v>1</v>
      </c>
      <c r="B128" s="13" t="s">
        <v>40</v>
      </c>
      <c r="C128" s="13" t="s">
        <v>41</v>
      </c>
      <c r="D128" s="13">
        <f t="shared" ref="D128:F128" si="23">D13+D15+D16</f>
        <v>25</v>
      </c>
      <c r="E128" s="13">
        <f t="shared" si="23"/>
        <v>45</v>
      </c>
      <c r="F128" s="13">
        <f t="shared" si="23"/>
        <v>45</v>
      </c>
      <c r="G128" s="2"/>
      <c r="H128" s="2"/>
      <c r="I128" s="2"/>
      <c r="J128" s="2"/>
      <c r="K128" s="2"/>
      <c r="L128" s="2"/>
      <c r="M128" s="2"/>
      <c r="N128" s="2"/>
      <c r="O128" s="2"/>
      <c r="P128" s="2"/>
      <c r="Q128" s="2"/>
      <c r="R128" s="2"/>
      <c r="S128" s="2"/>
      <c r="T128" s="2"/>
      <c r="U128" s="2"/>
      <c r="V128" s="2"/>
      <c r="W128" s="2"/>
      <c r="X128" s="2"/>
      <c r="Y128" s="2"/>
      <c r="Z128" s="2"/>
    </row>
    <row r="129" spans="1:26" ht="12" customHeight="1">
      <c r="A129" s="12"/>
      <c r="B129" s="13"/>
      <c r="C129" s="13" t="s">
        <v>42</v>
      </c>
      <c r="D129" s="13">
        <f t="shared" ref="D129:F129" si="24">D14+D17+D18+D19+D20</f>
        <v>107</v>
      </c>
      <c r="E129" s="13">
        <f t="shared" si="24"/>
        <v>192</v>
      </c>
      <c r="F129" s="13">
        <f t="shared" si="24"/>
        <v>192</v>
      </c>
      <c r="G129" s="2"/>
      <c r="H129" s="2"/>
      <c r="I129" s="2"/>
      <c r="J129" s="2"/>
      <c r="K129" s="2"/>
      <c r="L129" s="2"/>
      <c r="M129" s="2"/>
      <c r="N129" s="2"/>
      <c r="O129" s="2"/>
      <c r="P129" s="2"/>
      <c r="Q129" s="2"/>
      <c r="R129" s="2"/>
      <c r="S129" s="2"/>
      <c r="T129" s="2"/>
      <c r="U129" s="2"/>
      <c r="V129" s="2"/>
      <c r="W129" s="2"/>
      <c r="X129" s="2"/>
      <c r="Y129" s="2"/>
      <c r="Z129" s="2"/>
    </row>
    <row r="130" spans="1:26" ht="12" customHeight="1">
      <c r="A130" s="18"/>
      <c r="B130" s="19"/>
      <c r="C130" s="20" t="s">
        <v>20</v>
      </c>
      <c r="D130" s="20">
        <f t="shared" ref="D130:F130" si="25">SUM(D128:D129)</f>
        <v>132</v>
      </c>
      <c r="E130" s="20">
        <f t="shared" si="25"/>
        <v>237</v>
      </c>
      <c r="F130" s="20">
        <f t="shared" si="25"/>
        <v>237</v>
      </c>
      <c r="G130" s="2"/>
      <c r="H130" s="2"/>
      <c r="I130" s="2"/>
      <c r="J130" s="2"/>
      <c r="K130" s="2"/>
      <c r="L130" s="2"/>
      <c r="M130" s="2"/>
      <c r="N130" s="2"/>
      <c r="O130" s="2"/>
      <c r="P130" s="2"/>
      <c r="Q130" s="2"/>
      <c r="R130" s="2"/>
      <c r="S130" s="2"/>
      <c r="T130" s="2"/>
      <c r="U130" s="2"/>
      <c r="V130" s="2"/>
      <c r="W130" s="2"/>
      <c r="X130" s="2"/>
      <c r="Y130" s="2"/>
      <c r="Z130" s="2"/>
    </row>
    <row r="131" spans="1:26" ht="12" customHeight="1">
      <c r="A131" s="12">
        <v>2</v>
      </c>
      <c r="B131" s="13" t="s">
        <v>43</v>
      </c>
      <c r="C131" s="13" t="s">
        <v>41</v>
      </c>
      <c r="D131" s="13" t="e">
        <f t="shared" ref="D131:F131" si="26">D25+#REF!+#REF!</f>
        <v>#REF!</v>
      </c>
      <c r="E131" s="13" t="e">
        <f t="shared" si="26"/>
        <v>#REF!</v>
      </c>
      <c r="F131" s="13" t="e">
        <f t="shared" si="26"/>
        <v>#REF!</v>
      </c>
      <c r="G131" s="2"/>
      <c r="H131" s="2"/>
      <c r="I131" s="2"/>
      <c r="J131" s="2"/>
      <c r="K131" s="2"/>
      <c r="L131" s="2"/>
      <c r="M131" s="2"/>
      <c r="N131" s="2"/>
      <c r="O131" s="2"/>
      <c r="P131" s="2"/>
      <c r="Q131" s="2"/>
      <c r="R131" s="2"/>
      <c r="S131" s="2"/>
      <c r="T131" s="2"/>
      <c r="U131" s="2"/>
      <c r="V131" s="2"/>
      <c r="W131" s="2"/>
      <c r="X131" s="2"/>
      <c r="Y131" s="2"/>
      <c r="Z131" s="2"/>
    </row>
    <row r="132" spans="1:26" ht="12" customHeight="1">
      <c r="A132" s="12"/>
      <c r="B132" s="13"/>
      <c r="C132" s="13" t="s">
        <v>42</v>
      </c>
      <c r="D132" s="13" t="e">
        <f t="shared" ref="D132:F132" si="27">#REF!+#REF!+#REF!+#REF!+#REF!</f>
        <v>#REF!</v>
      </c>
      <c r="E132" s="13" t="e">
        <f t="shared" si="27"/>
        <v>#REF!</v>
      </c>
      <c r="F132" s="13" t="e">
        <f t="shared" si="27"/>
        <v>#REF!</v>
      </c>
      <c r="G132" s="2"/>
      <c r="H132" s="2"/>
      <c r="I132" s="2"/>
      <c r="J132" s="2"/>
      <c r="K132" s="2"/>
      <c r="L132" s="2"/>
      <c r="M132" s="2"/>
      <c r="N132" s="2"/>
      <c r="O132" s="2"/>
      <c r="P132" s="2"/>
      <c r="Q132" s="2"/>
      <c r="R132" s="2"/>
      <c r="S132" s="2"/>
      <c r="T132" s="2"/>
      <c r="U132" s="2"/>
      <c r="V132" s="2"/>
      <c r="W132" s="2"/>
      <c r="X132" s="2"/>
      <c r="Y132" s="2"/>
      <c r="Z132" s="2"/>
    </row>
    <row r="133" spans="1:26" ht="12" customHeight="1">
      <c r="A133" s="18"/>
      <c r="B133" s="19"/>
      <c r="C133" s="20" t="s">
        <v>20</v>
      </c>
      <c r="D133" s="20" t="e">
        <f t="shared" ref="D133:F133" si="28">SUM(D131:D132)</f>
        <v>#REF!</v>
      </c>
      <c r="E133" s="20" t="e">
        <f t="shared" si="28"/>
        <v>#REF!</v>
      </c>
      <c r="F133" s="20" t="e">
        <f t="shared" si="28"/>
        <v>#REF!</v>
      </c>
      <c r="G133" s="2"/>
      <c r="H133" s="2"/>
      <c r="I133" s="2"/>
      <c r="J133" s="2"/>
      <c r="K133" s="2"/>
      <c r="L133" s="2"/>
      <c r="M133" s="2"/>
      <c r="N133" s="2"/>
      <c r="O133" s="2"/>
      <c r="P133" s="2"/>
      <c r="Q133" s="2"/>
      <c r="R133" s="2"/>
      <c r="S133" s="2"/>
      <c r="T133" s="2"/>
      <c r="U133" s="2"/>
      <c r="V133" s="2"/>
      <c r="W133" s="2"/>
      <c r="X133" s="2"/>
      <c r="Y133" s="2"/>
      <c r="Z133" s="2"/>
    </row>
    <row r="134" spans="1:26" ht="12" customHeight="1">
      <c r="A134" s="12">
        <v>3</v>
      </c>
      <c r="B134" s="13" t="s">
        <v>44</v>
      </c>
      <c r="C134" s="13" t="s">
        <v>41</v>
      </c>
      <c r="D134" s="13" t="e">
        <f t="shared" ref="D134:F134" si="29">#REF!+#REF!+#REF!</f>
        <v>#REF!</v>
      </c>
      <c r="E134" s="13" t="e">
        <f t="shared" si="29"/>
        <v>#REF!</v>
      </c>
      <c r="F134" s="13" t="e">
        <f t="shared" si="29"/>
        <v>#REF!</v>
      </c>
      <c r="G134" s="2"/>
      <c r="H134" s="2"/>
      <c r="I134" s="2"/>
      <c r="J134" s="2"/>
      <c r="K134" s="2"/>
      <c r="L134" s="2"/>
      <c r="M134" s="2"/>
      <c r="N134" s="2"/>
      <c r="O134" s="2"/>
      <c r="P134" s="2"/>
      <c r="Q134" s="2"/>
      <c r="R134" s="2"/>
      <c r="S134" s="2"/>
      <c r="T134" s="2"/>
      <c r="U134" s="2"/>
      <c r="V134" s="2"/>
      <c r="W134" s="2"/>
      <c r="X134" s="2"/>
      <c r="Y134" s="2"/>
      <c r="Z134" s="2"/>
    </row>
    <row r="135" spans="1:26" ht="12" customHeight="1">
      <c r="A135" s="12"/>
      <c r="B135" s="13"/>
      <c r="C135" s="13" t="s">
        <v>42</v>
      </c>
      <c r="D135" s="13" t="e">
        <f t="shared" ref="D135:F135" si="30">#REF!+#REF!+#REF!+#REF!+#REF!</f>
        <v>#REF!</v>
      </c>
      <c r="E135" s="13" t="e">
        <f t="shared" si="30"/>
        <v>#REF!</v>
      </c>
      <c r="F135" s="13" t="e">
        <f t="shared" si="30"/>
        <v>#REF!</v>
      </c>
      <c r="G135" s="2"/>
      <c r="H135" s="2"/>
      <c r="I135" s="2"/>
      <c r="J135" s="2"/>
      <c r="K135" s="2"/>
      <c r="L135" s="2"/>
      <c r="M135" s="2"/>
      <c r="N135" s="2"/>
      <c r="O135" s="2"/>
      <c r="P135" s="2"/>
      <c r="Q135" s="2"/>
      <c r="R135" s="2"/>
      <c r="S135" s="2"/>
      <c r="T135" s="2"/>
      <c r="U135" s="2"/>
      <c r="V135" s="2"/>
      <c r="W135" s="2"/>
      <c r="X135" s="2"/>
      <c r="Y135" s="2"/>
      <c r="Z135" s="2"/>
    </row>
    <row r="136" spans="1:26" ht="12" customHeight="1">
      <c r="A136" s="18"/>
      <c r="B136" s="19"/>
      <c r="C136" s="20" t="s">
        <v>20</v>
      </c>
      <c r="D136" s="60" t="e">
        <f t="shared" ref="D136:F136" si="31">SUM(D134:D135)</f>
        <v>#REF!</v>
      </c>
      <c r="E136" s="60" t="e">
        <f t="shared" si="31"/>
        <v>#REF!</v>
      </c>
      <c r="F136" s="60" t="e">
        <f t="shared" si="31"/>
        <v>#REF!</v>
      </c>
      <c r="G136" s="2"/>
      <c r="H136" s="2"/>
      <c r="I136" s="2"/>
      <c r="J136" s="2"/>
      <c r="K136" s="2"/>
      <c r="L136" s="2"/>
      <c r="M136" s="2"/>
      <c r="N136" s="2"/>
      <c r="O136" s="2"/>
      <c r="P136" s="2"/>
      <c r="Q136" s="2"/>
      <c r="R136" s="2"/>
      <c r="S136" s="2"/>
      <c r="T136" s="2"/>
      <c r="U136" s="2"/>
      <c r="V136" s="2"/>
      <c r="W136" s="2"/>
      <c r="X136" s="2"/>
      <c r="Y136" s="2"/>
      <c r="Z136" s="2"/>
    </row>
    <row r="137" spans="1:26" ht="12" customHeight="1">
      <c r="A137" s="12">
        <v>4</v>
      </c>
      <c r="B137" s="13" t="s">
        <v>45</v>
      </c>
      <c r="C137" s="13" t="s">
        <v>41</v>
      </c>
      <c r="D137" s="13" t="e">
        <f t="shared" ref="D137:F137" si="32">#REF!+#REF!+#REF!</f>
        <v>#REF!</v>
      </c>
      <c r="E137" s="13" t="e">
        <f t="shared" si="32"/>
        <v>#REF!</v>
      </c>
      <c r="F137" s="13" t="e">
        <f t="shared" si="32"/>
        <v>#REF!</v>
      </c>
      <c r="G137" s="2"/>
      <c r="H137" s="2"/>
      <c r="I137" s="2"/>
      <c r="J137" s="2"/>
      <c r="K137" s="2"/>
      <c r="L137" s="2"/>
      <c r="M137" s="2"/>
      <c r="N137" s="2"/>
      <c r="O137" s="2"/>
      <c r="P137" s="2"/>
      <c r="Q137" s="2"/>
      <c r="R137" s="2"/>
      <c r="S137" s="2"/>
      <c r="T137" s="2"/>
      <c r="U137" s="2"/>
      <c r="V137" s="2"/>
      <c r="W137" s="2"/>
      <c r="X137" s="2"/>
      <c r="Y137" s="2"/>
      <c r="Z137" s="2"/>
    </row>
    <row r="138" spans="1:26" ht="12" customHeight="1">
      <c r="A138" s="12"/>
      <c r="B138" s="13"/>
      <c r="C138" s="13" t="s">
        <v>42</v>
      </c>
      <c r="D138" s="13" t="e">
        <f t="shared" ref="D138:F138" si="33">#REF!+#REF!+#REF!+#REF!+#REF!</f>
        <v>#REF!</v>
      </c>
      <c r="E138" s="13" t="e">
        <f t="shared" si="33"/>
        <v>#REF!</v>
      </c>
      <c r="F138" s="13" t="e">
        <f t="shared" si="33"/>
        <v>#REF!</v>
      </c>
      <c r="G138" s="2"/>
      <c r="H138" s="2"/>
      <c r="I138" s="2"/>
      <c r="J138" s="2"/>
      <c r="K138" s="2"/>
      <c r="L138" s="2"/>
      <c r="M138" s="2"/>
      <c r="N138" s="2"/>
      <c r="O138" s="2"/>
      <c r="P138" s="2"/>
      <c r="Q138" s="2"/>
      <c r="R138" s="2"/>
      <c r="S138" s="2"/>
      <c r="T138" s="2"/>
      <c r="U138" s="2"/>
      <c r="V138" s="2"/>
      <c r="W138" s="2"/>
      <c r="X138" s="2"/>
      <c r="Y138" s="2"/>
      <c r="Z138" s="2"/>
    </row>
    <row r="139" spans="1:26" ht="12" customHeight="1">
      <c r="A139" s="18"/>
      <c r="B139" s="19"/>
      <c r="C139" s="20" t="s">
        <v>20</v>
      </c>
      <c r="D139" s="20" t="e">
        <f t="shared" ref="D139:F139" si="34">SUM(D137:D138)</f>
        <v>#REF!</v>
      </c>
      <c r="E139" s="20" t="e">
        <f t="shared" si="34"/>
        <v>#REF!</v>
      </c>
      <c r="F139" s="20" t="e">
        <f t="shared" si="34"/>
        <v>#REF!</v>
      </c>
      <c r="G139" s="2"/>
      <c r="H139" s="2"/>
      <c r="I139" s="2"/>
      <c r="J139" s="2"/>
      <c r="K139" s="2"/>
      <c r="L139" s="2"/>
      <c r="M139" s="2"/>
      <c r="N139" s="2"/>
      <c r="O139" s="2"/>
      <c r="P139" s="2"/>
      <c r="Q139" s="2"/>
      <c r="R139" s="2"/>
      <c r="S139" s="2"/>
      <c r="T139" s="2"/>
      <c r="U139" s="2"/>
      <c r="V139" s="2"/>
      <c r="W139" s="2"/>
      <c r="X139" s="2"/>
      <c r="Y139" s="2"/>
      <c r="Z139" s="2"/>
    </row>
    <row r="140" spans="1:26" ht="12" customHeight="1">
      <c r="A140" s="12">
        <v>5</v>
      </c>
      <c r="B140" s="13" t="s">
        <v>46</v>
      </c>
      <c r="C140" s="13" t="s">
        <v>41</v>
      </c>
      <c r="D140" s="13" t="e">
        <f t="shared" ref="D140:F140" si="35">#REF!+#REF!+#REF!</f>
        <v>#REF!</v>
      </c>
      <c r="E140" s="13" t="e">
        <f t="shared" si="35"/>
        <v>#REF!</v>
      </c>
      <c r="F140" s="13" t="e">
        <f t="shared" si="35"/>
        <v>#REF!</v>
      </c>
      <c r="G140" s="2"/>
      <c r="H140" s="2"/>
      <c r="I140" s="2"/>
      <c r="J140" s="2"/>
      <c r="K140" s="2"/>
      <c r="L140" s="2"/>
      <c r="M140" s="2"/>
      <c r="N140" s="2"/>
      <c r="O140" s="2"/>
      <c r="P140" s="2"/>
      <c r="Q140" s="2"/>
      <c r="R140" s="2"/>
      <c r="S140" s="2"/>
      <c r="T140" s="2"/>
      <c r="U140" s="2"/>
      <c r="V140" s="2"/>
      <c r="W140" s="2"/>
      <c r="X140" s="2"/>
      <c r="Y140" s="2"/>
      <c r="Z140" s="2"/>
    </row>
    <row r="141" spans="1:26" ht="12" customHeight="1">
      <c r="A141" s="12"/>
      <c r="B141" s="13"/>
      <c r="C141" s="13" t="s">
        <v>42</v>
      </c>
      <c r="D141" s="13" t="e">
        <f t="shared" ref="D141:F141" si="36">#REF!+#REF!+#REF!+#REF!+#REF!</f>
        <v>#REF!</v>
      </c>
      <c r="E141" s="13" t="e">
        <f t="shared" si="36"/>
        <v>#REF!</v>
      </c>
      <c r="F141" s="13" t="e">
        <f t="shared" si="36"/>
        <v>#REF!</v>
      </c>
      <c r="G141" s="2"/>
      <c r="H141" s="2"/>
      <c r="I141" s="2"/>
      <c r="J141" s="2"/>
      <c r="K141" s="2"/>
      <c r="L141" s="2"/>
      <c r="M141" s="2"/>
      <c r="N141" s="2"/>
      <c r="O141" s="2"/>
      <c r="P141" s="2"/>
      <c r="Q141" s="2"/>
      <c r="R141" s="2"/>
      <c r="S141" s="2"/>
      <c r="T141" s="2"/>
      <c r="U141" s="2"/>
      <c r="V141" s="2"/>
      <c r="W141" s="2"/>
      <c r="X141" s="2"/>
      <c r="Y141" s="2"/>
      <c r="Z141" s="2"/>
    </row>
    <row r="142" spans="1:26" ht="12" customHeight="1">
      <c r="A142" s="18"/>
      <c r="B142" s="19"/>
      <c r="C142" s="20" t="s">
        <v>20</v>
      </c>
      <c r="D142" s="20" t="e">
        <f t="shared" ref="D142:F142" si="37">SUM(D140:D141)</f>
        <v>#REF!</v>
      </c>
      <c r="E142" s="20" t="e">
        <f t="shared" si="37"/>
        <v>#REF!</v>
      </c>
      <c r="F142" s="20" t="e">
        <f t="shared" si="37"/>
        <v>#REF!</v>
      </c>
      <c r="G142" s="2"/>
      <c r="H142" s="2"/>
      <c r="I142" s="2"/>
      <c r="J142" s="2"/>
      <c r="K142" s="2"/>
      <c r="L142" s="2"/>
      <c r="M142" s="2"/>
      <c r="N142" s="2"/>
      <c r="O142" s="2"/>
      <c r="P142" s="2"/>
      <c r="Q142" s="2"/>
      <c r="R142" s="2"/>
      <c r="S142" s="2"/>
      <c r="T142" s="2"/>
      <c r="U142" s="2"/>
      <c r="V142" s="2"/>
      <c r="W142" s="2"/>
      <c r="X142" s="2"/>
      <c r="Y142" s="2"/>
      <c r="Z142" s="2"/>
    </row>
    <row r="143" spans="1:26" ht="12" customHeight="1">
      <c r="A143" s="12">
        <v>6</v>
      </c>
      <c r="B143" s="13" t="s">
        <v>47</v>
      </c>
      <c r="C143" s="13" t="s">
        <v>41</v>
      </c>
      <c r="D143" s="13" t="e">
        <f t="shared" ref="D143:F143" si="38">#REF!+#REF!+#REF!</f>
        <v>#REF!</v>
      </c>
      <c r="E143" s="13" t="e">
        <f t="shared" si="38"/>
        <v>#REF!</v>
      </c>
      <c r="F143" s="13" t="e">
        <f t="shared" si="38"/>
        <v>#REF!</v>
      </c>
      <c r="G143" s="2"/>
      <c r="H143" s="2"/>
      <c r="I143" s="2"/>
      <c r="J143" s="2"/>
      <c r="K143" s="2"/>
      <c r="L143" s="2"/>
      <c r="M143" s="2"/>
      <c r="N143" s="2"/>
      <c r="O143" s="2"/>
      <c r="P143" s="2"/>
      <c r="Q143" s="2"/>
      <c r="R143" s="2"/>
      <c r="S143" s="2"/>
      <c r="T143" s="2"/>
      <c r="U143" s="2"/>
      <c r="V143" s="2"/>
      <c r="W143" s="2"/>
      <c r="X143" s="2"/>
      <c r="Y143" s="2"/>
      <c r="Z143" s="2"/>
    </row>
    <row r="144" spans="1:26" ht="12" customHeight="1">
      <c r="A144" s="12"/>
      <c r="B144" s="13"/>
      <c r="C144" s="13" t="s">
        <v>42</v>
      </c>
      <c r="D144" s="13" t="e">
        <f t="shared" ref="D144:F144" si="39">#REF!+#REF!+#REF!+#REF!+#REF!</f>
        <v>#REF!</v>
      </c>
      <c r="E144" s="13" t="e">
        <f t="shared" si="39"/>
        <v>#REF!</v>
      </c>
      <c r="F144" s="13" t="e">
        <f t="shared" si="39"/>
        <v>#REF!</v>
      </c>
      <c r="G144" s="2"/>
      <c r="H144" s="2"/>
      <c r="I144" s="2"/>
      <c r="J144" s="2"/>
      <c r="K144" s="2"/>
      <c r="L144" s="2"/>
      <c r="M144" s="2"/>
      <c r="N144" s="2"/>
      <c r="O144" s="2"/>
      <c r="P144" s="2"/>
      <c r="Q144" s="2"/>
      <c r="R144" s="2"/>
      <c r="S144" s="2"/>
      <c r="T144" s="2"/>
      <c r="U144" s="2"/>
      <c r="V144" s="2"/>
      <c r="W144" s="2"/>
      <c r="X144" s="2"/>
      <c r="Y144" s="2"/>
      <c r="Z144" s="2"/>
    </row>
    <row r="145" spans="1:26" ht="12" customHeight="1">
      <c r="A145" s="18"/>
      <c r="B145" s="19"/>
      <c r="C145" s="20" t="s">
        <v>20</v>
      </c>
      <c r="D145" s="20" t="e">
        <f t="shared" ref="D145:F145" si="40">SUM(D143:D144)</f>
        <v>#REF!</v>
      </c>
      <c r="E145" s="20" t="e">
        <f t="shared" si="40"/>
        <v>#REF!</v>
      </c>
      <c r="F145" s="20" t="e">
        <f t="shared" si="40"/>
        <v>#REF!</v>
      </c>
      <c r="G145" s="2"/>
      <c r="H145" s="2"/>
      <c r="I145" s="2"/>
      <c r="J145" s="2"/>
      <c r="K145" s="2"/>
      <c r="L145" s="2"/>
      <c r="M145" s="2"/>
      <c r="N145" s="2"/>
      <c r="O145" s="2"/>
      <c r="P145" s="2"/>
      <c r="Q145" s="2"/>
      <c r="R145" s="2"/>
      <c r="S145" s="2"/>
      <c r="T145" s="2"/>
      <c r="U145" s="2"/>
      <c r="V145" s="2"/>
      <c r="W145" s="2"/>
      <c r="X145" s="2"/>
      <c r="Y145" s="2"/>
      <c r="Z145" s="2"/>
    </row>
    <row r="146" spans="1:26" ht="12" customHeight="1">
      <c r="A146" s="12">
        <v>7</v>
      </c>
      <c r="B146" s="13" t="s">
        <v>48</v>
      </c>
      <c r="C146" s="13" t="s">
        <v>41</v>
      </c>
      <c r="D146" s="13" t="e">
        <f t="shared" ref="D146:F146" si="41">#REF!+#REF!+#REF!</f>
        <v>#REF!</v>
      </c>
      <c r="E146" s="13" t="e">
        <f t="shared" si="41"/>
        <v>#REF!</v>
      </c>
      <c r="F146" s="13" t="e">
        <f t="shared" si="41"/>
        <v>#REF!</v>
      </c>
      <c r="G146" s="2"/>
      <c r="H146" s="2"/>
      <c r="I146" s="2"/>
      <c r="J146" s="2"/>
      <c r="K146" s="2"/>
      <c r="L146" s="2"/>
      <c r="M146" s="2"/>
      <c r="N146" s="2"/>
      <c r="O146" s="2"/>
      <c r="P146" s="2"/>
      <c r="Q146" s="2"/>
      <c r="R146" s="2"/>
      <c r="S146" s="2"/>
      <c r="T146" s="2"/>
      <c r="U146" s="2"/>
      <c r="V146" s="2"/>
      <c r="W146" s="2"/>
      <c r="X146" s="2"/>
      <c r="Y146" s="2"/>
      <c r="Z146" s="2"/>
    </row>
    <row r="147" spans="1:26" ht="12" customHeight="1">
      <c r="A147" s="12"/>
      <c r="B147" s="13"/>
      <c r="C147" s="13" t="s">
        <v>42</v>
      </c>
      <c r="D147" s="13" t="e">
        <f t="shared" ref="D147:F147" si="42">#REF!+#REF!+#REF!+#REF!+#REF!</f>
        <v>#REF!</v>
      </c>
      <c r="E147" s="13" t="e">
        <f t="shared" si="42"/>
        <v>#REF!</v>
      </c>
      <c r="F147" s="13" t="e">
        <f t="shared" si="42"/>
        <v>#REF!</v>
      </c>
      <c r="G147" s="2"/>
      <c r="H147" s="2"/>
      <c r="I147" s="2"/>
      <c r="J147" s="2"/>
      <c r="K147" s="2"/>
      <c r="L147" s="2"/>
      <c r="M147" s="2"/>
      <c r="N147" s="2"/>
      <c r="O147" s="2"/>
      <c r="P147" s="2"/>
      <c r="Q147" s="2"/>
      <c r="R147" s="2"/>
      <c r="S147" s="2"/>
      <c r="T147" s="2"/>
      <c r="U147" s="2"/>
      <c r="V147" s="2"/>
      <c r="W147" s="2"/>
      <c r="X147" s="2"/>
      <c r="Y147" s="2"/>
      <c r="Z147" s="2"/>
    </row>
    <row r="148" spans="1:26" ht="12" customHeight="1">
      <c r="A148" s="18"/>
      <c r="B148" s="19"/>
      <c r="C148" s="20" t="s">
        <v>20</v>
      </c>
      <c r="D148" s="20" t="e">
        <f t="shared" ref="D148:F148" si="43">SUM(D146:D147)</f>
        <v>#REF!</v>
      </c>
      <c r="E148" s="20" t="e">
        <f t="shared" si="43"/>
        <v>#REF!</v>
      </c>
      <c r="F148" s="20" t="e">
        <f t="shared" si="43"/>
        <v>#REF!</v>
      </c>
      <c r="G148" s="2"/>
      <c r="H148" s="2"/>
      <c r="I148" s="2"/>
      <c r="J148" s="2"/>
      <c r="K148" s="2"/>
      <c r="L148" s="2"/>
      <c r="M148" s="2"/>
      <c r="N148" s="2"/>
      <c r="O148" s="2"/>
      <c r="P148" s="2"/>
      <c r="Q148" s="2"/>
      <c r="R148" s="2"/>
      <c r="S148" s="2"/>
      <c r="T148" s="2"/>
      <c r="U148" s="2"/>
      <c r="V148" s="2"/>
      <c r="W148" s="2"/>
      <c r="X148" s="2"/>
      <c r="Y148" s="2"/>
      <c r="Z148" s="2"/>
    </row>
    <row r="149" spans="1:26" ht="12" customHeight="1">
      <c r="A149" s="5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c r="A150" s="5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c r="A151" s="5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c r="A152" s="5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c r="A153" s="5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c r="A154" s="5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c r="A155" s="5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c r="A156" s="5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c r="A157" s="5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c r="A158" s="5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c r="A159" s="5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c r="A160" s="5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c r="A161" s="5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c r="A162" s="5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c r="A163" s="5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c r="A164" s="5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c r="A165" s="5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c r="A166" s="5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c r="A167" s="5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c r="A168" s="5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c r="A169" s="5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c r="A170" s="5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c r="A171" s="5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c r="A172" s="5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c r="A173" s="5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c r="A174" s="5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c r="A175" s="5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c r="A176" s="5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c r="A177" s="55"/>
      <c r="B177" s="55"/>
      <c r="C177" s="55"/>
      <c r="D177" s="55" t="s">
        <v>33</v>
      </c>
      <c r="E177" s="55" t="s">
        <v>34</v>
      </c>
      <c r="F177" s="55" t="s">
        <v>34</v>
      </c>
      <c r="G177" s="2"/>
      <c r="H177" s="2"/>
      <c r="I177" s="2"/>
      <c r="J177" s="2"/>
      <c r="K177" s="2"/>
      <c r="L177" s="2"/>
      <c r="M177" s="2"/>
      <c r="N177" s="2"/>
      <c r="O177" s="2"/>
      <c r="P177" s="2"/>
      <c r="Q177" s="2"/>
      <c r="R177" s="2"/>
      <c r="S177" s="2"/>
      <c r="T177" s="2"/>
      <c r="U177" s="2"/>
      <c r="V177" s="2"/>
      <c r="W177" s="2"/>
      <c r="X177" s="2"/>
      <c r="Y177" s="2"/>
      <c r="Z177" s="2"/>
    </row>
    <row r="178" spans="1:26" ht="12" customHeight="1">
      <c r="A178" s="56" t="s">
        <v>35</v>
      </c>
      <c r="B178" s="56" t="s">
        <v>36</v>
      </c>
      <c r="C178" s="56" t="s">
        <v>37</v>
      </c>
      <c r="D178" s="56" t="s">
        <v>38</v>
      </c>
      <c r="E178" s="56" t="s">
        <v>38</v>
      </c>
      <c r="F178" s="56" t="s">
        <v>39</v>
      </c>
      <c r="G178" s="2"/>
      <c r="H178" s="2"/>
      <c r="I178" s="2"/>
      <c r="J178" s="2"/>
      <c r="K178" s="2"/>
      <c r="L178" s="2"/>
      <c r="M178" s="2"/>
      <c r="N178" s="2"/>
      <c r="O178" s="2"/>
      <c r="P178" s="2"/>
      <c r="Q178" s="2"/>
      <c r="R178" s="2"/>
      <c r="S178" s="2"/>
      <c r="T178" s="2"/>
      <c r="U178" s="2"/>
      <c r="V178" s="2"/>
      <c r="W178" s="2"/>
      <c r="X178" s="2"/>
      <c r="Y178" s="2"/>
      <c r="Z178" s="2"/>
    </row>
    <row r="179" spans="1:26" ht="12" customHeight="1">
      <c r="A179" s="57"/>
      <c r="B179" s="57"/>
      <c r="C179" s="57"/>
      <c r="D179" s="56">
        <v>2020</v>
      </c>
      <c r="E179" s="56">
        <v>2020</v>
      </c>
      <c r="F179" s="56">
        <v>2020</v>
      </c>
      <c r="G179" s="2"/>
      <c r="H179" s="2"/>
      <c r="I179" s="2"/>
      <c r="J179" s="2"/>
      <c r="K179" s="2"/>
      <c r="L179" s="2"/>
      <c r="M179" s="2"/>
      <c r="N179" s="2"/>
      <c r="O179" s="2"/>
      <c r="P179" s="2"/>
      <c r="Q179" s="2"/>
      <c r="R179" s="2"/>
      <c r="S179" s="2"/>
      <c r="T179" s="2"/>
      <c r="U179" s="2"/>
      <c r="V179" s="2"/>
      <c r="W179" s="2"/>
      <c r="X179" s="2"/>
      <c r="Y179" s="2"/>
      <c r="Z179" s="2"/>
    </row>
    <row r="180" spans="1:26" ht="12" customHeight="1">
      <c r="A180" s="58"/>
      <c r="B180" s="58"/>
      <c r="C180" s="58"/>
      <c r="D180" s="59"/>
      <c r="E180" s="59"/>
      <c r="F180" s="59"/>
      <c r="G180" s="2"/>
      <c r="H180" s="2"/>
      <c r="I180" s="2"/>
      <c r="J180" s="2"/>
      <c r="K180" s="2"/>
      <c r="L180" s="2"/>
      <c r="M180" s="2"/>
      <c r="N180" s="2"/>
      <c r="O180" s="2"/>
      <c r="P180" s="2"/>
      <c r="Q180" s="2"/>
      <c r="R180" s="2"/>
      <c r="S180" s="2"/>
      <c r="T180" s="2"/>
      <c r="U180" s="2"/>
      <c r="V180" s="2"/>
      <c r="W180" s="2"/>
      <c r="X180" s="2"/>
      <c r="Y180" s="2"/>
      <c r="Z180" s="2"/>
    </row>
    <row r="181" spans="1:26" ht="12" customHeight="1">
      <c r="A181" s="61">
        <f t="shared" ref="A181:B181" si="44">A13</f>
        <v>1</v>
      </c>
      <c r="B181" s="62" t="str">
        <f t="shared" si="44"/>
        <v>PT Prima Terminal Petikemas</v>
      </c>
      <c r="C181" s="63" t="s">
        <v>41</v>
      </c>
      <c r="D181" s="62">
        <f t="shared" ref="D181:F181" si="45">D16</f>
        <v>11</v>
      </c>
      <c r="E181" s="62">
        <f t="shared" si="45"/>
        <v>29</v>
      </c>
      <c r="F181" s="62">
        <f t="shared" si="45"/>
        <v>29</v>
      </c>
      <c r="G181" s="2"/>
      <c r="H181" s="2"/>
      <c r="I181" s="2"/>
      <c r="J181" s="2"/>
      <c r="K181" s="2"/>
      <c r="L181" s="2"/>
      <c r="M181" s="2"/>
      <c r="N181" s="2"/>
      <c r="O181" s="2"/>
      <c r="P181" s="2"/>
      <c r="Q181" s="2"/>
      <c r="R181" s="2"/>
      <c r="S181" s="2"/>
      <c r="T181" s="2"/>
      <c r="U181" s="2"/>
      <c r="V181" s="2"/>
      <c r="W181" s="2"/>
      <c r="X181" s="2"/>
      <c r="Y181" s="2"/>
      <c r="Z181" s="2"/>
    </row>
    <row r="182" spans="1:26" ht="12" customHeight="1">
      <c r="A182" s="64"/>
      <c r="B182" s="63"/>
      <c r="C182" s="63" t="s">
        <v>49</v>
      </c>
      <c r="D182" s="62">
        <f t="shared" ref="D182:F182" si="46">D13+D15</f>
        <v>14</v>
      </c>
      <c r="E182" s="62">
        <f t="shared" si="46"/>
        <v>16</v>
      </c>
      <c r="F182" s="62">
        <f t="shared" si="46"/>
        <v>16</v>
      </c>
      <c r="G182" s="2"/>
      <c r="H182" s="2"/>
      <c r="I182" s="2"/>
      <c r="J182" s="2"/>
      <c r="K182" s="2"/>
      <c r="L182" s="2"/>
      <c r="M182" s="2"/>
      <c r="N182" s="2"/>
      <c r="O182" s="2"/>
      <c r="P182" s="2"/>
      <c r="Q182" s="2"/>
      <c r="R182" s="2"/>
      <c r="S182" s="2"/>
      <c r="T182" s="2"/>
      <c r="U182" s="2"/>
      <c r="V182" s="2"/>
      <c r="W182" s="2"/>
      <c r="X182" s="2"/>
      <c r="Y182" s="2"/>
      <c r="Z182" s="2"/>
    </row>
    <row r="183" spans="1:26" ht="12" customHeight="1">
      <c r="A183" s="64"/>
      <c r="B183" s="63"/>
      <c r="C183" s="63" t="s">
        <v>18</v>
      </c>
      <c r="D183" s="62">
        <f t="shared" ref="D183:F183" si="47">D19</f>
        <v>0</v>
      </c>
      <c r="E183" s="62">
        <f t="shared" si="47"/>
        <v>0</v>
      </c>
      <c r="F183" s="62">
        <f t="shared" si="47"/>
        <v>0</v>
      </c>
      <c r="G183" s="2"/>
      <c r="H183" s="2"/>
      <c r="I183" s="2"/>
      <c r="J183" s="2"/>
      <c r="K183" s="2"/>
      <c r="L183" s="2"/>
      <c r="M183" s="2"/>
      <c r="N183" s="2"/>
      <c r="O183" s="2"/>
      <c r="P183" s="2"/>
      <c r="Q183" s="2"/>
      <c r="R183" s="2"/>
      <c r="S183" s="2"/>
      <c r="T183" s="2"/>
      <c r="U183" s="2"/>
      <c r="V183" s="2"/>
      <c r="W183" s="2"/>
      <c r="X183" s="2"/>
      <c r="Y183" s="2"/>
      <c r="Z183" s="2"/>
    </row>
    <row r="184" spans="1:26" ht="12" customHeight="1">
      <c r="A184" s="64"/>
      <c r="B184" s="63"/>
      <c r="C184" s="63" t="s">
        <v>50</v>
      </c>
      <c r="D184" s="62">
        <f t="shared" ref="D184:F184" si="48">D17</f>
        <v>18</v>
      </c>
      <c r="E184" s="62">
        <f t="shared" si="48"/>
        <v>34</v>
      </c>
      <c r="F184" s="62">
        <f t="shared" si="48"/>
        <v>34</v>
      </c>
      <c r="G184" s="2"/>
      <c r="H184" s="2"/>
      <c r="I184" s="2"/>
      <c r="J184" s="2"/>
      <c r="K184" s="2"/>
      <c r="L184" s="2"/>
      <c r="M184" s="2"/>
      <c r="N184" s="2"/>
      <c r="O184" s="2"/>
      <c r="P184" s="2"/>
      <c r="Q184" s="2"/>
      <c r="R184" s="2"/>
      <c r="S184" s="2"/>
      <c r="T184" s="2"/>
      <c r="U184" s="2"/>
      <c r="V184" s="2"/>
      <c r="W184" s="2"/>
      <c r="X184" s="2"/>
      <c r="Y184" s="2"/>
      <c r="Z184" s="2"/>
    </row>
    <row r="185" spans="1:26" ht="12" customHeight="1">
      <c r="A185" s="64"/>
      <c r="B185" s="63"/>
      <c r="C185" s="63" t="s">
        <v>51</v>
      </c>
      <c r="D185" s="62">
        <f t="shared" ref="D185:F185" si="49">SUM(D181:D184)</f>
        <v>43</v>
      </c>
      <c r="E185" s="62">
        <f t="shared" si="49"/>
        <v>79</v>
      </c>
      <c r="F185" s="62">
        <f t="shared" si="49"/>
        <v>79</v>
      </c>
      <c r="G185" s="2"/>
      <c r="H185" s="2"/>
      <c r="I185" s="2"/>
      <c r="J185" s="2"/>
      <c r="K185" s="2"/>
      <c r="L185" s="2"/>
      <c r="M185" s="2"/>
      <c r="N185" s="2"/>
      <c r="O185" s="2"/>
      <c r="P185" s="2"/>
      <c r="Q185" s="2"/>
      <c r="R185" s="2"/>
      <c r="S185" s="2"/>
      <c r="T185" s="2"/>
      <c r="U185" s="2"/>
      <c r="V185" s="2"/>
      <c r="W185" s="2"/>
      <c r="X185" s="2"/>
      <c r="Y185" s="2"/>
      <c r="Z185" s="2"/>
    </row>
    <row r="186" spans="1:26" ht="12" customHeight="1">
      <c r="A186" s="64"/>
      <c r="B186" s="63"/>
      <c r="C186" s="63" t="s">
        <v>52</v>
      </c>
      <c r="D186" s="62">
        <f t="shared" ref="D186:F186" si="50">D14+D18+D20</f>
        <v>89</v>
      </c>
      <c r="E186" s="62">
        <f t="shared" si="50"/>
        <v>158</v>
      </c>
      <c r="F186" s="62">
        <f t="shared" si="50"/>
        <v>158</v>
      </c>
      <c r="G186" s="2"/>
      <c r="H186" s="2"/>
      <c r="I186" s="2"/>
      <c r="J186" s="2"/>
      <c r="K186" s="2"/>
      <c r="L186" s="2"/>
      <c r="M186" s="2"/>
      <c r="N186" s="2"/>
      <c r="O186" s="2"/>
      <c r="P186" s="2"/>
      <c r="Q186" s="2"/>
      <c r="R186" s="2"/>
      <c r="S186" s="2"/>
      <c r="T186" s="2"/>
      <c r="U186" s="2"/>
      <c r="V186" s="2"/>
      <c r="W186" s="2"/>
      <c r="X186" s="2"/>
      <c r="Y186" s="2"/>
      <c r="Z186" s="2"/>
    </row>
    <row r="187" spans="1:26" ht="12" customHeight="1">
      <c r="A187" s="64"/>
      <c r="B187" s="62"/>
      <c r="C187" s="63">
        <v>7</v>
      </c>
      <c r="D187" s="62"/>
      <c r="E187" s="62"/>
      <c r="F187" s="62"/>
      <c r="G187" s="2"/>
      <c r="H187" s="2"/>
      <c r="I187" s="2"/>
      <c r="J187" s="2"/>
      <c r="K187" s="2"/>
      <c r="L187" s="2"/>
      <c r="M187" s="2"/>
      <c r="N187" s="2"/>
      <c r="O187" s="2"/>
      <c r="P187" s="2"/>
      <c r="Q187" s="2"/>
      <c r="R187" s="2"/>
      <c r="S187" s="2"/>
      <c r="T187" s="2"/>
      <c r="U187" s="2"/>
      <c r="V187" s="2"/>
      <c r="W187" s="2"/>
      <c r="X187" s="2"/>
      <c r="Y187" s="2"/>
      <c r="Z187" s="2"/>
    </row>
    <row r="188" spans="1:26" ht="12" customHeight="1">
      <c r="A188" s="64"/>
      <c r="B188" s="63"/>
      <c r="C188" s="63">
        <v>8</v>
      </c>
      <c r="D188" s="62"/>
      <c r="E188" s="62"/>
      <c r="F188" s="62"/>
      <c r="G188" s="2"/>
      <c r="H188" s="2"/>
      <c r="I188" s="2"/>
      <c r="J188" s="2"/>
      <c r="K188" s="2"/>
      <c r="L188" s="2"/>
      <c r="M188" s="2"/>
      <c r="N188" s="2"/>
      <c r="O188" s="2"/>
      <c r="P188" s="2"/>
      <c r="Q188" s="2"/>
      <c r="R188" s="2"/>
      <c r="S188" s="2"/>
      <c r="T188" s="2"/>
      <c r="U188" s="2"/>
      <c r="V188" s="2"/>
      <c r="W188" s="2"/>
      <c r="X188" s="2"/>
      <c r="Y188" s="2"/>
      <c r="Z188" s="2"/>
    </row>
    <row r="189" spans="1:26" ht="12" customHeight="1">
      <c r="A189" s="64"/>
      <c r="B189" s="63"/>
      <c r="C189" s="63">
        <v>9</v>
      </c>
      <c r="D189" s="62"/>
      <c r="E189" s="62"/>
      <c r="F189" s="62"/>
      <c r="G189" s="2"/>
      <c r="H189" s="2"/>
      <c r="I189" s="2"/>
      <c r="J189" s="2"/>
      <c r="K189" s="2"/>
      <c r="L189" s="2"/>
      <c r="M189" s="2"/>
      <c r="N189" s="2"/>
      <c r="O189" s="2"/>
      <c r="P189" s="2"/>
      <c r="Q189" s="2"/>
      <c r="R189" s="2"/>
      <c r="S189" s="2"/>
      <c r="T189" s="2"/>
      <c r="U189" s="2"/>
      <c r="V189" s="2"/>
      <c r="W189" s="2"/>
      <c r="X189" s="2"/>
      <c r="Y189" s="2"/>
      <c r="Z189" s="2"/>
    </row>
    <row r="190" spans="1:26" ht="12" customHeight="1">
      <c r="A190" s="64"/>
      <c r="B190" s="63"/>
      <c r="C190" s="63">
        <v>10</v>
      </c>
      <c r="D190" s="62"/>
      <c r="E190" s="62"/>
      <c r="F190" s="62"/>
      <c r="G190" s="2"/>
      <c r="H190" s="2"/>
      <c r="I190" s="2"/>
      <c r="J190" s="2"/>
      <c r="K190" s="2"/>
      <c r="L190" s="2"/>
      <c r="M190" s="2"/>
      <c r="N190" s="2"/>
      <c r="O190" s="2"/>
      <c r="P190" s="2"/>
      <c r="Q190" s="2"/>
      <c r="R190" s="2"/>
      <c r="S190" s="2"/>
      <c r="T190" s="2"/>
      <c r="U190" s="2"/>
      <c r="V190" s="2"/>
      <c r="W190" s="2"/>
      <c r="X190" s="2"/>
      <c r="Y190" s="2"/>
      <c r="Z190" s="2"/>
    </row>
    <row r="191" spans="1:26" ht="12" customHeight="1">
      <c r="A191" s="64"/>
      <c r="B191" s="63"/>
      <c r="C191" s="63">
        <v>11</v>
      </c>
      <c r="D191" s="62"/>
      <c r="E191" s="62"/>
      <c r="F191" s="62"/>
      <c r="G191" s="2"/>
      <c r="H191" s="2"/>
      <c r="I191" s="2"/>
      <c r="J191" s="2"/>
      <c r="K191" s="2"/>
      <c r="L191" s="2"/>
      <c r="M191" s="2"/>
      <c r="N191" s="2"/>
      <c r="O191" s="2"/>
      <c r="P191" s="2"/>
      <c r="Q191" s="2"/>
      <c r="R191" s="2"/>
      <c r="S191" s="2"/>
      <c r="T191" s="2"/>
      <c r="U191" s="2"/>
      <c r="V191" s="2"/>
      <c r="W191" s="2"/>
      <c r="X191" s="2"/>
      <c r="Y191" s="2"/>
      <c r="Z191" s="2"/>
    </row>
    <row r="192" spans="1:26" ht="12" customHeight="1">
      <c r="A192" s="61" t="str">
        <f t="shared" ref="A192:B192" si="51">A25</f>
        <v>FORM DARI HOLDING (TDK PERLU DIISI SUDAH RUMUS)</v>
      </c>
      <c r="B192" s="62">
        <f t="shared" si="51"/>
        <v>0</v>
      </c>
      <c r="C192" s="63" t="s">
        <v>41</v>
      </c>
      <c r="D192" s="62" t="e">
        <f t="shared" ref="D192:F192" si="52">#REF!</f>
        <v>#REF!</v>
      </c>
      <c r="E192" s="62" t="e">
        <f t="shared" si="52"/>
        <v>#REF!</v>
      </c>
      <c r="F192" s="62" t="e">
        <f t="shared" si="52"/>
        <v>#REF!</v>
      </c>
      <c r="G192" s="2"/>
      <c r="H192" s="2"/>
      <c r="I192" s="2"/>
      <c r="J192" s="2"/>
      <c r="K192" s="2"/>
      <c r="L192" s="2"/>
      <c r="M192" s="2"/>
      <c r="N192" s="2"/>
      <c r="O192" s="2"/>
      <c r="P192" s="2"/>
      <c r="Q192" s="2"/>
      <c r="R192" s="2"/>
      <c r="S192" s="2"/>
      <c r="T192" s="2"/>
      <c r="U192" s="2"/>
      <c r="V192" s="2"/>
      <c r="W192" s="2"/>
      <c r="X192" s="2"/>
      <c r="Y192" s="2"/>
      <c r="Z192" s="2"/>
    </row>
    <row r="193" spans="1:26" ht="12" customHeight="1">
      <c r="A193" s="64"/>
      <c r="B193" s="63"/>
      <c r="C193" s="63" t="s">
        <v>49</v>
      </c>
      <c r="D193" s="62" t="e">
        <f t="shared" ref="D193:F193" si="53">D25+#REF!</f>
        <v>#REF!</v>
      </c>
      <c r="E193" s="62" t="e">
        <f t="shared" si="53"/>
        <v>#REF!</v>
      </c>
      <c r="F193" s="62" t="e">
        <f t="shared" si="53"/>
        <v>#REF!</v>
      </c>
      <c r="G193" s="2"/>
      <c r="H193" s="2"/>
      <c r="I193" s="2"/>
      <c r="J193" s="2"/>
      <c r="K193" s="2"/>
      <c r="L193" s="2"/>
      <c r="M193" s="2"/>
      <c r="N193" s="2"/>
      <c r="O193" s="2"/>
      <c r="P193" s="2"/>
      <c r="Q193" s="2"/>
      <c r="R193" s="2"/>
      <c r="S193" s="2"/>
      <c r="T193" s="2"/>
      <c r="U193" s="2"/>
      <c r="V193" s="2"/>
      <c r="W193" s="2"/>
      <c r="X193" s="2"/>
      <c r="Y193" s="2"/>
      <c r="Z193" s="2"/>
    </row>
    <row r="194" spans="1:26" ht="12" customHeight="1">
      <c r="A194" s="64"/>
      <c r="B194" s="63"/>
      <c r="C194" s="63" t="s">
        <v>18</v>
      </c>
      <c r="D194" s="62" t="e">
        <f t="shared" ref="D194:F194" si="54">#REF!</f>
        <v>#REF!</v>
      </c>
      <c r="E194" s="62" t="e">
        <f t="shared" si="54"/>
        <v>#REF!</v>
      </c>
      <c r="F194" s="62" t="e">
        <f t="shared" si="54"/>
        <v>#REF!</v>
      </c>
      <c r="G194" s="2"/>
      <c r="H194" s="2"/>
      <c r="I194" s="2"/>
      <c r="J194" s="2"/>
      <c r="K194" s="2"/>
      <c r="L194" s="2"/>
      <c r="M194" s="2"/>
      <c r="N194" s="2"/>
      <c r="O194" s="2"/>
      <c r="P194" s="2"/>
      <c r="Q194" s="2"/>
      <c r="R194" s="2"/>
      <c r="S194" s="2"/>
      <c r="T194" s="2"/>
      <c r="U194" s="2"/>
      <c r="V194" s="2"/>
      <c r="W194" s="2"/>
      <c r="X194" s="2"/>
      <c r="Y194" s="2"/>
      <c r="Z194" s="2"/>
    </row>
    <row r="195" spans="1:26" ht="12" customHeight="1">
      <c r="A195" s="64"/>
      <c r="B195" s="63"/>
      <c r="C195" s="63" t="s">
        <v>50</v>
      </c>
      <c r="D195" s="62" t="e">
        <f t="shared" ref="D195:F195" si="55">#REF!</f>
        <v>#REF!</v>
      </c>
      <c r="E195" s="62" t="e">
        <f t="shared" si="55"/>
        <v>#REF!</v>
      </c>
      <c r="F195" s="62" t="e">
        <f t="shared" si="55"/>
        <v>#REF!</v>
      </c>
      <c r="G195" s="2"/>
      <c r="H195" s="2"/>
      <c r="I195" s="2"/>
      <c r="J195" s="2"/>
      <c r="K195" s="2"/>
      <c r="L195" s="2"/>
      <c r="M195" s="2"/>
      <c r="N195" s="2"/>
      <c r="O195" s="2"/>
      <c r="P195" s="2"/>
      <c r="Q195" s="2"/>
      <c r="R195" s="2"/>
      <c r="S195" s="2"/>
      <c r="T195" s="2"/>
      <c r="U195" s="2"/>
      <c r="V195" s="2"/>
      <c r="W195" s="2"/>
      <c r="X195" s="2"/>
      <c r="Y195" s="2"/>
      <c r="Z195" s="2"/>
    </row>
    <row r="196" spans="1:26" ht="12" customHeight="1">
      <c r="A196" s="64"/>
      <c r="B196" s="63"/>
      <c r="C196" s="63" t="s">
        <v>51</v>
      </c>
      <c r="D196" s="62" t="e">
        <f t="shared" ref="D196:F196" si="56">SUM(D192:D195)</f>
        <v>#REF!</v>
      </c>
      <c r="E196" s="62" t="e">
        <f t="shared" si="56"/>
        <v>#REF!</v>
      </c>
      <c r="F196" s="62" t="e">
        <f t="shared" si="56"/>
        <v>#REF!</v>
      </c>
      <c r="G196" s="2"/>
      <c r="H196" s="2"/>
      <c r="I196" s="2"/>
      <c r="J196" s="2"/>
      <c r="K196" s="2"/>
      <c r="L196" s="2"/>
      <c r="M196" s="2"/>
      <c r="N196" s="2"/>
      <c r="O196" s="2"/>
      <c r="P196" s="2"/>
      <c r="Q196" s="2"/>
      <c r="R196" s="2"/>
      <c r="S196" s="2"/>
      <c r="T196" s="2"/>
      <c r="U196" s="2"/>
      <c r="V196" s="2"/>
      <c r="W196" s="2"/>
      <c r="X196" s="2"/>
      <c r="Y196" s="2"/>
      <c r="Z196" s="2"/>
    </row>
    <row r="197" spans="1:26" ht="12" customHeight="1">
      <c r="A197" s="64"/>
      <c r="B197" s="63"/>
      <c r="C197" s="63" t="s">
        <v>52</v>
      </c>
      <c r="D197" s="62" t="e">
        <f t="shared" ref="D197:F197" si="57">#REF!+#REF!+#REF!</f>
        <v>#REF!</v>
      </c>
      <c r="E197" s="62" t="e">
        <f t="shared" si="57"/>
        <v>#REF!</v>
      </c>
      <c r="F197" s="62" t="e">
        <f t="shared" si="57"/>
        <v>#REF!</v>
      </c>
      <c r="G197" s="2"/>
      <c r="H197" s="2"/>
      <c r="I197" s="2"/>
      <c r="J197" s="2"/>
      <c r="K197" s="2"/>
      <c r="L197" s="2"/>
      <c r="M197" s="2"/>
      <c r="N197" s="2"/>
      <c r="O197" s="2"/>
      <c r="P197" s="2"/>
      <c r="Q197" s="2"/>
      <c r="R197" s="2"/>
      <c r="S197" s="2"/>
      <c r="T197" s="2"/>
      <c r="U197" s="2"/>
      <c r="V197" s="2"/>
      <c r="W197" s="2"/>
      <c r="X197" s="2"/>
      <c r="Y197" s="2"/>
      <c r="Z197" s="2"/>
    </row>
    <row r="198" spans="1:26" ht="12" customHeight="1">
      <c r="A198" s="64"/>
      <c r="B198" s="62"/>
      <c r="C198" s="63">
        <v>7</v>
      </c>
      <c r="D198" s="62"/>
      <c r="E198" s="62"/>
      <c r="F198" s="62"/>
      <c r="G198" s="2"/>
      <c r="H198" s="2"/>
      <c r="I198" s="2"/>
      <c r="J198" s="2"/>
      <c r="K198" s="2"/>
      <c r="L198" s="2"/>
      <c r="M198" s="2"/>
      <c r="N198" s="2"/>
      <c r="O198" s="2"/>
      <c r="P198" s="2"/>
      <c r="Q198" s="2"/>
      <c r="R198" s="2"/>
      <c r="S198" s="2"/>
      <c r="T198" s="2"/>
      <c r="U198" s="2"/>
      <c r="V198" s="2"/>
      <c r="W198" s="2"/>
      <c r="X198" s="2"/>
      <c r="Y198" s="2"/>
      <c r="Z198" s="2"/>
    </row>
    <row r="199" spans="1:26" ht="12" customHeight="1">
      <c r="A199" s="64"/>
      <c r="B199" s="63"/>
      <c r="C199" s="63">
        <v>8</v>
      </c>
      <c r="D199" s="62"/>
      <c r="E199" s="62"/>
      <c r="F199" s="62"/>
      <c r="G199" s="2"/>
      <c r="H199" s="2"/>
      <c r="I199" s="2"/>
      <c r="J199" s="2"/>
      <c r="K199" s="2"/>
      <c r="L199" s="2"/>
      <c r="M199" s="2"/>
      <c r="N199" s="2"/>
      <c r="O199" s="2"/>
      <c r="P199" s="2"/>
      <c r="Q199" s="2"/>
      <c r="R199" s="2"/>
      <c r="S199" s="2"/>
      <c r="T199" s="2"/>
      <c r="U199" s="2"/>
      <c r="V199" s="2"/>
      <c r="W199" s="2"/>
      <c r="X199" s="2"/>
      <c r="Y199" s="2"/>
      <c r="Z199" s="2"/>
    </row>
    <row r="200" spans="1:26" ht="12" customHeight="1">
      <c r="A200" s="64"/>
      <c r="B200" s="63"/>
      <c r="C200" s="63">
        <v>9</v>
      </c>
      <c r="D200" s="62"/>
      <c r="E200" s="62"/>
      <c r="F200" s="62"/>
      <c r="G200" s="2"/>
      <c r="H200" s="2"/>
      <c r="I200" s="2"/>
      <c r="J200" s="2"/>
      <c r="K200" s="2"/>
      <c r="L200" s="2"/>
      <c r="M200" s="2"/>
      <c r="N200" s="2"/>
      <c r="O200" s="2"/>
      <c r="P200" s="2"/>
      <c r="Q200" s="2"/>
      <c r="R200" s="2"/>
      <c r="S200" s="2"/>
      <c r="T200" s="2"/>
      <c r="U200" s="2"/>
      <c r="V200" s="2"/>
      <c r="W200" s="2"/>
      <c r="X200" s="2"/>
      <c r="Y200" s="2"/>
      <c r="Z200" s="2"/>
    </row>
    <row r="201" spans="1:26" ht="12" customHeight="1">
      <c r="A201" s="64"/>
      <c r="B201" s="63"/>
      <c r="C201" s="63">
        <v>10</v>
      </c>
      <c r="D201" s="62"/>
      <c r="E201" s="62"/>
      <c r="F201" s="62"/>
      <c r="G201" s="2"/>
      <c r="H201" s="2"/>
      <c r="I201" s="2"/>
      <c r="J201" s="2"/>
      <c r="K201" s="2"/>
      <c r="L201" s="2"/>
      <c r="M201" s="2"/>
      <c r="N201" s="2"/>
      <c r="O201" s="2"/>
      <c r="P201" s="2"/>
      <c r="Q201" s="2"/>
      <c r="R201" s="2"/>
      <c r="S201" s="2"/>
      <c r="T201" s="2"/>
      <c r="U201" s="2"/>
      <c r="V201" s="2"/>
      <c r="W201" s="2"/>
      <c r="X201" s="2"/>
      <c r="Y201" s="2"/>
      <c r="Z201" s="2"/>
    </row>
    <row r="202" spans="1:26" ht="12" customHeight="1">
      <c r="A202" s="64"/>
      <c r="B202" s="63"/>
      <c r="C202" s="63">
        <v>11</v>
      </c>
      <c r="D202" s="62"/>
      <c r="E202" s="62"/>
      <c r="F202" s="62"/>
      <c r="G202" s="2"/>
      <c r="H202" s="2"/>
      <c r="I202" s="2"/>
      <c r="J202" s="2"/>
      <c r="K202" s="2"/>
      <c r="L202" s="2"/>
      <c r="M202" s="2"/>
      <c r="N202" s="2"/>
      <c r="O202" s="2"/>
      <c r="P202" s="2"/>
      <c r="Q202" s="2"/>
      <c r="R202" s="2"/>
      <c r="S202" s="2"/>
      <c r="T202" s="2"/>
      <c r="U202" s="2"/>
      <c r="V202" s="2"/>
      <c r="W202" s="2"/>
      <c r="X202" s="2"/>
      <c r="Y202" s="2"/>
      <c r="Z202" s="2"/>
    </row>
    <row r="203" spans="1:26" ht="12" customHeight="1">
      <c r="A203" s="61" t="e">
        <f t="shared" ref="A203:B203" si="58">#REF!</f>
        <v>#REF!</v>
      </c>
      <c r="B203" s="62" t="e">
        <f t="shared" si="58"/>
        <v>#REF!</v>
      </c>
      <c r="C203" s="63" t="s">
        <v>41</v>
      </c>
      <c r="D203" s="62" t="e">
        <f t="shared" ref="D203:F203" si="59">#REF!</f>
        <v>#REF!</v>
      </c>
      <c r="E203" s="62" t="e">
        <f t="shared" si="59"/>
        <v>#REF!</v>
      </c>
      <c r="F203" s="62" t="e">
        <f t="shared" si="59"/>
        <v>#REF!</v>
      </c>
      <c r="G203" s="2"/>
      <c r="H203" s="2"/>
      <c r="I203" s="2"/>
      <c r="J203" s="2"/>
      <c r="K203" s="2"/>
      <c r="L203" s="2"/>
      <c r="M203" s="2"/>
      <c r="N203" s="2"/>
      <c r="O203" s="2"/>
      <c r="P203" s="2"/>
      <c r="Q203" s="2"/>
      <c r="R203" s="2"/>
      <c r="S203" s="2"/>
      <c r="T203" s="2"/>
      <c r="U203" s="2"/>
      <c r="V203" s="2"/>
      <c r="W203" s="2"/>
      <c r="X203" s="2"/>
      <c r="Y203" s="2"/>
      <c r="Z203" s="2"/>
    </row>
    <row r="204" spans="1:26" ht="12" customHeight="1">
      <c r="A204" s="64"/>
      <c r="B204" s="63"/>
      <c r="C204" s="63" t="s">
        <v>49</v>
      </c>
      <c r="D204" s="62" t="e">
        <f t="shared" ref="D204:F204" si="60">#REF!+#REF!</f>
        <v>#REF!</v>
      </c>
      <c r="E204" s="62" t="e">
        <f t="shared" si="60"/>
        <v>#REF!</v>
      </c>
      <c r="F204" s="62" t="e">
        <f t="shared" si="60"/>
        <v>#REF!</v>
      </c>
      <c r="G204" s="2"/>
      <c r="H204" s="2"/>
      <c r="I204" s="2"/>
      <c r="J204" s="2"/>
      <c r="K204" s="2"/>
      <c r="L204" s="2"/>
      <c r="M204" s="2"/>
      <c r="N204" s="2"/>
      <c r="O204" s="2"/>
      <c r="P204" s="2"/>
      <c r="Q204" s="2"/>
      <c r="R204" s="2"/>
      <c r="S204" s="2"/>
      <c r="T204" s="2"/>
      <c r="U204" s="2"/>
      <c r="V204" s="2"/>
      <c r="W204" s="2"/>
      <c r="X204" s="2"/>
      <c r="Y204" s="2"/>
      <c r="Z204" s="2"/>
    </row>
    <row r="205" spans="1:26" ht="12" customHeight="1">
      <c r="A205" s="64"/>
      <c r="B205" s="63"/>
      <c r="C205" s="63" t="s">
        <v>18</v>
      </c>
      <c r="D205" s="62" t="e">
        <f t="shared" ref="D205:F205" si="61">#REF!</f>
        <v>#REF!</v>
      </c>
      <c r="E205" s="62" t="e">
        <f t="shared" si="61"/>
        <v>#REF!</v>
      </c>
      <c r="F205" s="62" t="e">
        <f t="shared" si="61"/>
        <v>#REF!</v>
      </c>
      <c r="G205" s="2"/>
      <c r="H205" s="2"/>
      <c r="I205" s="2"/>
      <c r="J205" s="2"/>
      <c r="K205" s="2"/>
      <c r="L205" s="2"/>
      <c r="M205" s="2"/>
      <c r="N205" s="2"/>
      <c r="O205" s="2"/>
      <c r="P205" s="2"/>
      <c r="Q205" s="2"/>
      <c r="R205" s="2"/>
      <c r="S205" s="2"/>
      <c r="T205" s="2"/>
      <c r="U205" s="2"/>
      <c r="V205" s="2"/>
      <c r="W205" s="2"/>
      <c r="X205" s="2"/>
      <c r="Y205" s="2"/>
      <c r="Z205" s="2"/>
    </row>
    <row r="206" spans="1:26" ht="12" customHeight="1">
      <c r="A206" s="64"/>
      <c r="B206" s="63"/>
      <c r="C206" s="63" t="s">
        <v>50</v>
      </c>
      <c r="D206" s="62" t="e">
        <f t="shared" ref="D206:F206" si="62">#REF!</f>
        <v>#REF!</v>
      </c>
      <c r="E206" s="62" t="e">
        <f t="shared" si="62"/>
        <v>#REF!</v>
      </c>
      <c r="F206" s="62" t="e">
        <f t="shared" si="62"/>
        <v>#REF!</v>
      </c>
      <c r="G206" s="2"/>
      <c r="H206" s="2"/>
      <c r="I206" s="2"/>
      <c r="J206" s="2"/>
      <c r="K206" s="2"/>
      <c r="L206" s="2"/>
      <c r="M206" s="2"/>
      <c r="N206" s="2"/>
      <c r="O206" s="2"/>
      <c r="P206" s="2"/>
      <c r="Q206" s="2"/>
      <c r="R206" s="2"/>
      <c r="S206" s="2"/>
      <c r="T206" s="2"/>
      <c r="U206" s="2"/>
      <c r="V206" s="2"/>
      <c r="W206" s="2"/>
      <c r="X206" s="2"/>
      <c r="Y206" s="2"/>
      <c r="Z206" s="2"/>
    </row>
    <row r="207" spans="1:26" ht="12" customHeight="1">
      <c r="A207" s="64"/>
      <c r="B207" s="63"/>
      <c r="C207" s="63" t="s">
        <v>51</v>
      </c>
      <c r="D207" s="62" t="e">
        <f t="shared" ref="D207:F207" si="63">SUM(D203:D206)</f>
        <v>#REF!</v>
      </c>
      <c r="E207" s="62" t="e">
        <f t="shared" si="63"/>
        <v>#REF!</v>
      </c>
      <c r="F207" s="62" t="e">
        <f t="shared" si="63"/>
        <v>#REF!</v>
      </c>
      <c r="G207" s="2"/>
      <c r="H207" s="2"/>
      <c r="I207" s="2"/>
      <c r="J207" s="2"/>
      <c r="K207" s="2"/>
      <c r="L207" s="2"/>
      <c r="M207" s="2"/>
      <c r="N207" s="2"/>
      <c r="O207" s="2"/>
      <c r="P207" s="2"/>
      <c r="Q207" s="2"/>
      <c r="R207" s="2"/>
      <c r="S207" s="2"/>
      <c r="T207" s="2"/>
      <c r="U207" s="2"/>
      <c r="V207" s="2"/>
      <c r="W207" s="2"/>
      <c r="X207" s="2"/>
      <c r="Y207" s="2"/>
      <c r="Z207" s="2"/>
    </row>
    <row r="208" spans="1:26" ht="12" customHeight="1">
      <c r="A208" s="64"/>
      <c r="B208" s="63"/>
      <c r="C208" s="63" t="s">
        <v>52</v>
      </c>
      <c r="D208" s="62" t="e">
        <f t="shared" ref="D208:F208" si="64">#REF!+#REF!+#REF!</f>
        <v>#REF!</v>
      </c>
      <c r="E208" s="62" t="e">
        <f t="shared" si="64"/>
        <v>#REF!</v>
      </c>
      <c r="F208" s="62" t="e">
        <f t="shared" si="64"/>
        <v>#REF!</v>
      </c>
      <c r="G208" s="2"/>
      <c r="H208" s="2"/>
      <c r="I208" s="2"/>
      <c r="J208" s="2"/>
      <c r="K208" s="2"/>
      <c r="L208" s="2"/>
      <c r="M208" s="2"/>
      <c r="N208" s="2"/>
      <c r="O208" s="2"/>
      <c r="P208" s="2"/>
      <c r="Q208" s="2"/>
      <c r="R208" s="2"/>
      <c r="S208" s="2"/>
      <c r="T208" s="2"/>
      <c r="U208" s="2"/>
      <c r="V208" s="2"/>
      <c r="W208" s="2"/>
      <c r="X208" s="2"/>
      <c r="Y208" s="2"/>
      <c r="Z208" s="2"/>
    </row>
    <row r="209" spans="1:26" ht="12" customHeight="1">
      <c r="A209" s="64"/>
      <c r="B209" s="62"/>
      <c r="C209" s="63">
        <v>7</v>
      </c>
      <c r="D209" s="62"/>
      <c r="E209" s="62"/>
      <c r="F209" s="62"/>
      <c r="G209" s="2"/>
      <c r="H209" s="2"/>
      <c r="I209" s="2"/>
      <c r="J209" s="2"/>
      <c r="K209" s="2"/>
      <c r="L209" s="2"/>
      <c r="M209" s="2"/>
      <c r="N209" s="2"/>
      <c r="O209" s="2"/>
      <c r="P209" s="2"/>
      <c r="Q209" s="2"/>
      <c r="R209" s="2"/>
      <c r="S209" s="2"/>
      <c r="T209" s="2"/>
      <c r="U209" s="2"/>
      <c r="V209" s="2"/>
      <c r="W209" s="2"/>
      <c r="X209" s="2"/>
      <c r="Y209" s="2"/>
      <c r="Z209" s="2"/>
    </row>
    <row r="210" spans="1:26" ht="12" customHeight="1">
      <c r="A210" s="64"/>
      <c r="B210" s="63"/>
      <c r="C210" s="63">
        <v>8</v>
      </c>
      <c r="D210" s="62"/>
      <c r="E210" s="62"/>
      <c r="F210" s="62"/>
      <c r="G210" s="2"/>
      <c r="H210" s="2"/>
      <c r="I210" s="2"/>
      <c r="J210" s="2"/>
      <c r="K210" s="2"/>
      <c r="L210" s="2"/>
      <c r="M210" s="2"/>
      <c r="N210" s="2"/>
      <c r="O210" s="2"/>
      <c r="P210" s="2"/>
      <c r="Q210" s="2"/>
      <c r="R210" s="2"/>
      <c r="S210" s="2"/>
      <c r="T210" s="2"/>
      <c r="U210" s="2"/>
      <c r="V210" s="2"/>
      <c r="W210" s="2"/>
      <c r="X210" s="2"/>
      <c r="Y210" s="2"/>
      <c r="Z210" s="2"/>
    </row>
    <row r="211" spans="1:26" ht="12" customHeight="1">
      <c r="A211" s="64"/>
      <c r="B211" s="63"/>
      <c r="C211" s="63">
        <v>9</v>
      </c>
      <c r="D211" s="62"/>
      <c r="E211" s="62"/>
      <c r="F211" s="62"/>
      <c r="G211" s="2"/>
      <c r="H211" s="2"/>
      <c r="I211" s="2"/>
      <c r="J211" s="2"/>
      <c r="K211" s="2"/>
      <c r="L211" s="2"/>
      <c r="M211" s="2"/>
      <c r="N211" s="2"/>
      <c r="O211" s="2"/>
      <c r="P211" s="2"/>
      <c r="Q211" s="2"/>
      <c r="R211" s="2"/>
      <c r="S211" s="2"/>
      <c r="T211" s="2"/>
      <c r="U211" s="2"/>
      <c r="V211" s="2"/>
      <c r="W211" s="2"/>
      <c r="X211" s="2"/>
      <c r="Y211" s="2"/>
      <c r="Z211" s="2"/>
    </row>
    <row r="212" spans="1:26" ht="12" customHeight="1">
      <c r="A212" s="64"/>
      <c r="B212" s="63"/>
      <c r="C212" s="63">
        <v>10</v>
      </c>
      <c r="D212" s="62"/>
      <c r="E212" s="62"/>
      <c r="F212" s="62"/>
      <c r="G212" s="2"/>
      <c r="H212" s="2"/>
      <c r="I212" s="2"/>
      <c r="J212" s="2"/>
      <c r="K212" s="2"/>
      <c r="L212" s="2"/>
      <c r="M212" s="2"/>
      <c r="N212" s="2"/>
      <c r="O212" s="2"/>
      <c r="P212" s="2"/>
      <c r="Q212" s="2"/>
      <c r="R212" s="2"/>
      <c r="S212" s="2"/>
      <c r="T212" s="2"/>
      <c r="U212" s="2"/>
      <c r="V212" s="2"/>
      <c r="W212" s="2"/>
      <c r="X212" s="2"/>
      <c r="Y212" s="2"/>
      <c r="Z212" s="2"/>
    </row>
    <row r="213" spans="1:26" ht="12" customHeight="1">
      <c r="A213" s="64"/>
      <c r="B213" s="63"/>
      <c r="C213" s="63">
        <v>11</v>
      </c>
      <c r="D213" s="62"/>
      <c r="E213" s="62"/>
      <c r="F213" s="62"/>
      <c r="G213" s="2"/>
      <c r="H213" s="2"/>
      <c r="I213" s="2"/>
      <c r="J213" s="2"/>
      <c r="K213" s="2"/>
      <c r="L213" s="2"/>
      <c r="M213" s="2"/>
      <c r="N213" s="2"/>
      <c r="O213" s="2"/>
      <c r="P213" s="2"/>
      <c r="Q213" s="2"/>
      <c r="R213" s="2"/>
      <c r="S213" s="2"/>
      <c r="T213" s="2"/>
      <c r="U213" s="2"/>
      <c r="V213" s="2"/>
      <c r="W213" s="2"/>
      <c r="X213" s="2"/>
      <c r="Y213" s="2"/>
      <c r="Z213" s="2"/>
    </row>
    <row r="214" spans="1:26" ht="12" customHeight="1">
      <c r="A214" s="61" t="e">
        <f t="shared" ref="A214:B214" si="65">#REF!</f>
        <v>#REF!</v>
      </c>
      <c r="B214" s="62" t="e">
        <f t="shared" si="65"/>
        <v>#REF!</v>
      </c>
      <c r="C214" s="63" t="s">
        <v>41</v>
      </c>
      <c r="D214" s="62" t="e">
        <f t="shared" ref="D214:F214" si="66">#REF!</f>
        <v>#REF!</v>
      </c>
      <c r="E214" s="62" t="e">
        <f t="shared" si="66"/>
        <v>#REF!</v>
      </c>
      <c r="F214" s="62" t="e">
        <f t="shared" si="66"/>
        <v>#REF!</v>
      </c>
      <c r="G214" s="2"/>
      <c r="H214" s="2"/>
      <c r="I214" s="2"/>
      <c r="J214" s="2"/>
      <c r="K214" s="2"/>
      <c r="L214" s="2"/>
      <c r="M214" s="2"/>
      <c r="N214" s="2"/>
      <c r="O214" s="2"/>
      <c r="P214" s="2"/>
      <c r="Q214" s="2"/>
      <c r="R214" s="2"/>
      <c r="S214" s="2"/>
      <c r="T214" s="2"/>
      <c r="U214" s="2"/>
      <c r="V214" s="2"/>
      <c r="W214" s="2"/>
      <c r="X214" s="2"/>
      <c r="Y214" s="2"/>
      <c r="Z214" s="2"/>
    </row>
    <row r="215" spans="1:26" ht="12" customHeight="1">
      <c r="A215" s="64"/>
      <c r="B215" s="63"/>
      <c r="C215" s="63" t="s">
        <v>49</v>
      </c>
      <c r="D215" s="62" t="e">
        <f t="shared" ref="D215:F215" si="67">#REF!+#REF!</f>
        <v>#REF!</v>
      </c>
      <c r="E215" s="62" t="e">
        <f t="shared" si="67"/>
        <v>#REF!</v>
      </c>
      <c r="F215" s="62" t="e">
        <f t="shared" si="67"/>
        <v>#REF!</v>
      </c>
      <c r="G215" s="2"/>
      <c r="H215" s="2"/>
      <c r="I215" s="2"/>
      <c r="J215" s="2"/>
      <c r="K215" s="2"/>
      <c r="L215" s="2"/>
      <c r="M215" s="2"/>
      <c r="N215" s="2"/>
      <c r="O215" s="2"/>
      <c r="P215" s="2"/>
      <c r="Q215" s="2"/>
      <c r="R215" s="2"/>
      <c r="S215" s="2"/>
      <c r="T215" s="2"/>
      <c r="U215" s="2"/>
      <c r="V215" s="2"/>
      <c r="W215" s="2"/>
      <c r="X215" s="2"/>
      <c r="Y215" s="2"/>
      <c r="Z215" s="2"/>
    </row>
    <row r="216" spans="1:26" ht="12" customHeight="1">
      <c r="A216" s="64"/>
      <c r="B216" s="63"/>
      <c r="C216" s="63" t="s">
        <v>18</v>
      </c>
      <c r="D216" s="62" t="e">
        <f t="shared" ref="D216:F216" si="68">#REF!</f>
        <v>#REF!</v>
      </c>
      <c r="E216" s="62" t="e">
        <f t="shared" si="68"/>
        <v>#REF!</v>
      </c>
      <c r="F216" s="62" t="e">
        <f t="shared" si="68"/>
        <v>#REF!</v>
      </c>
      <c r="G216" s="2"/>
      <c r="H216" s="2"/>
      <c r="I216" s="2"/>
      <c r="J216" s="2"/>
      <c r="K216" s="2"/>
      <c r="L216" s="2"/>
      <c r="M216" s="2"/>
      <c r="N216" s="2"/>
      <c r="O216" s="2"/>
      <c r="P216" s="2"/>
      <c r="Q216" s="2"/>
      <c r="R216" s="2"/>
      <c r="S216" s="2"/>
      <c r="T216" s="2"/>
      <c r="U216" s="2"/>
      <c r="V216" s="2"/>
      <c r="W216" s="2"/>
      <c r="X216" s="2"/>
      <c r="Y216" s="2"/>
      <c r="Z216" s="2"/>
    </row>
    <row r="217" spans="1:26" ht="12" customHeight="1">
      <c r="A217" s="64"/>
      <c r="B217" s="63"/>
      <c r="C217" s="63" t="s">
        <v>50</v>
      </c>
      <c r="D217" s="62" t="e">
        <f t="shared" ref="D217:F217" si="69">#REF!</f>
        <v>#REF!</v>
      </c>
      <c r="E217" s="62" t="e">
        <f t="shared" si="69"/>
        <v>#REF!</v>
      </c>
      <c r="F217" s="62" t="e">
        <f t="shared" si="69"/>
        <v>#REF!</v>
      </c>
      <c r="G217" s="2"/>
      <c r="H217" s="2"/>
      <c r="I217" s="2"/>
      <c r="J217" s="2"/>
      <c r="K217" s="2"/>
      <c r="L217" s="2"/>
      <c r="M217" s="2"/>
      <c r="N217" s="2"/>
      <c r="O217" s="2"/>
      <c r="P217" s="2"/>
      <c r="Q217" s="2"/>
      <c r="R217" s="2"/>
      <c r="S217" s="2"/>
      <c r="T217" s="2"/>
      <c r="U217" s="2"/>
      <c r="V217" s="2"/>
      <c r="W217" s="2"/>
      <c r="X217" s="2"/>
      <c r="Y217" s="2"/>
      <c r="Z217" s="2"/>
    </row>
    <row r="218" spans="1:26" ht="12" customHeight="1">
      <c r="A218" s="64"/>
      <c r="B218" s="63"/>
      <c r="C218" s="63" t="s">
        <v>51</v>
      </c>
      <c r="D218" s="62" t="e">
        <f t="shared" ref="D218:F218" si="70">SUM(D214:D217)</f>
        <v>#REF!</v>
      </c>
      <c r="E218" s="62" t="e">
        <f t="shared" si="70"/>
        <v>#REF!</v>
      </c>
      <c r="F218" s="62" t="e">
        <f t="shared" si="70"/>
        <v>#REF!</v>
      </c>
      <c r="G218" s="2"/>
      <c r="H218" s="2"/>
      <c r="I218" s="2"/>
      <c r="J218" s="2"/>
      <c r="K218" s="2"/>
      <c r="L218" s="2"/>
      <c r="M218" s="2"/>
      <c r="N218" s="2"/>
      <c r="O218" s="2"/>
      <c r="P218" s="2"/>
      <c r="Q218" s="2"/>
      <c r="R218" s="2"/>
      <c r="S218" s="2"/>
      <c r="T218" s="2"/>
      <c r="U218" s="2"/>
      <c r="V218" s="2"/>
      <c r="W218" s="2"/>
      <c r="X218" s="2"/>
      <c r="Y218" s="2"/>
      <c r="Z218" s="2"/>
    </row>
    <row r="219" spans="1:26" ht="12" customHeight="1">
      <c r="A219" s="64"/>
      <c r="B219" s="63"/>
      <c r="C219" s="63" t="s">
        <v>52</v>
      </c>
      <c r="D219" s="62" t="e">
        <f t="shared" ref="D219:F219" si="71">#REF!+#REF!+#REF!</f>
        <v>#REF!</v>
      </c>
      <c r="E219" s="62" t="e">
        <f t="shared" si="71"/>
        <v>#REF!</v>
      </c>
      <c r="F219" s="62" t="e">
        <f t="shared" si="71"/>
        <v>#REF!</v>
      </c>
      <c r="G219" s="2"/>
      <c r="H219" s="2"/>
      <c r="I219" s="2"/>
      <c r="J219" s="2"/>
      <c r="K219" s="2"/>
      <c r="L219" s="2"/>
      <c r="M219" s="2"/>
      <c r="N219" s="2"/>
      <c r="O219" s="2"/>
      <c r="P219" s="2"/>
      <c r="Q219" s="2"/>
      <c r="R219" s="2"/>
      <c r="S219" s="2"/>
      <c r="T219" s="2"/>
      <c r="U219" s="2"/>
      <c r="V219" s="2"/>
      <c r="W219" s="2"/>
      <c r="X219" s="2"/>
      <c r="Y219" s="2"/>
      <c r="Z219" s="2"/>
    </row>
    <row r="220" spans="1:26" ht="12" customHeight="1">
      <c r="A220" s="64"/>
      <c r="B220" s="62"/>
      <c r="C220" s="63">
        <v>7</v>
      </c>
      <c r="D220" s="62"/>
      <c r="E220" s="62"/>
      <c r="F220" s="62"/>
      <c r="G220" s="2"/>
      <c r="H220" s="2"/>
      <c r="I220" s="2"/>
      <c r="J220" s="2"/>
      <c r="K220" s="2"/>
      <c r="L220" s="2"/>
      <c r="M220" s="2"/>
      <c r="N220" s="2"/>
      <c r="O220" s="2"/>
      <c r="P220" s="2"/>
      <c r="Q220" s="2"/>
      <c r="R220" s="2"/>
      <c r="S220" s="2"/>
      <c r="T220" s="2"/>
      <c r="U220" s="2"/>
      <c r="V220" s="2"/>
      <c r="W220" s="2"/>
      <c r="X220" s="2"/>
      <c r="Y220" s="2"/>
      <c r="Z220" s="2"/>
    </row>
    <row r="221" spans="1:26" ht="12" customHeight="1">
      <c r="A221" s="64"/>
      <c r="B221" s="63"/>
      <c r="C221" s="63">
        <v>8</v>
      </c>
      <c r="D221" s="62"/>
      <c r="E221" s="62"/>
      <c r="F221" s="62"/>
      <c r="G221" s="2"/>
      <c r="H221" s="2"/>
      <c r="I221" s="2"/>
      <c r="J221" s="2"/>
      <c r="K221" s="2"/>
      <c r="L221" s="2"/>
      <c r="M221" s="2"/>
      <c r="N221" s="2"/>
      <c r="O221" s="2"/>
      <c r="P221" s="2"/>
      <c r="Q221" s="2"/>
      <c r="R221" s="2"/>
      <c r="S221" s="2"/>
      <c r="T221" s="2"/>
      <c r="U221" s="2"/>
      <c r="V221" s="2"/>
      <c r="W221" s="2"/>
      <c r="X221" s="2"/>
      <c r="Y221" s="2"/>
      <c r="Z221" s="2"/>
    </row>
    <row r="222" spans="1:26" ht="12" customHeight="1">
      <c r="A222" s="64"/>
      <c r="B222" s="63"/>
      <c r="C222" s="63">
        <v>9</v>
      </c>
      <c r="D222" s="62"/>
      <c r="E222" s="62"/>
      <c r="F222" s="62"/>
      <c r="G222" s="2"/>
      <c r="H222" s="2"/>
      <c r="I222" s="2"/>
      <c r="J222" s="2"/>
      <c r="K222" s="2"/>
      <c r="L222" s="2"/>
      <c r="M222" s="2"/>
      <c r="N222" s="2"/>
      <c r="O222" s="2"/>
      <c r="P222" s="2"/>
      <c r="Q222" s="2"/>
      <c r="R222" s="2"/>
      <c r="S222" s="2"/>
      <c r="T222" s="2"/>
      <c r="U222" s="2"/>
      <c r="V222" s="2"/>
      <c r="W222" s="2"/>
      <c r="X222" s="2"/>
      <c r="Y222" s="2"/>
      <c r="Z222" s="2"/>
    </row>
    <row r="223" spans="1:26" ht="12" customHeight="1">
      <c r="A223" s="64"/>
      <c r="B223" s="63"/>
      <c r="C223" s="63">
        <v>10</v>
      </c>
      <c r="D223" s="62"/>
      <c r="E223" s="62"/>
      <c r="F223" s="62"/>
      <c r="G223" s="2"/>
      <c r="H223" s="2"/>
      <c r="I223" s="2"/>
      <c r="J223" s="2"/>
      <c r="K223" s="2"/>
      <c r="L223" s="2"/>
      <c r="M223" s="2"/>
      <c r="N223" s="2"/>
      <c r="O223" s="2"/>
      <c r="P223" s="2"/>
      <c r="Q223" s="2"/>
      <c r="R223" s="2"/>
      <c r="S223" s="2"/>
      <c r="T223" s="2"/>
      <c r="U223" s="2"/>
      <c r="V223" s="2"/>
      <c r="W223" s="2"/>
      <c r="X223" s="2"/>
      <c r="Y223" s="2"/>
      <c r="Z223" s="2"/>
    </row>
    <row r="224" spans="1:26" ht="12" customHeight="1">
      <c r="A224" s="64"/>
      <c r="B224" s="63"/>
      <c r="C224" s="63">
        <v>11</v>
      </c>
      <c r="D224" s="62"/>
      <c r="E224" s="62"/>
      <c r="F224" s="62"/>
      <c r="G224" s="2"/>
      <c r="H224" s="2"/>
      <c r="I224" s="2"/>
      <c r="J224" s="2"/>
      <c r="K224" s="2"/>
      <c r="L224" s="2"/>
      <c r="M224" s="2"/>
      <c r="N224" s="2"/>
      <c r="O224" s="2"/>
      <c r="P224" s="2"/>
      <c r="Q224" s="2"/>
      <c r="R224" s="2"/>
      <c r="S224" s="2"/>
      <c r="T224" s="2"/>
      <c r="U224" s="2"/>
      <c r="V224" s="2"/>
      <c r="W224" s="2"/>
      <c r="X224" s="2"/>
      <c r="Y224" s="2"/>
      <c r="Z224" s="2"/>
    </row>
    <row r="225" spans="1:26" ht="12" customHeight="1">
      <c r="A225" s="61" t="e">
        <f t="shared" ref="A225:B225" si="72">#REF!</f>
        <v>#REF!</v>
      </c>
      <c r="B225" s="62" t="e">
        <f t="shared" si="72"/>
        <v>#REF!</v>
      </c>
      <c r="C225" s="63" t="s">
        <v>41</v>
      </c>
      <c r="D225" s="62" t="e">
        <f t="shared" ref="D225:F225" si="73">#REF!</f>
        <v>#REF!</v>
      </c>
      <c r="E225" s="62" t="e">
        <f t="shared" si="73"/>
        <v>#REF!</v>
      </c>
      <c r="F225" s="62" t="e">
        <f t="shared" si="73"/>
        <v>#REF!</v>
      </c>
      <c r="G225" s="2"/>
      <c r="H225" s="2"/>
      <c r="I225" s="2"/>
      <c r="J225" s="2"/>
      <c r="K225" s="2"/>
      <c r="L225" s="2"/>
      <c r="M225" s="2"/>
      <c r="N225" s="2"/>
      <c r="O225" s="2"/>
      <c r="P225" s="2"/>
      <c r="Q225" s="2"/>
      <c r="R225" s="2"/>
      <c r="S225" s="2"/>
      <c r="T225" s="2"/>
      <c r="U225" s="2"/>
      <c r="V225" s="2"/>
      <c r="W225" s="2"/>
      <c r="X225" s="2"/>
      <c r="Y225" s="2"/>
      <c r="Z225" s="2"/>
    </row>
    <row r="226" spans="1:26" ht="12" customHeight="1">
      <c r="A226" s="64"/>
      <c r="B226" s="63"/>
      <c r="C226" s="63" t="s">
        <v>49</v>
      </c>
      <c r="D226" s="62" t="e">
        <f t="shared" ref="D226:F226" si="74">#REF!+#REF!</f>
        <v>#REF!</v>
      </c>
      <c r="E226" s="62" t="e">
        <f t="shared" si="74"/>
        <v>#REF!</v>
      </c>
      <c r="F226" s="62" t="e">
        <f t="shared" si="74"/>
        <v>#REF!</v>
      </c>
      <c r="G226" s="2"/>
      <c r="H226" s="2"/>
      <c r="I226" s="2"/>
      <c r="J226" s="2"/>
      <c r="K226" s="2"/>
      <c r="L226" s="2"/>
      <c r="M226" s="2"/>
      <c r="N226" s="2"/>
      <c r="O226" s="2"/>
      <c r="P226" s="2"/>
      <c r="Q226" s="2"/>
      <c r="R226" s="2"/>
      <c r="S226" s="2"/>
      <c r="T226" s="2"/>
      <c r="U226" s="2"/>
      <c r="V226" s="2"/>
      <c r="W226" s="2"/>
      <c r="X226" s="2"/>
      <c r="Y226" s="2"/>
      <c r="Z226" s="2"/>
    </row>
    <row r="227" spans="1:26" ht="12" customHeight="1">
      <c r="A227" s="64"/>
      <c r="B227" s="63"/>
      <c r="C227" s="63" t="s">
        <v>18</v>
      </c>
      <c r="D227" s="62" t="e">
        <f t="shared" ref="D227:F227" si="75">#REF!</f>
        <v>#REF!</v>
      </c>
      <c r="E227" s="62" t="e">
        <f t="shared" si="75"/>
        <v>#REF!</v>
      </c>
      <c r="F227" s="62" t="e">
        <f t="shared" si="75"/>
        <v>#REF!</v>
      </c>
      <c r="G227" s="2"/>
      <c r="H227" s="2"/>
      <c r="I227" s="2"/>
      <c r="J227" s="2"/>
      <c r="K227" s="2"/>
      <c r="L227" s="2"/>
      <c r="M227" s="2"/>
      <c r="N227" s="2"/>
      <c r="O227" s="2"/>
      <c r="P227" s="2"/>
      <c r="Q227" s="2"/>
      <c r="R227" s="2"/>
      <c r="S227" s="2"/>
      <c r="T227" s="2"/>
      <c r="U227" s="2"/>
      <c r="V227" s="2"/>
      <c r="W227" s="2"/>
      <c r="X227" s="2"/>
      <c r="Y227" s="2"/>
      <c r="Z227" s="2"/>
    </row>
    <row r="228" spans="1:26" ht="12" customHeight="1">
      <c r="A228" s="64"/>
      <c r="B228" s="63"/>
      <c r="C228" s="63" t="s">
        <v>50</v>
      </c>
      <c r="D228" s="62" t="e">
        <f t="shared" ref="D228:F228" si="76">#REF!</f>
        <v>#REF!</v>
      </c>
      <c r="E228" s="62" t="e">
        <f t="shared" si="76"/>
        <v>#REF!</v>
      </c>
      <c r="F228" s="62" t="e">
        <f t="shared" si="76"/>
        <v>#REF!</v>
      </c>
      <c r="G228" s="2"/>
      <c r="H228" s="2"/>
      <c r="I228" s="2"/>
      <c r="J228" s="2"/>
      <c r="K228" s="2"/>
      <c r="L228" s="2"/>
      <c r="M228" s="2"/>
      <c r="N228" s="2"/>
      <c r="O228" s="2"/>
      <c r="P228" s="2"/>
      <c r="Q228" s="2"/>
      <c r="R228" s="2"/>
      <c r="S228" s="2"/>
      <c r="T228" s="2"/>
      <c r="U228" s="2"/>
      <c r="V228" s="2"/>
      <c r="W228" s="2"/>
      <c r="X228" s="2"/>
      <c r="Y228" s="2"/>
      <c r="Z228" s="2"/>
    </row>
    <row r="229" spans="1:26" ht="12" customHeight="1">
      <c r="A229" s="64"/>
      <c r="B229" s="63"/>
      <c r="C229" s="63" t="s">
        <v>51</v>
      </c>
      <c r="D229" s="62" t="e">
        <f t="shared" ref="D229:F229" si="77">SUM(D225:D228)</f>
        <v>#REF!</v>
      </c>
      <c r="E229" s="62" t="e">
        <f t="shared" si="77"/>
        <v>#REF!</v>
      </c>
      <c r="F229" s="62" t="e">
        <f t="shared" si="77"/>
        <v>#REF!</v>
      </c>
      <c r="G229" s="2"/>
      <c r="H229" s="2"/>
      <c r="I229" s="2"/>
      <c r="J229" s="2"/>
      <c r="K229" s="2"/>
      <c r="L229" s="2"/>
      <c r="M229" s="2"/>
      <c r="N229" s="2"/>
      <c r="O229" s="2"/>
      <c r="P229" s="2"/>
      <c r="Q229" s="2"/>
      <c r="R229" s="2"/>
      <c r="S229" s="2"/>
      <c r="T229" s="2"/>
      <c r="U229" s="2"/>
      <c r="V229" s="2"/>
      <c r="W229" s="2"/>
      <c r="X229" s="2"/>
      <c r="Y229" s="2"/>
      <c r="Z229" s="2"/>
    </row>
    <row r="230" spans="1:26" ht="12" customHeight="1">
      <c r="A230" s="64"/>
      <c r="B230" s="63"/>
      <c r="C230" s="63" t="s">
        <v>52</v>
      </c>
      <c r="D230" s="62" t="e">
        <f t="shared" ref="D230:F230" si="78">#REF!+#REF!+#REF!</f>
        <v>#REF!</v>
      </c>
      <c r="E230" s="62" t="e">
        <f t="shared" si="78"/>
        <v>#REF!</v>
      </c>
      <c r="F230" s="62" t="e">
        <f t="shared" si="78"/>
        <v>#REF!</v>
      </c>
      <c r="G230" s="2"/>
      <c r="H230" s="2"/>
      <c r="I230" s="2"/>
      <c r="J230" s="2"/>
      <c r="K230" s="2"/>
      <c r="L230" s="2"/>
      <c r="M230" s="2"/>
      <c r="N230" s="2"/>
      <c r="O230" s="2"/>
      <c r="P230" s="2"/>
      <c r="Q230" s="2"/>
      <c r="R230" s="2"/>
      <c r="S230" s="2"/>
      <c r="T230" s="2"/>
      <c r="U230" s="2"/>
      <c r="V230" s="2"/>
      <c r="W230" s="2"/>
      <c r="X230" s="2"/>
      <c r="Y230" s="2"/>
      <c r="Z230" s="2"/>
    </row>
    <row r="231" spans="1:26" ht="12" customHeight="1">
      <c r="A231" s="64"/>
      <c r="B231" s="62"/>
      <c r="C231" s="63">
        <v>7</v>
      </c>
      <c r="D231" s="62"/>
      <c r="E231" s="62"/>
      <c r="F231" s="62"/>
      <c r="G231" s="2"/>
      <c r="H231" s="2"/>
      <c r="I231" s="2"/>
      <c r="J231" s="2"/>
      <c r="K231" s="2"/>
      <c r="L231" s="2"/>
      <c r="M231" s="2"/>
      <c r="N231" s="2"/>
      <c r="O231" s="2"/>
      <c r="P231" s="2"/>
      <c r="Q231" s="2"/>
      <c r="R231" s="2"/>
      <c r="S231" s="2"/>
      <c r="T231" s="2"/>
      <c r="U231" s="2"/>
      <c r="V231" s="2"/>
      <c r="W231" s="2"/>
      <c r="X231" s="2"/>
      <c r="Y231" s="2"/>
      <c r="Z231" s="2"/>
    </row>
    <row r="232" spans="1:26" ht="12" customHeight="1">
      <c r="A232" s="64"/>
      <c r="B232" s="63"/>
      <c r="C232" s="63">
        <v>8</v>
      </c>
      <c r="D232" s="62"/>
      <c r="E232" s="62"/>
      <c r="F232" s="62"/>
      <c r="G232" s="2"/>
      <c r="H232" s="2"/>
      <c r="I232" s="2"/>
      <c r="J232" s="2"/>
      <c r="K232" s="2"/>
      <c r="L232" s="2"/>
      <c r="M232" s="2"/>
      <c r="N232" s="2"/>
      <c r="O232" s="2"/>
      <c r="P232" s="2"/>
      <c r="Q232" s="2"/>
      <c r="R232" s="2"/>
      <c r="S232" s="2"/>
      <c r="T232" s="2"/>
      <c r="U232" s="2"/>
      <c r="V232" s="2"/>
      <c r="W232" s="2"/>
      <c r="X232" s="2"/>
      <c r="Y232" s="2"/>
      <c r="Z232" s="2"/>
    </row>
    <row r="233" spans="1:26" ht="12" customHeight="1">
      <c r="A233" s="64"/>
      <c r="B233" s="63"/>
      <c r="C233" s="63">
        <v>9</v>
      </c>
      <c r="D233" s="62"/>
      <c r="E233" s="62"/>
      <c r="F233" s="62"/>
      <c r="G233" s="2"/>
      <c r="H233" s="2"/>
      <c r="I233" s="2"/>
      <c r="J233" s="2"/>
      <c r="K233" s="2"/>
      <c r="L233" s="2"/>
      <c r="M233" s="2"/>
      <c r="N233" s="2"/>
      <c r="O233" s="2"/>
      <c r="P233" s="2"/>
      <c r="Q233" s="2"/>
      <c r="R233" s="2"/>
      <c r="S233" s="2"/>
      <c r="T233" s="2"/>
      <c r="U233" s="2"/>
      <c r="V233" s="2"/>
      <c r="W233" s="2"/>
      <c r="X233" s="2"/>
      <c r="Y233" s="2"/>
      <c r="Z233" s="2"/>
    </row>
    <row r="234" spans="1:26" ht="12" customHeight="1">
      <c r="A234" s="64"/>
      <c r="B234" s="63"/>
      <c r="C234" s="63">
        <v>10</v>
      </c>
      <c r="D234" s="62"/>
      <c r="E234" s="62"/>
      <c r="F234" s="62"/>
      <c r="G234" s="2"/>
      <c r="H234" s="2"/>
      <c r="I234" s="2"/>
      <c r="J234" s="2"/>
      <c r="K234" s="2"/>
      <c r="L234" s="2"/>
      <c r="M234" s="2"/>
      <c r="N234" s="2"/>
      <c r="O234" s="2"/>
      <c r="P234" s="2"/>
      <c r="Q234" s="2"/>
      <c r="R234" s="2"/>
      <c r="S234" s="2"/>
      <c r="T234" s="2"/>
      <c r="U234" s="2"/>
      <c r="V234" s="2"/>
      <c r="W234" s="2"/>
      <c r="X234" s="2"/>
      <c r="Y234" s="2"/>
      <c r="Z234" s="2"/>
    </row>
    <row r="235" spans="1:26" ht="12" customHeight="1">
      <c r="A235" s="64"/>
      <c r="B235" s="63"/>
      <c r="C235" s="63">
        <v>11</v>
      </c>
      <c r="D235" s="62"/>
      <c r="E235" s="62"/>
      <c r="F235" s="62"/>
      <c r="G235" s="2"/>
      <c r="H235" s="2"/>
      <c r="I235" s="2"/>
      <c r="J235" s="2"/>
      <c r="K235" s="2"/>
      <c r="L235" s="2"/>
      <c r="M235" s="2"/>
      <c r="N235" s="2"/>
      <c r="O235" s="2"/>
      <c r="P235" s="2"/>
      <c r="Q235" s="2"/>
      <c r="R235" s="2"/>
      <c r="S235" s="2"/>
      <c r="T235" s="2"/>
      <c r="U235" s="2"/>
      <c r="V235" s="2"/>
      <c r="W235" s="2"/>
      <c r="X235" s="2"/>
      <c r="Y235" s="2"/>
      <c r="Z235" s="2"/>
    </row>
    <row r="236" spans="1:26" ht="12" customHeight="1">
      <c r="A236" s="61" t="e">
        <f t="shared" ref="A236:B236" si="79">#REF!</f>
        <v>#REF!</v>
      </c>
      <c r="B236" s="62" t="e">
        <f t="shared" si="79"/>
        <v>#REF!</v>
      </c>
      <c r="C236" s="63" t="s">
        <v>41</v>
      </c>
      <c r="D236" s="62" t="e">
        <f t="shared" ref="D236:F236" si="80">#REF!</f>
        <v>#REF!</v>
      </c>
      <c r="E236" s="62" t="e">
        <f t="shared" si="80"/>
        <v>#REF!</v>
      </c>
      <c r="F236" s="62" t="e">
        <f t="shared" si="80"/>
        <v>#REF!</v>
      </c>
      <c r="G236" s="2"/>
      <c r="H236" s="2"/>
      <c r="I236" s="2"/>
      <c r="J236" s="2"/>
      <c r="K236" s="2"/>
      <c r="L236" s="2"/>
      <c r="M236" s="2"/>
      <c r="N236" s="2"/>
      <c r="O236" s="2"/>
      <c r="P236" s="2"/>
      <c r="Q236" s="2"/>
      <c r="R236" s="2"/>
      <c r="S236" s="2"/>
      <c r="T236" s="2"/>
      <c r="U236" s="2"/>
      <c r="V236" s="2"/>
      <c r="W236" s="2"/>
      <c r="X236" s="2"/>
      <c r="Y236" s="2"/>
      <c r="Z236" s="2"/>
    </row>
    <row r="237" spans="1:26" ht="12" customHeight="1">
      <c r="A237" s="64"/>
      <c r="B237" s="63"/>
      <c r="C237" s="63" t="s">
        <v>49</v>
      </c>
      <c r="D237" s="62" t="e">
        <f t="shared" ref="D237:F237" si="81">#REF!+#REF!</f>
        <v>#REF!</v>
      </c>
      <c r="E237" s="62" t="e">
        <f t="shared" si="81"/>
        <v>#REF!</v>
      </c>
      <c r="F237" s="62" t="e">
        <f t="shared" si="81"/>
        <v>#REF!</v>
      </c>
      <c r="G237" s="2"/>
      <c r="H237" s="2"/>
      <c r="I237" s="2"/>
      <c r="J237" s="2"/>
      <c r="K237" s="2"/>
      <c r="L237" s="2"/>
      <c r="M237" s="2"/>
      <c r="N237" s="2"/>
      <c r="O237" s="2"/>
      <c r="P237" s="2"/>
      <c r="Q237" s="2"/>
      <c r="R237" s="2"/>
      <c r="S237" s="2"/>
      <c r="T237" s="2"/>
      <c r="U237" s="2"/>
      <c r="V237" s="2"/>
      <c r="W237" s="2"/>
      <c r="X237" s="2"/>
      <c r="Y237" s="2"/>
      <c r="Z237" s="2"/>
    </row>
    <row r="238" spans="1:26" ht="12" customHeight="1">
      <c r="A238" s="64"/>
      <c r="B238" s="63"/>
      <c r="C238" s="63" t="s">
        <v>18</v>
      </c>
      <c r="D238" s="62" t="e">
        <f t="shared" ref="D238:F238" si="82">#REF!</f>
        <v>#REF!</v>
      </c>
      <c r="E238" s="62" t="e">
        <f t="shared" si="82"/>
        <v>#REF!</v>
      </c>
      <c r="F238" s="62" t="e">
        <f t="shared" si="82"/>
        <v>#REF!</v>
      </c>
      <c r="G238" s="2"/>
      <c r="H238" s="2"/>
      <c r="I238" s="2"/>
      <c r="J238" s="2"/>
      <c r="K238" s="2"/>
      <c r="L238" s="2"/>
      <c r="M238" s="2"/>
      <c r="N238" s="2"/>
      <c r="O238" s="2"/>
      <c r="P238" s="2"/>
      <c r="Q238" s="2"/>
      <c r="R238" s="2"/>
      <c r="S238" s="2"/>
      <c r="T238" s="2"/>
      <c r="U238" s="2"/>
      <c r="V238" s="2"/>
      <c r="W238" s="2"/>
      <c r="X238" s="2"/>
      <c r="Y238" s="2"/>
      <c r="Z238" s="2"/>
    </row>
    <row r="239" spans="1:26" ht="12" customHeight="1">
      <c r="A239" s="64"/>
      <c r="B239" s="63"/>
      <c r="C239" s="63" t="s">
        <v>50</v>
      </c>
      <c r="D239" s="62" t="e">
        <f t="shared" ref="D239:F239" si="83">#REF!</f>
        <v>#REF!</v>
      </c>
      <c r="E239" s="62" t="e">
        <f t="shared" si="83"/>
        <v>#REF!</v>
      </c>
      <c r="F239" s="62" t="e">
        <f t="shared" si="83"/>
        <v>#REF!</v>
      </c>
      <c r="G239" s="2"/>
      <c r="H239" s="2"/>
      <c r="I239" s="2"/>
      <c r="J239" s="2"/>
      <c r="K239" s="2"/>
      <c r="L239" s="2"/>
      <c r="M239" s="2"/>
      <c r="N239" s="2"/>
      <c r="O239" s="2"/>
      <c r="P239" s="2"/>
      <c r="Q239" s="2"/>
      <c r="R239" s="2"/>
      <c r="S239" s="2"/>
      <c r="T239" s="2"/>
      <c r="U239" s="2"/>
      <c r="V239" s="2"/>
      <c r="W239" s="2"/>
      <c r="X239" s="2"/>
      <c r="Y239" s="2"/>
      <c r="Z239" s="2"/>
    </row>
    <row r="240" spans="1:26" ht="12" customHeight="1">
      <c r="A240" s="64"/>
      <c r="B240" s="63"/>
      <c r="C240" s="63" t="s">
        <v>51</v>
      </c>
      <c r="D240" s="62" t="e">
        <f t="shared" ref="D240:F240" si="84">SUM(D236:D239)</f>
        <v>#REF!</v>
      </c>
      <c r="E240" s="62" t="e">
        <f t="shared" si="84"/>
        <v>#REF!</v>
      </c>
      <c r="F240" s="62" t="e">
        <f t="shared" si="84"/>
        <v>#REF!</v>
      </c>
      <c r="G240" s="2"/>
      <c r="H240" s="2"/>
      <c r="I240" s="2"/>
      <c r="J240" s="2"/>
      <c r="K240" s="2"/>
      <c r="L240" s="2"/>
      <c r="M240" s="2"/>
      <c r="N240" s="2"/>
      <c r="O240" s="2"/>
      <c r="P240" s="2"/>
      <c r="Q240" s="2"/>
      <c r="R240" s="2"/>
      <c r="S240" s="2"/>
      <c r="T240" s="2"/>
      <c r="U240" s="2"/>
      <c r="V240" s="2"/>
      <c r="W240" s="2"/>
      <c r="X240" s="2"/>
      <c r="Y240" s="2"/>
      <c r="Z240" s="2"/>
    </row>
    <row r="241" spans="1:26" ht="12" customHeight="1">
      <c r="A241" s="64"/>
      <c r="B241" s="63"/>
      <c r="C241" s="63" t="s">
        <v>52</v>
      </c>
      <c r="D241" s="62" t="e">
        <f t="shared" ref="D241:F241" si="85">#REF!+#REF!+#REF!</f>
        <v>#REF!</v>
      </c>
      <c r="E241" s="62" t="e">
        <f t="shared" si="85"/>
        <v>#REF!</v>
      </c>
      <c r="F241" s="62" t="e">
        <f t="shared" si="85"/>
        <v>#REF!</v>
      </c>
      <c r="G241" s="2"/>
      <c r="H241" s="2"/>
      <c r="I241" s="2"/>
      <c r="J241" s="2"/>
      <c r="K241" s="2"/>
      <c r="L241" s="2"/>
      <c r="M241" s="2"/>
      <c r="N241" s="2"/>
      <c r="O241" s="2"/>
      <c r="P241" s="2"/>
      <c r="Q241" s="2"/>
      <c r="R241" s="2"/>
      <c r="S241" s="2"/>
      <c r="T241" s="2"/>
      <c r="U241" s="2"/>
      <c r="V241" s="2"/>
      <c r="W241" s="2"/>
      <c r="X241" s="2"/>
      <c r="Y241" s="2"/>
      <c r="Z241" s="2"/>
    </row>
    <row r="242" spans="1:26" ht="12" customHeight="1">
      <c r="A242" s="64"/>
      <c r="B242" s="62"/>
      <c r="C242" s="63">
        <v>7</v>
      </c>
      <c r="D242" s="62"/>
      <c r="E242" s="62"/>
      <c r="F242" s="62"/>
      <c r="G242" s="2"/>
      <c r="H242" s="2"/>
      <c r="I242" s="2"/>
      <c r="J242" s="2"/>
      <c r="K242" s="2"/>
      <c r="L242" s="2"/>
      <c r="M242" s="2"/>
      <c r="N242" s="2"/>
      <c r="O242" s="2"/>
      <c r="P242" s="2"/>
      <c r="Q242" s="2"/>
      <c r="R242" s="2"/>
      <c r="S242" s="2"/>
      <c r="T242" s="2"/>
      <c r="U242" s="2"/>
      <c r="V242" s="2"/>
      <c r="W242" s="2"/>
      <c r="X242" s="2"/>
      <c r="Y242" s="2"/>
      <c r="Z242" s="2"/>
    </row>
    <row r="243" spans="1:26" ht="12" customHeight="1">
      <c r="A243" s="64"/>
      <c r="B243" s="63"/>
      <c r="C243" s="63">
        <v>8</v>
      </c>
      <c r="D243" s="62"/>
      <c r="E243" s="62"/>
      <c r="F243" s="62"/>
      <c r="G243" s="2"/>
      <c r="H243" s="2"/>
      <c r="I243" s="2"/>
      <c r="J243" s="2"/>
      <c r="K243" s="2"/>
      <c r="L243" s="2"/>
      <c r="M243" s="2"/>
      <c r="N243" s="2"/>
      <c r="O243" s="2"/>
      <c r="P243" s="2"/>
      <c r="Q243" s="2"/>
      <c r="R243" s="2"/>
      <c r="S243" s="2"/>
      <c r="T243" s="2"/>
      <c r="U243" s="2"/>
      <c r="V243" s="2"/>
      <c r="W243" s="2"/>
      <c r="X243" s="2"/>
      <c r="Y243" s="2"/>
      <c r="Z243" s="2"/>
    </row>
    <row r="244" spans="1:26" ht="12" customHeight="1">
      <c r="A244" s="64"/>
      <c r="B244" s="63"/>
      <c r="C244" s="63">
        <v>9</v>
      </c>
      <c r="D244" s="62"/>
      <c r="E244" s="62"/>
      <c r="F244" s="62"/>
      <c r="G244" s="2"/>
      <c r="H244" s="2"/>
      <c r="I244" s="2"/>
      <c r="J244" s="2"/>
      <c r="K244" s="2"/>
      <c r="L244" s="2"/>
      <c r="M244" s="2"/>
      <c r="N244" s="2"/>
      <c r="O244" s="2"/>
      <c r="P244" s="2"/>
      <c r="Q244" s="2"/>
      <c r="R244" s="2"/>
      <c r="S244" s="2"/>
      <c r="T244" s="2"/>
      <c r="U244" s="2"/>
      <c r="V244" s="2"/>
      <c r="W244" s="2"/>
      <c r="X244" s="2"/>
      <c r="Y244" s="2"/>
      <c r="Z244" s="2"/>
    </row>
    <row r="245" spans="1:26" ht="12" customHeight="1">
      <c r="A245" s="64"/>
      <c r="B245" s="63"/>
      <c r="C245" s="63">
        <v>10</v>
      </c>
      <c r="D245" s="62"/>
      <c r="E245" s="62"/>
      <c r="F245" s="62"/>
      <c r="G245" s="2"/>
      <c r="H245" s="2"/>
      <c r="I245" s="2"/>
      <c r="J245" s="2"/>
      <c r="K245" s="2"/>
      <c r="L245" s="2"/>
      <c r="M245" s="2"/>
      <c r="N245" s="2"/>
      <c r="O245" s="2"/>
      <c r="P245" s="2"/>
      <c r="Q245" s="2"/>
      <c r="R245" s="2"/>
      <c r="S245" s="2"/>
      <c r="T245" s="2"/>
      <c r="U245" s="2"/>
      <c r="V245" s="2"/>
      <c r="W245" s="2"/>
      <c r="X245" s="2"/>
      <c r="Y245" s="2"/>
      <c r="Z245" s="2"/>
    </row>
    <row r="246" spans="1:26" ht="12" customHeight="1">
      <c r="A246" s="64"/>
      <c r="B246" s="63"/>
      <c r="C246" s="63">
        <v>11</v>
      </c>
      <c r="D246" s="62"/>
      <c r="E246" s="62"/>
      <c r="F246" s="62"/>
      <c r="G246" s="2"/>
      <c r="H246" s="2"/>
      <c r="I246" s="2"/>
      <c r="J246" s="2"/>
      <c r="K246" s="2"/>
      <c r="L246" s="2"/>
      <c r="M246" s="2"/>
      <c r="N246" s="2"/>
      <c r="O246" s="2"/>
      <c r="P246" s="2"/>
      <c r="Q246" s="2"/>
      <c r="R246" s="2"/>
      <c r="S246" s="2"/>
      <c r="T246" s="2"/>
      <c r="U246" s="2"/>
      <c r="V246" s="2"/>
      <c r="W246" s="2"/>
      <c r="X246" s="2"/>
      <c r="Y246" s="2"/>
      <c r="Z246" s="2"/>
    </row>
    <row r="247" spans="1:26" ht="12" customHeight="1">
      <c r="A247" s="61" t="e">
        <f t="shared" ref="A247:B247" si="86">#REF!</f>
        <v>#REF!</v>
      </c>
      <c r="B247" s="62" t="e">
        <f t="shared" si="86"/>
        <v>#REF!</v>
      </c>
      <c r="C247" s="63" t="s">
        <v>41</v>
      </c>
      <c r="D247" s="62" t="e">
        <f t="shared" ref="D247:F247" si="87">#REF!</f>
        <v>#REF!</v>
      </c>
      <c r="E247" s="62" t="e">
        <f t="shared" si="87"/>
        <v>#REF!</v>
      </c>
      <c r="F247" s="62" t="e">
        <f t="shared" si="87"/>
        <v>#REF!</v>
      </c>
      <c r="G247" s="2"/>
      <c r="H247" s="2"/>
      <c r="I247" s="2"/>
      <c r="J247" s="2"/>
      <c r="K247" s="2"/>
      <c r="L247" s="2"/>
      <c r="M247" s="2"/>
      <c r="N247" s="2"/>
      <c r="O247" s="2"/>
      <c r="P247" s="2"/>
      <c r="Q247" s="2"/>
      <c r="R247" s="2"/>
      <c r="S247" s="2"/>
      <c r="T247" s="2"/>
      <c r="U247" s="2"/>
      <c r="V247" s="2"/>
      <c r="W247" s="2"/>
      <c r="X247" s="2"/>
      <c r="Y247" s="2"/>
      <c r="Z247" s="2"/>
    </row>
    <row r="248" spans="1:26" ht="12" customHeight="1">
      <c r="A248" s="64"/>
      <c r="B248" s="63"/>
      <c r="C248" s="63" t="s">
        <v>49</v>
      </c>
      <c r="D248" s="62" t="e">
        <f t="shared" ref="D248:F248" si="88">#REF!+#REF!</f>
        <v>#REF!</v>
      </c>
      <c r="E248" s="62" t="e">
        <f t="shared" si="88"/>
        <v>#REF!</v>
      </c>
      <c r="F248" s="62" t="e">
        <f t="shared" si="88"/>
        <v>#REF!</v>
      </c>
      <c r="G248" s="2"/>
      <c r="H248" s="2"/>
      <c r="I248" s="2"/>
      <c r="J248" s="2"/>
      <c r="K248" s="2"/>
      <c r="L248" s="2"/>
      <c r="M248" s="2"/>
      <c r="N248" s="2"/>
      <c r="O248" s="2"/>
      <c r="P248" s="2"/>
      <c r="Q248" s="2"/>
      <c r="R248" s="2"/>
      <c r="S248" s="2"/>
      <c r="T248" s="2"/>
      <c r="U248" s="2"/>
      <c r="V248" s="2"/>
      <c r="W248" s="2"/>
      <c r="X248" s="2"/>
      <c r="Y248" s="2"/>
      <c r="Z248" s="2"/>
    </row>
    <row r="249" spans="1:26" ht="12" customHeight="1">
      <c r="A249" s="64"/>
      <c r="B249" s="63"/>
      <c r="C249" s="63" t="s">
        <v>18</v>
      </c>
      <c r="D249" s="62" t="e">
        <f t="shared" ref="D249:F249" si="89">#REF!</f>
        <v>#REF!</v>
      </c>
      <c r="E249" s="62" t="e">
        <f t="shared" si="89"/>
        <v>#REF!</v>
      </c>
      <c r="F249" s="62" t="e">
        <f t="shared" si="89"/>
        <v>#REF!</v>
      </c>
      <c r="G249" s="2"/>
      <c r="H249" s="2"/>
      <c r="I249" s="2"/>
      <c r="J249" s="2"/>
      <c r="K249" s="2"/>
      <c r="L249" s="2"/>
      <c r="M249" s="2"/>
      <c r="N249" s="2"/>
      <c r="O249" s="2"/>
      <c r="P249" s="2"/>
      <c r="Q249" s="2"/>
      <c r="R249" s="2"/>
      <c r="S249" s="2"/>
      <c r="T249" s="2"/>
      <c r="U249" s="2"/>
      <c r="V249" s="2"/>
      <c r="W249" s="2"/>
      <c r="X249" s="2"/>
      <c r="Y249" s="2"/>
      <c r="Z249" s="2"/>
    </row>
    <row r="250" spans="1:26" ht="12" customHeight="1">
      <c r="A250" s="64"/>
      <c r="B250" s="63"/>
      <c r="C250" s="63" t="s">
        <v>50</v>
      </c>
      <c r="D250" s="62" t="e">
        <f t="shared" ref="D250:F250" si="90">#REF!</f>
        <v>#REF!</v>
      </c>
      <c r="E250" s="62" t="e">
        <f t="shared" si="90"/>
        <v>#REF!</v>
      </c>
      <c r="F250" s="62" t="e">
        <f t="shared" si="90"/>
        <v>#REF!</v>
      </c>
      <c r="G250" s="2"/>
      <c r="H250" s="2"/>
      <c r="I250" s="2"/>
      <c r="J250" s="2"/>
      <c r="K250" s="2"/>
      <c r="L250" s="2"/>
      <c r="M250" s="2"/>
      <c r="N250" s="2"/>
      <c r="O250" s="2"/>
      <c r="P250" s="2"/>
      <c r="Q250" s="2"/>
      <c r="R250" s="2"/>
      <c r="S250" s="2"/>
      <c r="T250" s="2"/>
      <c r="U250" s="2"/>
      <c r="V250" s="2"/>
      <c r="W250" s="2"/>
      <c r="X250" s="2"/>
      <c r="Y250" s="2"/>
      <c r="Z250" s="2"/>
    </row>
    <row r="251" spans="1:26" ht="12" customHeight="1">
      <c r="A251" s="64"/>
      <c r="B251" s="63"/>
      <c r="C251" s="63" t="s">
        <v>51</v>
      </c>
      <c r="D251" s="62" t="e">
        <f t="shared" ref="D251:F251" si="91">SUM(D247:D250)</f>
        <v>#REF!</v>
      </c>
      <c r="E251" s="62" t="e">
        <f t="shared" si="91"/>
        <v>#REF!</v>
      </c>
      <c r="F251" s="62" t="e">
        <f t="shared" si="91"/>
        <v>#REF!</v>
      </c>
      <c r="G251" s="2"/>
      <c r="H251" s="2"/>
      <c r="I251" s="2"/>
      <c r="J251" s="2"/>
      <c r="K251" s="2"/>
      <c r="L251" s="2"/>
      <c r="M251" s="2"/>
      <c r="N251" s="2"/>
      <c r="O251" s="2"/>
      <c r="P251" s="2"/>
      <c r="Q251" s="2"/>
      <c r="R251" s="2"/>
      <c r="S251" s="2"/>
      <c r="T251" s="2"/>
      <c r="U251" s="2"/>
      <c r="V251" s="2"/>
      <c r="W251" s="2"/>
      <c r="X251" s="2"/>
      <c r="Y251" s="2"/>
      <c r="Z251" s="2"/>
    </row>
    <row r="252" spans="1:26" ht="12" customHeight="1">
      <c r="A252" s="64"/>
      <c r="B252" s="63"/>
      <c r="C252" s="63" t="s">
        <v>52</v>
      </c>
      <c r="D252" s="62" t="e">
        <f t="shared" ref="D252:F252" si="92">#REF!+#REF!+#REF!</f>
        <v>#REF!</v>
      </c>
      <c r="E252" s="62" t="e">
        <f t="shared" si="92"/>
        <v>#REF!</v>
      </c>
      <c r="F252" s="62" t="e">
        <f t="shared" si="92"/>
        <v>#REF!</v>
      </c>
      <c r="G252" s="2"/>
      <c r="H252" s="2"/>
      <c r="I252" s="2"/>
      <c r="J252" s="2"/>
      <c r="K252" s="2"/>
      <c r="L252" s="2"/>
      <c r="M252" s="2"/>
      <c r="N252" s="2"/>
      <c r="O252" s="2"/>
      <c r="P252" s="2"/>
      <c r="Q252" s="2"/>
      <c r="R252" s="2"/>
      <c r="S252" s="2"/>
      <c r="T252" s="2"/>
      <c r="U252" s="2"/>
      <c r="V252" s="2"/>
      <c r="W252" s="2"/>
      <c r="X252" s="2"/>
      <c r="Y252" s="2"/>
      <c r="Z252" s="2"/>
    </row>
    <row r="253" spans="1:26" ht="12" customHeight="1">
      <c r="A253" s="64"/>
      <c r="B253" s="62"/>
      <c r="C253" s="63">
        <v>7</v>
      </c>
      <c r="D253" s="62"/>
      <c r="E253" s="62"/>
      <c r="F253" s="62"/>
      <c r="G253" s="2"/>
      <c r="H253" s="2"/>
      <c r="I253" s="2"/>
      <c r="J253" s="2"/>
      <c r="K253" s="2"/>
      <c r="L253" s="2"/>
      <c r="M253" s="2"/>
      <c r="N253" s="2"/>
      <c r="O253" s="2"/>
      <c r="P253" s="2"/>
      <c r="Q253" s="2"/>
      <c r="R253" s="2"/>
      <c r="S253" s="2"/>
      <c r="T253" s="2"/>
      <c r="U253" s="2"/>
      <c r="V253" s="2"/>
      <c r="W253" s="2"/>
      <c r="X253" s="2"/>
      <c r="Y253" s="2"/>
      <c r="Z253" s="2"/>
    </row>
    <row r="254" spans="1:26" ht="12" customHeight="1">
      <c r="A254" s="64"/>
      <c r="B254" s="63"/>
      <c r="C254" s="63">
        <v>8</v>
      </c>
      <c r="D254" s="62"/>
      <c r="E254" s="62"/>
      <c r="F254" s="62"/>
      <c r="G254" s="2"/>
      <c r="H254" s="2"/>
      <c r="I254" s="2"/>
      <c r="J254" s="2"/>
      <c r="K254" s="2"/>
      <c r="L254" s="2"/>
      <c r="M254" s="2"/>
      <c r="N254" s="2"/>
      <c r="O254" s="2"/>
      <c r="P254" s="2"/>
      <c r="Q254" s="2"/>
      <c r="R254" s="2"/>
      <c r="S254" s="2"/>
      <c r="T254" s="2"/>
      <c r="U254" s="2"/>
      <c r="V254" s="2"/>
      <c r="W254" s="2"/>
      <c r="X254" s="2"/>
      <c r="Y254" s="2"/>
      <c r="Z254" s="2"/>
    </row>
    <row r="255" spans="1:26" ht="12" customHeight="1">
      <c r="A255" s="64"/>
      <c r="B255" s="63"/>
      <c r="C255" s="63">
        <v>9</v>
      </c>
      <c r="D255" s="62"/>
      <c r="E255" s="62"/>
      <c r="F255" s="62"/>
      <c r="G255" s="2"/>
      <c r="H255" s="2"/>
      <c r="I255" s="2"/>
      <c r="J255" s="2"/>
      <c r="K255" s="2"/>
      <c r="L255" s="2"/>
      <c r="M255" s="2"/>
      <c r="N255" s="2"/>
      <c r="O255" s="2"/>
      <c r="P255" s="2"/>
      <c r="Q255" s="2"/>
      <c r="R255" s="2"/>
      <c r="S255" s="2"/>
      <c r="T255" s="2"/>
      <c r="U255" s="2"/>
      <c r="V255" s="2"/>
      <c r="W255" s="2"/>
      <c r="X255" s="2"/>
      <c r="Y255" s="2"/>
      <c r="Z255" s="2"/>
    </row>
    <row r="256" spans="1:26" ht="12" customHeight="1">
      <c r="A256" s="64"/>
      <c r="B256" s="63"/>
      <c r="C256" s="63">
        <v>10</v>
      </c>
      <c r="D256" s="62"/>
      <c r="E256" s="62"/>
      <c r="F256" s="62"/>
      <c r="G256" s="2"/>
      <c r="H256" s="2"/>
      <c r="I256" s="2"/>
      <c r="J256" s="2"/>
      <c r="K256" s="2"/>
      <c r="L256" s="2"/>
      <c r="M256" s="2"/>
      <c r="N256" s="2"/>
      <c r="O256" s="2"/>
      <c r="P256" s="2"/>
      <c r="Q256" s="2"/>
      <c r="R256" s="2"/>
      <c r="S256" s="2"/>
      <c r="T256" s="2"/>
      <c r="U256" s="2"/>
      <c r="V256" s="2"/>
      <c r="W256" s="2"/>
      <c r="X256" s="2"/>
      <c r="Y256" s="2"/>
      <c r="Z256" s="2"/>
    </row>
    <row r="257" spans="1:26" ht="12" customHeight="1">
      <c r="A257" s="64"/>
      <c r="B257" s="63"/>
      <c r="C257" s="63">
        <v>11</v>
      </c>
      <c r="D257" s="62"/>
      <c r="E257" s="62"/>
      <c r="F257" s="62"/>
      <c r="G257" s="2"/>
      <c r="H257" s="2"/>
      <c r="I257" s="2"/>
      <c r="J257" s="2"/>
      <c r="K257" s="2"/>
      <c r="L257" s="2"/>
      <c r="M257" s="2"/>
      <c r="N257" s="2"/>
      <c r="O257" s="2"/>
      <c r="P257" s="2"/>
      <c r="Q257" s="2"/>
      <c r="R257" s="2"/>
      <c r="S257" s="2"/>
      <c r="T257" s="2"/>
      <c r="U257" s="2"/>
      <c r="V257" s="2"/>
      <c r="W257" s="2"/>
      <c r="X257" s="2"/>
      <c r="Y257" s="2"/>
      <c r="Z257" s="2"/>
    </row>
    <row r="258" spans="1:26" ht="12"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c r="A269" s="5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c r="A270" s="5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c r="A271" s="5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c r="A272" s="5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c r="A273" s="5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c r="A274" s="5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c r="A275" s="5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c r="A276" s="5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c r="A277" s="5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c r="A278" s="5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c r="A279" s="5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c r="A280" s="5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c r="A281" s="5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c r="A282" s="5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c r="A283" s="5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c r="A284" s="5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c r="A285" s="5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c r="A286" s="5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c r="A287" s="5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c r="A288" s="5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c r="A289" s="5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c r="A290" s="5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c r="A291" s="5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c r="A292" s="5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c r="A293" s="5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c r="A294" s="5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c r="A295" s="5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c r="A296" s="5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c r="A297" s="5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c r="A298" s="5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c r="A299" s="5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c r="A300" s="5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c r="A301" s="5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c r="A302" s="5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c r="A303" s="5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c r="A304" s="5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c r="A305" s="5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c r="A306" s="5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c r="A307" s="5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c r="A308" s="5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c r="A309" s="5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c r="A310" s="5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c r="A311" s="5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c r="A312" s="5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c r="A313" s="5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c r="A314" s="5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c r="A315" s="5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c r="A316" s="5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c r="A317" s="5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c r="A318" s="5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c r="A319" s="5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c r="A320" s="5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c r="A321" s="5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c r="A322" s="5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c r="A323" s="5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c r="A324" s="5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c r="A325" s="5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c r="A326" s="5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c r="A327" s="5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c r="A328" s="5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c r="A329" s="5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c r="A330" s="5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c r="A331" s="5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c r="A332" s="5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c r="A333" s="5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c r="A334" s="5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c r="A335" s="5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c r="A336" s="5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c r="A337" s="5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c r="A338" s="5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c r="A339" s="5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c r="A340" s="5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c r="A341" s="5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c r="A342" s="5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c r="A343" s="5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c r="A344" s="5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c r="A345" s="5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c r="A346" s="5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c r="A347" s="5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c r="A348" s="5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c r="A349" s="5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c r="A350" s="5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c r="A351" s="5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c r="A352" s="5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c r="A353" s="5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c r="A354" s="5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c r="A355" s="5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c r="A356" s="5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c r="A357" s="5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c r="A358" s="5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c r="A359" s="5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c r="A360" s="5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c r="A361" s="5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c r="A362" s="5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c r="A363" s="5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c r="A364" s="5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c r="A365" s="5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c r="A366" s="5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c r="A367" s="5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c r="A368" s="5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c r="A369" s="5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c r="A370" s="5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c r="A371" s="5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c r="A372" s="5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c r="A373" s="5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c r="A374" s="5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c r="A375" s="5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c r="A376" s="5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c r="A377" s="5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c r="A378" s="5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c r="A379" s="5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c r="A380" s="5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c r="A381" s="5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c r="A382" s="5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c r="A383" s="5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c r="A384" s="5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c r="A385" s="5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c r="A386" s="5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c r="A387" s="5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c r="A388" s="5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c r="A389" s="5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c r="A390" s="5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c r="A391" s="5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c r="A392" s="5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c r="A393" s="5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c r="A394" s="5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c r="A395" s="5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c r="A396" s="5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c r="A397" s="5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c r="A398" s="5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c r="A399" s="5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c r="A400" s="5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c r="A401" s="5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c r="A402" s="5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c r="A403" s="5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c r="A404" s="5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c r="A405" s="5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c r="A406" s="5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c r="A407" s="5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c r="A408" s="5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c r="A409" s="5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c r="A410" s="5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c r="A411" s="5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c r="A412" s="5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c r="A413" s="5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c r="A414" s="5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c r="A415" s="5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c r="A416" s="5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c r="A417" s="5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c r="A418" s="5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c r="A419" s="5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c r="A420" s="5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c r="A421" s="5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c r="A422" s="5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c r="A423" s="5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c r="A424" s="5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c r="A425" s="5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c r="A426" s="5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c r="A427" s="5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c r="A428" s="5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c r="A429" s="5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c r="A430" s="5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c r="A431" s="5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c r="A432" s="5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c r="A433" s="5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c r="A434" s="5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c r="A435" s="5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c r="A436" s="5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c r="A437" s="5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c r="A438" s="5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c r="A439" s="5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c r="A440" s="5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c r="A441" s="5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c r="A442" s="5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c r="A443" s="5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c r="A444" s="5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c r="A445" s="5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c r="A446" s="5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c r="A447" s="5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c r="A448" s="5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c r="A449" s="5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c r="A450" s="5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c r="A451" s="5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c r="A452" s="5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c r="A453" s="5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c r="A454" s="5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c r="A455" s="5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c r="A456" s="5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c r="A457" s="5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c r="A458" s="5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c r="A459" s="5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c r="A460" s="5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c r="A461" s="5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c r="A462" s="5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c r="A463" s="5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c r="A464" s="5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c r="A465" s="5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c r="A466" s="5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c r="A467" s="5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c r="A468" s="5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c r="A469" s="5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c r="A470" s="5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c r="A471" s="5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c r="A472" s="5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c r="A473" s="5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c r="A474" s="5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c r="A475" s="5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c r="A476" s="5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c r="A477" s="5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c r="A478" s="5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c r="A479" s="5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c r="A480" s="5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c r="A481" s="5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c r="A482" s="5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c r="A483" s="5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c r="A484" s="5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c r="A485" s="5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c r="A486" s="5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c r="A487" s="5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c r="A488" s="5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c r="A489" s="5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c r="A490" s="5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c r="A491" s="5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c r="A492" s="5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c r="A493" s="5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c r="A494" s="5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c r="A495" s="5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c r="A496" s="5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c r="A497" s="5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c r="A498" s="5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c r="A499" s="5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c r="A500" s="5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c r="A501" s="5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c r="A502" s="5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c r="A503" s="5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c r="A504" s="5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c r="A505" s="5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c r="A506" s="5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c r="A507" s="5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c r="A508" s="5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c r="A509" s="5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c r="A510" s="5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c r="A511" s="5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c r="A512" s="5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c r="A513" s="5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c r="A514" s="5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c r="A515" s="5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c r="A516" s="5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c r="A517" s="5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c r="A518" s="5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c r="A519" s="5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c r="A520" s="5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c r="A521" s="5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c r="A522" s="5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c r="A523" s="5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c r="A524" s="5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c r="A525" s="5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c r="A526" s="5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c r="A527" s="5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c r="A528" s="5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c r="A529" s="5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c r="A530" s="5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c r="A531" s="5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c r="A532" s="5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c r="A533" s="5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c r="A534" s="5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c r="A535" s="5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c r="A536" s="5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c r="A537" s="5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c r="A538" s="5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c r="A539" s="5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c r="A540" s="5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c r="A541" s="5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c r="A542" s="5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c r="A543" s="5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c r="A544" s="5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c r="A545" s="5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c r="A546" s="5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c r="A547" s="5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c r="A548" s="5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c r="A549" s="5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c r="A550" s="5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c r="A551" s="5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c r="A552" s="5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c r="A553" s="5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c r="A554" s="5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c r="A555" s="5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c r="A556" s="5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c r="A557" s="5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c r="A558" s="5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c r="A559" s="5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c r="A560" s="5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c r="A561" s="5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c r="A562" s="5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c r="A563" s="5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c r="A564" s="5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c r="A565" s="5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c r="A566" s="5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c r="A567" s="5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c r="A568" s="5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c r="A569" s="5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c r="A570" s="5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c r="A571" s="5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c r="A572" s="5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c r="A573" s="5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c r="A574" s="5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c r="A575" s="5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c r="A576" s="5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c r="A577" s="5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c r="A578" s="5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c r="A579" s="5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c r="A580" s="5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c r="A581" s="5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c r="A582" s="5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c r="A583" s="5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c r="A584" s="5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c r="A585" s="5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c r="A586" s="5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c r="A587" s="5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c r="A588" s="5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c r="A589" s="5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c r="A590" s="5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c r="A591" s="5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c r="A592" s="5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c r="A593" s="5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c r="A594" s="5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c r="A595" s="5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c r="A596" s="5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c r="A597" s="5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c r="A598" s="5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c r="A599" s="5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c r="A600" s="5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c r="A601" s="5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c r="A602" s="5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c r="A603" s="5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c r="A604" s="5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c r="A605" s="5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c r="A606" s="5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c r="A607" s="5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c r="A608" s="5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c r="A609" s="5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c r="A610" s="5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c r="A611" s="5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c r="A612" s="5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c r="A613" s="5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c r="A614" s="5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c r="A615" s="5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c r="A616" s="5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c r="A617" s="5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c r="A618" s="5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c r="A619" s="5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c r="A620" s="5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c r="A621" s="5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c r="A622" s="5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c r="A623" s="5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c r="A624" s="5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c r="A625" s="5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c r="A626" s="5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c r="A627" s="5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c r="A628" s="5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c r="A629" s="5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c r="A630" s="5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c r="A631" s="5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c r="A632" s="5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c r="A633" s="5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c r="A634" s="5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c r="A635" s="5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c r="A636" s="5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c r="A637" s="5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c r="A638" s="5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c r="A639" s="5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c r="A640" s="5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c r="A641" s="5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c r="A642" s="5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c r="A643" s="5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c r="A644" s="5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c r="A645" s="5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c r="A646" s="5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c r="A647" s="5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c r="A648" s="5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c r="A649" s="5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c r="A650" s="5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c r="A651" s="5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c r="A652" s="5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c r="A653" s="5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c r="A654" s="5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c r="A655" s="5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c r="A656" s="5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c r="A657" s="5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c r="A658" s="5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c r="A659" s="5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c r="A660" s="5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c r="A661" s="5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c r="A662" s="5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c r="A663" s="5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c r="A664" s="5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c r="A665" s="5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c r="A666" s="5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c r="A667" s="5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c r="A668" s="5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c r="A669" s="5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c r="A670" s="5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c r="A671" s="5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c r="A672" s="5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c r="A673" s="5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c r="A674" s="5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c r="A675" s="5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c r="A676" s="5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c r="A677" s="5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c r="A678" s="5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c r="A679" s="5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c r="A680" s="5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c r="A681" s="5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c r="A682" s="5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c r="A683" s="5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c r="A684" s="5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c r="A685" s="5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c r="A686" s="5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c r="A687" s="5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c r="A688" s="5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c r="A689" s="5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c r="A690" s="5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c r="A691" s="5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c r="A692" s="5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c r="A693" s="5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c r="A694" s="5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c r="A695" s="5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c r="A696" s="5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c r="A697" s="5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c r="A698" s="5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c r="A699" s="5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c r="A700" s="5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c r="A701" s="5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c r="A702" s="5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c r="A703" s="5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c r="A704" s="5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c r="A705" s="5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c r="A706" s="5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c r="A707" s="5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c r="A708" s="5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c r="A709" s="5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c r="A710" s="5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c r="A711" s="5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c r="A712" s="5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c r="A713" s="5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c r="A714" s="5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c r="A715" s="5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c r="A716" s="5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c r="A717" s="5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c r="A718" s="5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c r="A719" s="5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c r="A720" s="5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c r="A721" s="5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c r="A722" s="5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c r="A723" s="5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c r="A724" s="5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c r="A725" s="5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c r="A726" s="5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c r="A727" s="5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c r="A728" s="5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c r="A729" s="5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c r="A730" s="5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c r="A731" s="5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c r="A732" s="5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c r="A733" s="5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c r="A734" s="5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c r="A735" s="5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c r="A736" s="5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c r="A737" s="5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c r="A738" s="5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c r="A739" s="5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c r="A740" s="5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c r="A741" s="5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c r="A742" s="5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c r="A743" s="5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c r="A744" s="5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c r="A745" s="5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c r="A746" s="5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c r="A747" s="5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c r="A748" s="5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c r="A749" s="5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c r="A750" s="5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c r="A751" s="5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c r="A752" s="5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c r="A753" s="5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c r="A754" s="5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c r="A755" s="5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c r="A756" s="5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c r="A757" s="5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c r="A758" s="5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c r="A759" s="5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c r="A760" s="5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c r="A761" s="5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c r="A762" s="5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c r="A763" s="5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c r="A764" s="5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c r="A765" s="5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c r="A766" s="5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c r="A767" s="5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c r="A768" s="5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c r="A769" s="5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c r="A770" s="5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c r="A771" s="5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c r="A772" s="5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c r="A773" s="5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c r="A774" s="5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c r="A775" s="5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c r="A776" s="5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c r="A777" s="5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c r="A778" s="5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c r="A779" s="5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c r="A780" s="5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c r="A781" s="5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c r="A782" s="5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c r="A783" s="5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c r="A784" s="5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c r="A785" s="5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c r="A786" s="5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c r="A787" s="5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c r="A788" s="5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c r="A789" s="5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c r="A790" s="5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c r="A791" s="5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c r="A792" s="5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c r="A793" s="5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c r="A794" s="5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c r="A795" s="5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c r="A796" s="5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c r="A797" s="5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c r="A798" s="5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c r="A799" s="5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c r="A800" s="5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c r="A801" s="5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c r="A802" s="5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c r="A803" s="5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c r="A804" s="5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c r="A805" s="5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c r="A806" s="5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c r="A807" s="5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c r="A808" s="5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c r="A809" s="5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c r="A810" s="5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c r="A811" s="5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c r="A812" s="5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c r="A813" s="5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c r="A814" s="5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c r="A815" s="5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c r="A816" s="5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c r="A817" s="5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c r="A818" s="5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c r="A819" s="5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c r="A820" s="5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c r="A821" s="5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c r="A822" s="5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c r="A823" s="5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c r="A824" s="5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c r="A825" s="5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c r="A826" s="5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c r="A827" s="5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c r="A828" s="5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c r="A829" s="5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c r="A830" s="5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c r="A831" s="5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c r="A832" s="5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c r="A833" s="5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c r="A834" s="5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c r="A835" s="5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c r="A836" s="5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c r="A837" s="5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c r="A838" s="5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c r="A839" s="5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c r="A840" s="5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c r="A841" s="5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c r="A842" s="5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c r="A843" s="5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c r="A844" s="5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c r="A845" s="5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c r="A846" s="5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c r="A847" s="5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c r="A848" s="5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c r="A849" s="5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c r="A850" s="5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c r="A851" s="5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c r="A852" s="5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c r="A853" s="5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c r="A854" s="5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c r="A855" s="5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c r="A856" s="5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c r="A857" s="5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c r="A858" s="5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c r="A859" s="5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c r="A860" s="5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c r="A861" s="5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c r="A862" s="5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c r="A863" s="5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c r="A864" s="5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c r="A865" s="5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c r="A866" s="5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c r="A867" s="5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c r="A868" s="5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c r="A869" s="5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c r="A870" s="5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c r="A871" s="5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c r="A872" s="5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c r="A873" s="5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c r="A874" s="5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c r="A875" s="5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c r="A876" s="5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c r="A877" s="5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c r="A878" s="5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c r="A879" s="5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c r="A880" s="5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c r="A881" s="5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c r="A882" s="5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c r="A883" s="5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c r="A884" s="5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c r="A885" s="5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c r="A886" s="5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c r="A887" s="5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c r="A888" s="5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c r="A889" s="5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c r="A890" s="5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c r="A891" s="5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c r="A892" s="5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c r="A893" s="5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c r="A894" s="5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c r="A895" s="5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c r="A896" s="5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c r="A897" s="5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c r="A898" s="5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c r="A899" s="5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c r="A900" s="5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c r="A901" s="5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c r="A902" s="5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c r="A903" s="5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c r="A904" s="5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c r="A905" s="5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c r="A906" s="5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c r="A907" s="5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c r="A908" s="5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c r="A909" s="5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c r="A910" s="5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c r="A911" s="5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c r="A912" s="5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c r="A913" s="5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c r="A914" s="5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c r="A915" s="5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c r="A916" s="5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c r="A917" s="5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c r="A918" s="5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c r="A919" s="5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c r="A920" s="5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c r="A921" s="5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c r="A922" s="5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c r="A923" s="5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c r="A924" s="5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c r="A925" s="5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c r="A926" s="5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c r="A927" s="5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c r="A928" s="5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c r="A929" s="5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c r="A930" s="5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c r="A931" s="5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c r="A932" s="5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c r="A933" s="5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c r="A934" s="5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c r="A935" s="5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c r="A936" s="5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c r="A937" s="5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c r="A938" s="5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c r="A939" s="5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c r="A940" s="5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c r="A941" s="5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c r="A942" s="5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c r="A943" s="5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c r="A944" s="5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c r="A945" s="5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c r="A946" s="5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c r="A947" s="5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c r="A948" s="5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c r="A949" s="5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c r="A950" s="5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c r="A951" s="5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c r="A952" s="5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c r="A953" s="5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c r="A954" s="5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c r="A955" s="5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c r="A956" s="5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c r="A957" s="5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c r="A958" s="5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c r="A959" s="5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c r="A960" s="5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c r="A961" s="5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c r="A962" s="5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c r="A963" s="5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c r="A964" s="5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c r="A965" s="5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c r="A966" s="5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c r="A967" s="5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c r="A968" s="5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c r="A969" s="5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c r="A970" s="5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c r="A971" s="5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c r="A972" s="5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c r="A973" s="5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c r="A974" s="5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c r="A975" s="5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c r="A976" s="5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c r="A977" s="5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c r="A978" s="5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c r="A979" s="5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c r="A980" s="5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c r="A981" s="5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c r="A982" s="5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c r="A983" s="5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c r="A984" s="5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c r="A985" s="5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c r="A986" s="5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c r="A987" s="5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c r="A988" s="5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c r="A989" s="5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c r="A990" s="5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c r="A991" s="5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c r="A992" s="5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c r="A993" s="5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c r="A994" s="5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c r="A995" s="5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c r="A996" s="5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c r="A997" s="5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c r="A998" s="5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c r="A999" s="5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c r="A1000" s="5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2">
    <mergeCell ref="J8:J10"/>
    <mergeCell ref="G9:G10"/>
    <mergeCell ref="H9:H10"/>
    <mergeCell ref="I9:I10"/>
    <mergeCell ref="A4:I4"/>
    <mergeCell ref="A5:I5"/>
    <mergeCell ref="A6:I6"/>
    <mergeCell ref="A8:A10"/>
    <mergeCell ref="B8:B10"/>
    <mergeCell ref="C8:C10"/>
    <mergeCell ref="D8:D10"/>
    <mergeCell ref="G8:I8"/>
    <mergeCell ref="B13:B14"/>
    <mergeCell ref="H27:H28"/>
    <mergeCell ref="I27:I28"/>
    <mergeCell ref="E8:E10"/>
    <mergeCell ref="F8:F10"/>
    <mergeCell ref="D26:D28"/>
    <mergeCell ref="E26:E28"/>
    <mergeCell ref="F26:F28"/>
    <mergeCell ref="G26:I26"/>
    <mergeCell ref="G27:G28"/>
  </mergeCells>
  <conditionalFormatting sqref="D41:J41">
    <cfRule type="cellIs" dxfId="269" priority="1" operator="lessThan">
      <formula>0</formula>
    </cfRule>
  </conditionalFormatting>
  <conditionalFormatting sqref="D41:J41">
    <cfRule type="cellIs" dxfId="268" priority="2" operator="greaterThan">
      <formula>0</formula>
    </cfRule>
  </conditionalFormatting>
  <conditionalFormatting sqref="H13:H20">
    <cfRule type="cellIs" dxfId="267" priority="3" operator="lessThan">
      <formula>0</formula>
    </cfRule>
  </conditionalFormatting>
  <conditionalFormatting sqref="H13:H20">
    <cfRule type="cellIs" dxfId="266" priority="4" operator="greaterThan">
      <formula>0</formula>
    </cfRule>
  </conditionalFormatting>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4B083"/>
  </sheetPr>
  <dimension ref="A1:Z1000"/>
  <sheetViews>
    <sheetView workbookViewId="0">
      <selection activeCell="I6" sqref="A6:I6"/>
    </sheetView>
  </sheetViews>
  <sheetFormatPr defaultColWidth="14.42578125" defaultRowHeight="15" customHeight="1"/>
  <cols>
    <col min="1" max="1" width="4.28515625" customWidth="1"/>
    <col min="2" max="2" width="30.7109375" customWidth="1"/>
    <col min="3" max="9" width="8.7109375" customWidth="1"/>
    <col min="10" max="10" width="64.7109375" customWidth="1"/>
    <col min="11" max="26" width="8.7109375" customWidth="1"/>
  </cols>
  <sheetData>
    <row r="1" spans="1:26" ht="12" customHeight="1">
      <c r="A1" s="1"/>
      <c r="B1" s="2"/>
      <c r="C1" s="2"/>
      <c r="D1" s="2"/>
      <c r="E1" s="2"/>
      <c r="F1" s="2"/>
      <c r="G1" s="2"/>
      <c r="H1" s="2"/>
      <c r="I1" s="2"/>
      <c r="J1" s="2"/>
      <c r="K1" s="2"/>
      <c r="L1" s="2"/>
      <c r="M1" s="2"/>
      <c r="N1" s="2"/>
      <c r="O1" s="2"/>
      <c r="P1" s="2"/>
      <c r="Q1" s="2"/>
      <c r="R1" s="2"/>
      <c r="S1" s="2"/>
      <c r="T1" s="2"/>
      <c r="U1" s="2"/>
      <c r="V1" s="2"/>
      <c r="W1" s="2"/>
      <c r="X1" s="2"/>
      <c r="Y1" s="2"/>
      <c r="Z1" s="2"/>
    </row>
    <row r="2" spans="1:26" ht="12" customHeight="1">
      <c r="A2" s="1"/>
      <c r="B2" s="2"/>
      <c r="C2" s="2"/>
      <c r="D2" s="2"/>
      <c r="E2" s="2"/>
      <c r="F2" s="2"/>
      <c r="G2" s="2"/>
      <c r="H2" s="2"/>
      <c r="I2" s="2"/>
      <c r="J2" s="2"/>
      <c r="K2" s="2"/>
      <c r="L2" s="2"/>
      <c r="M2" s="2"/>
      <c r="N2" s="2"/>
      <c r="O2" s="2"/>
      <c r="P2" s="2"/>
      <c r="Q2" s="2"/>
      <c r="R2" s="2"/>
      <c r="S2" s="2"/>
      <c r="T2" s="2"/>
      <c r="U2" s="2"/>
      <c r="V2" s="2"/>
      <c r="W2" s="2"/>
      <c r="X2" s="2"/>
      <c r="Y2" s="2"/>
      <c r="Z2" s="2"/>
    </row>
    <row r="3" spans="1:26" ht="12" customHeight="1">
      <c r="A3" s="1"/>
      <c r="B3" s="2"/>
      <c r="C3" s="2"/>
      <c r="D3" s="2"/>
      <c r="E3" s="2"/>
      <c r="F3" s="2"/>
      <c r="G3" s="2"/>
      <c r="H3" s="2"/>
      <c r="I3" s="2"/>
      <c r="J3" s="2"/>
      <c r="K3" s="2"/>
      <c r="L3" s="2"/>
      <c r="M3" s="2"/>
      <c r="N3" s="2"/>
      <c r="O3" s="2"/>
      <c r="P3" s="2"/>
      <c r="Q3" s="2"/>
      <c r="R3" s="2"/>
      <c r="S3" s="2"/>
      <c r="T3" s="2"/>
      <c r="U3" s="2"/>
      <c r="V3" s="2"/>
      <c r="W3" s="2"/>
      <c r="X3" s="2"/>
      <c r="Y3" s="2"/>
      <c r="Z3" s="2"/>
    </row>
    <row r="4" spans="1:26" ht="12" customHeight="1">
      <c r="A4" s="268" t="s">
        <v>53</v>
      </c>
      <c r="B4" s="269"/>
      <c r="C4" s="269"/>
      <c r="D4" s="269"/>
      <c r="E4" s="269"/>
      <c r="F4" s="269"/>
      <c r="G4" s="269"/>
      <c r="H4" s="269"/>
      <c r="I4" s="2"/>
      <c r="J4" s="2"/>
      <c r="K4" s="2"/>
      <c r="L4" s="2"/>
      <c r="M4" s="2"/>
      <c r="N4" s="2"/>
      <c r="O4" s="2"/>
      <c r="P4" s="2"/>
      <c r="Q4" s="2"/>
      <c r="R4" s="2"/>
      <c r="S4" s="2"/>
      <c r="T4" s="2"/>
      <c r="U4" s="2"/>
      <c r="V4" s="2"/>
      <c r="W4" s="2"/>
      <c r="X4" s="2"/>
      <c r="Y4" s="2"/>
      <c r="Z4" s="2"/>
    </row>
    <row r="5" spans="1:26" ht="12" customHeight="1">
      <c r="A5" s="270" t="str">
        <f>'F1-UNIT KERJA'!A5:I5</f>
        <v>PT Prima Terminal Petikemas</v>
      </c>
      <c r="B5" s="271"/>
      <c r="C5" s="271"/>
      <c r="D5" s="271"/>
      <c r="E5" s="271"/>
      <c r="F5" s="271"/>
      <c r="G5" s="271"/>
      <c r="H5" s="272"/>
      <c r="I5" s="65"/>
      <c r="J5" s="65"/>
      <c r="K5" s="65"/>
      <c r="L5" s="65"/>
      <c r="M5" s="65"/>
      <c r="N5" s="65"/>
      <c r="O5" s="65"/>
      <c r="P5" s="65"/>
      <c r="Q5" s="65"/>
      <c r="R5" s="65"/>
      <c r="S5" s="65"/>
      <c r="T5" s="65"/>
      <c r="U5" s="65"/>
      <c r="V5" s="65"/>
      <c r="W5" s="65"/>
      <c r="X5" s="65"/>
      <c r="Y5" s="65"/>
      <c r="Z5" s="65"/>
    </row>
    <row r="6" spans="1:26" ht="12" customHeight="1">
      <c r="A6" s="268" t="s">
        <v>1474</v>
      </c>
      <c r="B6" s="268"/>
      <c r="C6" s="268"/>
      <c r="D6" s="268"/>
      <c r="E6" s="268"/>
      <c r="F6" s="268"/>
      <c r="G6" s="268"/>
      <c r="H6" s="268"/>
      <c r="I6" s="2"/>
      <c r="J6" s="2"/>
      <c r="K6" s="2"/>
      <c r="L6" s="2"/>
      <c r="M6" s="2"/>
      <c r="N6" s="2"/>
      <c r="O6" s="2"/>
      <c r="P6" s="2"/>
      <c r="Q6" s="2"/>
      <c r="R6" s="2"/>
      <c r="S6" s="2"/>
      <c r="T6" s="2"/>
      <c r="U6" s="2"/>
      <c r="V6" s="2"/>
      <c r="W6" s="2"/>
      <c r="X6" s="2"/>
      <c r="Y6" s="2"/>
      <c r="Z6" s="2"/>
    </row>
    <row r="7" spans="1:26" ht="12" customHeight="1">
      <c r="A7" s="1"/>
      <c r="B7" s="1"/>
      <c r="C7" s="1"/>
      <c r="D7" s="1"/>
      <c r="E7" s="1"/>
      <c r="F7" s="2"/>
      <c r="G7" s="2"/>
      <c r="H7" s="2"/>
      <c r="I7" s="2"/>
      <c r="J7" s="2"/>
      <c r="K7" s="2"/>
      <c r="L7" s="2"/>
      <c r="M7" s="2"/>
      <c r="N7" s="2"/>
      <c r="O7" s="2"/>
      <c r="P7" s="2"/>
      <c r="Q7" s="2"/>
      <c r="R7" s="2"/>
      <c r="S7" s="2"/>
      <c r="T7" s="2"/>
      <c r="U7" s="2"/>
      <c r="V7" s="2"/>
      <c r="W7" s="2"/>
      <c r="X7" s="2"/>
      <c r="Y7" s="2"/>
      <c r="Z7" s="2"/>
    </row>
    <row r="8" spans="1:26" ht="14.25" customHeight="1">
      <c r="A8" s="263" t="s">
        <v>1</v>
      </c>
      <c r="B8" s="263" t="s">
        <v>54</v>
      </c>
      <c r="C8" s="263" t="s">
        <v>4</v>
      </c>
      <c r="D8" s="263" t="s">
        <v>5</v>
      </c>
      <c r="E8" s="263" t="s">
        <v>6</v>
      </c>
      <c r="F8" s="273" t="s">
        <v>7</v>
      </c>
      <c r="G8" s="266"/>
      <c r="H8" s="267"/>
      <c r="I8" s="2"/>
      <c r="J8" s="2"/>
      <c r="K8" s="2"/>
      <c r="L8" s="2"/>
      <c r="M8" s="2"/>
      <c r="N8" s="2"/>
      <c r="O8" s="2"/>
      <c r="P8" s="2"/>
      <c r="Q8" s="2"/>
      <c r="R8" s="2"/>
      <c r="S8" s="2"/>
      <c r="T8" s="2"/>
      <c r="U8" s="2"/>
      <c r="V8" s="2"/>
      <c r="W8" s="2"/>
      <c r="X8" s="2"/>
      <c r="Y8" s="2"/>
      <c r="Z8" s="2"/>
    </row>
    <row r="9" spans="1:26" ht="12" customHeight="1">
      <c r="A9" s="264"/>
      <c r="B9" s="264"/>
      <c r="C9" s="264"/>
      <c r="D9" s="264"/>
      <c r="E9" s="264"/>
      <c r="F9" s="263" t="s">
        <v>9</v>
      </c>
      <c r="G9" s="263" t="s">
        <v>10</v>
      </c>
      <c r="H9" s="263" t="s">
        <v>11</v>
      </c>
      <c r="I9" s="1"/>
      <c r="J9" s="1"/>
      <c r="K9" s="1"/>
      <c r="L9" s="1"/>
      <c r="M9" s="1"/>
      <c r="N9" s="1"/>
      <c r="O9" s="1"/>
      <c r="P9" s="1"/>
      <c r="Q9" s="1"/>
      <c r="R9" s="1"/>
      <c r="S9" s="1"/>
      <c r="T9" s="1"/>
      <c r="U9" s="1"/>
      <c r="V9" s="1"/>
      <c r="W9" s="1"/>
      <c r="X9" s="1"/>
      <c r="Y9" s="1"/>
      <c r="Z9" s="1"/>
    </row>
    <row r="10" spans="1:26" ht="29.25" customHeight="1">
      <c r="A10" s="262"/>
      <c r="B10" s="262"/>
      <c r="C10" s="262"/>
      <c r="D10" s="262"/>
      <c r="E10" s="262"/>
      <c r="F10" s="262"/>
      <c r="G10" s="262"/>
      <c r="H10" s="262"/>
      <c r="I10" s="1"/>
      <c r="J10" s="1"/>
      <c r="K10" s="1"/>
      <c r="L10" s="1"/>
      <c r="M10" s="1"/>
      <c r="N10" s="1"/>
      <c r="O10" s="1"/>
      <c r="P10" s="1"/>
      <c r="Q10" s="1"/>
      <c r="R10" s="1"/>
      <c r="S10" s="1"/>
      <c r="T10" s="1"/>
      <c r="U10" s="1"/>
      <c r="V10" s="1"/>
      <c r="W10" s="1"/>
      <c r="X10" s="1"/>
      <c r="Y10" s="1"/>
      <c r="Z10" s="1"/>
    </row>
    <row r="11" spans="1:26" ht="12" customHeight="1">
      <c r="A11" s="5">
        <v>1</v>
      </c>
      <c r="B11" s="6">
        <f t="shared" ref="B11:H11" si="0">+A11+1</f>
        <v>2</v>
      </c>
      <c r="C11" s="6">
        <f t="shared" si="0"/>
        <v>3</v>
      </c>
      <c r="D11" s="6">
        <f t="shared" si="0"/>
        <v>4</v>
      </c>
      <c r="E11" s="6">
        <f t="shared" si="0"/>
        <v>5</v>
      </c>
      <c r="F11" s="6">
        <f t="shared" si="0"/>
        <v>6</v>
      </c>
      <c r="G11" s="6">
        <f t="shared" si="0"/>
        <v>7</v>
      </c>
      <c r="H11" s="6">
        <f t="shared" si="0"/>
        <v>8</v>
      </c>
      <c r="I11" s="1"/>
      <c r="J11" s="1"/>
      <c r="K11" s="1"/>
      <c r="L11" s="1"/>
      <c r="M11" s="1"/>
      <c r="N11" s="1"/>
      <c r="O11" s="1"/>
      <c r="P11" s="1"/>
      <c r="Q11" s="1"/>
      <c r="R11" s="1"/>
      <c r="S11" s="1"/>
      <c r="T11" s="1"/>
      <c r="U11" s="1"/>
      <c r="V11" s="1"/>
      <c r="W11" s="1"/>
      <c r="X11" s="1"/>
      <c r="Y11" s="1"/>
      <c r="Z11" s="1"/>
    </row>
    <row r="12" spans="1:26" ht="12" customHeight="1">
      <c r="A12" s="66">
        <f>1</f>
        <v>1</v>
      </c>
      <c r="B12" s="67" t="s">
        <v>12</v>
      </c>
      <c r="C12" s="68"/>
      <c r="D12" s="68"/>
      <c r="E12" s="68"/>
      <c r="F12" s="68"/>
      <c r="G12" s="69"/>
      <c r="H12" s="69"/>
      <c r="I12" s="1"/>
      <c r="J12" s="1"/>
      <c r="K12" s="1"/>
      <c r="L12" s="1"/>
      <c r="M12" s="1"/>
      <c r="N12" s="1"/>
      <c r="O12" s="1"/>
      <c r="P12" s="1"/>
      <c r="Q12" s="1"/>
      <c r="R12" s="1"/>
      <c r="S12" s="1"/>
      <c r="T12" s="1"/>
      <c r="U12" s="1"/>
      <c r="V12" s="1"/>
      <c r="W12" s="1"/>
      <c r="X12" s="1"/>
      <c r="Y12" s="1"/>
      <c r="Z12" s="1"/>
    </row>
    <row r="13" spans="1:26" ht="12" customHeight="1">
      <c r="A13" s="70"/>
      <c r="B13" s="71" t="s">
        <v>55</v>
      </c>
      <c r="C13" s="72"/>
      <c r="D13" s="72"/>
      <c r="E13" s="72"/>
      <c r="F13" s="72"/>
      <c r="G13" s="72"/>
      <c r="H13" s="72"/>
      <c r="I13" s="2"/>
      <c r="J13" s="2"/>
      <c r="K13" s="2"/>
      <c r="L13" s="2"/>
      <c r="M13" s="2"/>
      <c r="N13" s="2"/>
      <c r="O13" s="2"/>
      <c r="P13" s="2"/>
      <c r="Q13" s="2"/>
      <c r="R13" s="2"/>
      <c r="S13" s="2"/>
      <c r="T13" s="2"/>
      <c r="U13" s="2"/>
      <c r="V13" s="2"/>
      <c r="W13" s="2"/>
      <c r="X13" s="2"/>
      <c r="Y13" s="2"/>
      <c r="Z13" s="2"/>
    </row>
    <row r="14" spans="1:26" ht="12" customHeight="1">
      <c r="A14" s="73"/>
      <c r="B14" s="74" t="s">
        <v>56</v>
      </c>
      <c r="C14" s="14">
        <v>0</v>
      </c>
      <c r="D14" s="14">
        <v>0</v>
      </c>
      <c r="E14" s="14">
        <v>0</v>
      </c>
      <c r="F14" s="14">
        <v>0</v>
      </c>
      <c r="G14" s="14">
        <f t="shared" ref="G14:G20" si="1">H14-F14</f>
        <v>0</v>
      </c>
      <c r="H14" s="14">
        <f>COUNTIF('JANUARI (sesuai bulan berjalan)'!$T$3:$T$5000,'F2-PUSPEL'!J14)</f>
        <v>0</v>
      </c>
      <c r="I14" s="2"/>
      <c r="J14" s="75" t="s">
        <v>57</v>
      </c>
      <c r="K14" s="2"/>
      <c r="L14" s="2"/>
      <c r="M14" s="2"/>
      <c r="N14" s="2"/>
      <c r="O14" s="2"/>
      <c r="P14" s="2"/>
      <c r="Q14" s="2"/>
      <c r="R14" s="2"/>
      <c r="S14" s="2"/>
      <c r="T14" s="2"/>
      <c r="U14" s="2"/>
      <c r="V14" s="2"/>
      <c r="W14" s="2"/>
      <c r="X14" s="2"/>
      <c r="Y14" s="2"/>
      <c r="Z14" s="2"/>
    </row>
    <row r="15" spans="1:26" ht="12" customHeight="1">
      <c r="A15" s="73"/>
      <c r="B15" s="74" t="s">
        <v>58</v>
      </c>
      <c r="C15" s="14">
        <v>0</v>
      </c>
      <c r="D15" s="14">
        <v>0</v>
      </c>
      <c r="E15" s="14">
        <v>0</v>
      </c>
      <c r="F15" s="14">
        <v>0</v>
      </c>
      <c r="G15" s="14">
        <f t="shared" si="1"/>
        <v>0</v>
      </c>
      <c r="H15" s="14">
        <f>COUNTIF('JANUARI (sesuai bulan berjalan)'!$T$3:$T$5000,'F2-PUSPEL'!J15)</f>
        <v>0</v>
      </c>
      <c r="I15" s="2"/>
      <c r="J15" s="75" t="s">
        <v>59</v>
      </c>
      <c r="K15" s="2"/>
      <c r="L15" s="2"/>
      <c r="M15" s="2"/>
      <c r="N15" s="2"/>
      <c r="O15" s="2"/>
      <c r="P15" s="2"/>
      <c r="Q15" s="2"/>
      <c r="R15" s="2"/>
      <c r="S15" s="2"/>
      <c r="T15" s="2"/>
      <c r="U15" s="2"/>
      <c r="V15" s="2"/>
      <c r="W15" s="2"/>
      <c r="X15" s="2"/>
      <c r="Y15" s="2"/>
      <c r="Z15" s="2"/>
    </row>
    <row r="16" spans="1:26" ht="12" customHeight="1">
      <c r="A16" s="73"/>
      <c r="B16" s="74" t="s">
        <v>60</v>
      </c>
      <c r="C16" s="14">
        <v>0</v>
      </c>
      <c r="D16" s="14">
        <v>0</v>
      </c>
      <c r="E16" s="14">
        <v>0</v>
      </c>
      <c r="F16" s="14">
        <v>0</v>
      </c>
      <c r="G16" s="14">
        <f t="shared" si="1"/>
        <v>0</v>
      </c>
      <c r="H16" s="14">
        <f>COUNTIF('JANUARI (sesuai bulan berjalan)'!$T$3:$T$5000,'F2-PUSPEL'!J16)</f>
        <v>0</v>
      </c>
      <c r="I16" s="2"/>
      <c r="J16" s="75" t="s">
        <v>61</v>
      </c>
      <c r="K16" s="2"/>
      <c r="L16" s="2"/>
      <c r="M16" s="2"/>
      <c r="N16" s="2"/>
      <c r="O16" s="2"/>
      <c r="P16" s="2"/>
      <c r="Q16" s="2"/>
      <c r="R16" s="2"/>
      <c r="S16" s="2"/>
      <c r="T16" s="2"/>
      <c r="U16" s="2"/>
      <c r="V16" s="2"/>
      <c r="W16" s="2"/>
      <c r="X16" s="2"/>
      <c r="Y16" s="2"/>
      <c r="Z16" s="2"/>
    </row>
    <row r="17" spans="1:26" ht="12" customHeight="1">
      <c r="A17" s="73"/>
      <c r="B17" s="74" t="s">
        <v>62</v>
      </c>
      <c r="C17" s="14">
        <v>0</v>
      </c>
      <c r="D17" s="14">
        <v>0</v>
      </c>
      <c r="E17" s="14">
        <v>0</v>
      </c>
      <c r="F17" s="14">
        <v>0</v>
      </c>
      <c r="G17" s="14">
        <f t="shared" si="1"/>
        <v>0</v>
      </c>
      <c r="H17" s="14">
        <f>COUNTIF('JANUARI (sesuai bulan berjalan)'!$T$3:$T$5000,'F2-PUSPEL'!J17)</f>
        <v>0</v>
      </c>
      <c r="I17" s="2"/>
      <c r="J17" s="75" t="s">
        <v>63</v>
      </c>
      <c r="K17" s="2"/>
      <c r="L17" s="2"/>
      <c r="M17" s="2"/>
      <c r="N17" s="2"/>
      <c r="O17" s="2"/>
      <c r="P17" s="2"/>
      <c r="Q17" s="2"/>
      <c r="R17" s="2"/>
      <c r="S17" s="2"/>
      <c r="T17" s="2"/>
      <c r="U17" s="2"/>
      <c r="V17" s="2"/>
      <c r="W17" s="2"/>
      <c r="X17" s="2"/>
      <c r="Y17" s="2"/>
      <c r="Z17" s="2"/>
    </row>
    <row r="18" spans="1:26" ht="12" customHeight="1">
      <c r="A18" s="73"/>
      <c r="B18" s="74" t="s">
        <v>64</v>
      </c>
      <c r="C18" s="14">
        <v>0</v>
      </c>
      <c r="D18" s="14">
        <v>0</v>
      </c>
      <c r="E18" s="14">
        <v>0</v>
      </c>
      <c r="F18" s="14">
        <v>0</v>
      </c>
      <c r="G18" s="14">
        <f t="shared" si="1"/>
        <v>0</v>
      </c>
      <c r="H18" s="14">
        <f>COUNTIF('JANUARI (sesuai bulan berjalan)'!$T$3:$T$5000,'F2-PUSPEL'!J18)</f>
        <v>0</v>
      </c>
      <c r="I18" s="2"/>
      <c r="J18" s="75" t="s">
        <v>65</v>
      </c>
      <c r="K18" s="2"/>
      <c r="L18" s="2"/>
      <c r="M18" s="2"/>
      <c r="N18" s="2"/>
      <c r="O18" s="2"/>
      <c r="P18" s="2"/>
      <c r="Q18" s="2"/>
      <c r="R18" s="2"/>
      <c r="S18" s="2"/>
      <c r="T18" s="2"/>
      <c r="U18" s="2"/>
      <c r="V18" s="2"/>
      <c r="W18" s="2"/>
      <c r="X18" s="2"/>
      <c r="Y18" s="2"/>
      <c r="Z18" s="2"/>
    </row>
    <row r="19" spans="1:26" ht="12" customHeight="1">
      <c r="A19" s="73"/>
      <c r="B19" s="74" t="s">
        <v>66</v>
      </c>
      <c r="C19" s="14">
        <v>0</v>
      </c>
      <c r="D19" s="14">
        <v>0</v>
      </c>
      <c r="E19" s="14">
        <v>0</v>
      </c>
      <c r="F19" s="14">
        <v>0</v>
      </c>
      <c r="G19" s="14">
        <f t="shared" si="1"/>
        <v>0</v>
      </c>
      <c r="H19" s="14">
        <f>COUNTIF('JANUARI (sesuai bulan berjalan)'!$T$3:$T$5000,'F2-PUSPEL'!J19)</f>
        <v>0</v>
      </c>
      <c r="I19" s="2"/>
      <c r="J19" s="75" t="s">
        <v>67</v>
      </c>
      <c r="K19" s="2"/>
      <c r="L19" s="2"/>
      <c r="M19" s="2"/>
      <c r="N19" s="2"/>
      <c r="O19" s="2"/>
      <c r="P19" s="2"/>
      <c r="Q19" s="2"/>
      <c r="R19" s="2"/>
      <c r="S19" s="2"/>
      <c r="T19" s="2"/>
      <c r="U19" s="2"/>
      <c r="V19" s="2"/>
      <c r="W19" s="2"/>
      <c r="X19" s="2"/>
      <c r="Y19" s="2"/>
      <c r="Z19" s="2"/>
    </row>
    <row r="20" spans="1:26" ht="12" customHeight="1">
      <c r="A20" s="73"/>
      <c r="B20" s="74" t="s">
        <v>68</v>
      </c>
      <c r="C20" s="14">
        <v>0</v>
      </c>
      <c r="D20" s="14">
        <v>0</v>
      </c>
      <c r="E20" s="14">
        <v>0</v>
      </c>
      <c r="F20" s="14">
        <v>0</v>
      </c>
      <c r="G20" s="14">
        <f t="shared" si="1"/>
        <v>0</v>
      </c>
      <c r="H20" s="14">
        <f>COUNTIF('JANUARI (sesuai bulan berjalan)'!$T$3:$T$5000,'F2-PUSPEL'!J20)</f>
        <v>0</v>
      </c>
      <c r="I20" s="2"/>
      <c r="J20" s="75" t="s">
        <v>69</v>
      </c>
      <c r="K20" s="2"/>
      <c r="L20" s="2"/>
      <c r="M20" s="2"/>
      <c r="N20" s="2"/>
      <c r="O20" s="2"/>
      <c r="P20" s="2"/>
      <c r="Q20" s="2"/>
      <c r="R20" s="2"/>
      <c r="S20" s="2"/>
      <c r="T20" s="2"/>
      <c r="U20" s="2"/>
      <c r="V20" s="2"/>
      <c r="W20" s="2"/>
      <c r="X20" s="2"/>
      <c r="Y20" s="2"/>
      <c r="Z20" s="2"/>
    </row>
    <row r="21" spans="1:26" ht="12" customHeight="1">
      <c r="A21" s="76"/>
      <c r="B21" s="77"/>
      <c r="C21" s="78"/>
      <c r="D21" s="78"/>
      <c r="E21" s="78"/>
      <c r="F21" s="78"/>
      <c r="G21" s="78"/>
      <c r="H21" s="78"/>
      <c r="I21" s="2"/>
      <c r="J21" s="2"/>
      <c r="K21" s="2"/>
      <c r="L21" s="2"/>
      <c r="M21" s="2"/>
      <c r="N21" s="2"/>
      <c r="O21" s="2"/>
      <c r="P21" s="2"/>
      <c r="Q21" s="2"/>
      <c r="R21" s="2"/>
      <c r="S21" s="2"/>
      <c r="T21" s="2"/>
      <c r="U21" s="2"/>
      <c r="V21" s="2"/>
      <c r="W21" s="2"/>
      <c r="X21" s="2"/>
      <c r="Y21" s="2"/>
      <c r="Z21" s="2"/>
    </row>
    <row r="22" spans="1:26" ht="12" customHeight="1">
      <c r="A22" s="277" t="s">
        <v>70</v>
      </c>
      <c r="B22" s="276"/>
      <c r="C22" s="79">
        <f t="shared" ref="C22:H22" si="2">SUM(C14:C21)</f>
        <v>0</v>
      </c>
      <c r="D22" s="79">
        <f t="shared" si="2"/>
        <v>0</v>
      </c>
      <c r="E22" s="79">
        <f t="shared" si="2"/>
        <v>0</v>
      </c>
      <c r="F22" s="79">
        <f t="shared" si="2"/>
        <v>0</v>
      </c>
      <c r="G22" s="79">
        <f t="shared" si="2"/>
        <v>0</v>
      </c>
      <c r="H22" s="79">
        <f t="shared" si="2"/>
        <v>0</v>
      </c>
      <c r="I22" s="2"/>
      <c r="J22" s="2"/>
      <c r="K22" s="2"/>
      <c r="L22" s="2"/>
      <c r="M22" s="2"/>
      <c r="N22" s="2"/>
      <c r="O22" s="2"/>
      <c r="P22" s="2"/>
      <c r="Q22" s="2"/>
      <c r="R22" s="2"/>
      <c r="S22" s="2"/>
      <c r="T22" s="2"/>
      <c r="U22" s="2"/>
      <c r="V22" s="2"/>
      <c r="W22" s="2"/>
      <c r="X22" s="2"/>
      <c r="Y22" s="2"/>
      <c r="Z22" s="2"/>
    </row>
    <row r="23" spans="1:26" ht="12" customHeight="1">
      <c r="A23" s="73"/>
      <c r="B23" s="80"/>
      <c r="C23" s="14"/>
      <c r="D23" s="14"/>
      <c r="E23" s="14"/>
      <c r="F23" s="14"/>
      <c r="G23" s="14"/>
      <c r="H23" s="14"/>
      <c r="I23" s="2"/>
      <c r="J23" s="2"/>
      <c r="K23" s="2"/>
      <c r="L23" s="2"/>
      <c r="M23" s="2"/>
      <c r="N23" s="2"/>
      <c r="O23" s="2"/>
      <c r="P23" s="2"/>
      <c r="Q23" s="2"/>
      <c r="R23" s="2"/>
      <c r="S23" s="2"/>
      <c r="T23" s="2"/>
      <c r="U23" s="2"/>
      <c r="V23" s="2"/>
      <c r="W23" s="2"/>
      <c r="X23" s="2"/>
      <c r="Y23" s="2"/>
      <c r="Z23" s="2"/>
    </row>
    <row r="24" spans="1:26" ht="12" customHeight="1">
      <c r="A24" s="81"/>
      <c r="B24" s="71" t="s">
        <v>71</v>
      </c>
      <c r="C24" s="14">
        <v>0</v>
      </c>
      <c r="D24" s="14">
        <v>0</v>
      </c>
      <c r="E24" s="14">
        <v>0</v>
      </c>
      <c r="F24" s="14">
        <v>0</v>
      </c>
      <c r="G24" s="14">
        <f t="shared" ref="G24:G26" si="3">H24-F24</f>
        <v>0</v>
      </c>
      <c r="H24" s="14">
        <f>COUNTIF('JANUARI (sesuai bulan berjalan)'!$T$3:$T$5000,'F2-PUSPEL'!J24)</f>
        <v>0</v>
      </c>
      <c r="I24" s="2"/>
      <c r="J24" s="75" t="s">
        <v>72</v>
      </c>
      <c r="K24" s="2"/>
      <c r="L24" s="2"/>
      <c r="M24" s="2"/>
      <c r="N24" s="2"/>
      <c r="O24" s="2"/>
      <c r="P24" s="2"/>
      <c r="Q24" s="2"/>
      <c r="R24" s="2"/>
      <c r="S24" s="2"/>
      <c r="T24" s="2"/>
      <c r="U24" s="2"/>
      <c r="V24" s="2"/>
      <c r="W24" s="2"/>
      <c r="X24" s="2"/>
      <c r="Y24" s="2"/>
      <c r="Z24" s="2"/>
    </row>
    <row r="25" spans="1:26" ht="12" customHeight="1">
      <c r="A25" s="81"/>
      <c r="B25" s="71" t="s">
        <v>73</v>
      </c>
      <c r="C25" s="14">
        <v>1</v>
      </c>
      <c r="D25" s="14">
        <v>1</v>
      </c>
      <c r="E25" s="14">
        <v>1</v>
      </c>
      <c r="F25" s="14">
        <v>1</v>
      </c>
      <c r="G25" s="14">
        <f t="shared" si="3"/>
        <v>0</v>
      </c>
      <c r="H25" s="14">
        <v>1</v>
      </c>
      <c r="I25" s="2"/>
      <c r="J25" s="75" t="s">
        <v>74</v>
      </c>
      <c r="K25" s="2"/>
      <c r="L25" s="2"/>
      <c r="M25" s="2"/>
      <c r="N25" s="2"/>
      <c r="O25" s="2"/>
      <c r="P25" s="2"/>
      <c r="Q25" s="2"/>
      <c r="R25" s="2"/>
      <c r="S25" s="2"/>
      <c r="T25" s="2"/>
      <c r="U25" s="2"/>
      <c r="V25" s="2"/>
      <c r="W25" s="2"/>
      <c r="X25" s="2"/>
      <c r="Y25" s="2"/>
      <c r="Z25" s="2"/>
    </row>
    <row r="26" spans="1:26" ht="12" customHeight="1">
      <c r="A26" s="81"/>
      <c r="B26" s="71" t="s">
        <v>75</v>
      </c>
      <c r="C26" s="14">
        <v>0</v>
      </c>
      <c r="D26" s="14">
        <v>0</v>
      </c>
      <c r="E26" s="14">
        <v>0</v>
      </c>
      <c r="F26" s="14">
        <v>0</v>
      </c>
      <c r="G26" s="14">
        <f t="shared" si="3"/>
        <v>0</v>
      </c>
      <c r="H26" s="14">
        <f>COUNTIF('JANUARI (sesuai bulan berjalan)'!$T$3:$T$5000,'F2-PUSPEL'!J26)</f>
        <v>0</v>
      </c>
      <c r="I26" s="2"/>
      <c r="J26" s="75" t="s">
        <v>76</v>
      </c>
      <c r="K26" s="2"/>
      <c r="L26" s="2"/>
      <c r="M26" s="2"/>
      <c r="N26" s="2"/>
      <c r="O26" s="2"/>
      <c r="P26" s="2"/>
      <c r="Q26" s="2"/>
      <c r="R26" s="2"/>
      <c r="S26" s="2"/>
      <c r="T26" s="2"/>
      <c r="U26" s="2"/>
      <c r="V26" s="2"/>
      <c r="W26" s="2"/>
      <c r="X26" s="2"/>
      <c r="Y26" s="2"/>
      <c r="Z26" s="2"/>
    </row>
    <row r="27" spans="1:26" ht="12" customHeight="1">
      <c r="A27" s="81"/>
      <c r="B27" s="82"/>
      <c r="C27" s="14"/>
      <c r="D27" s="14">
        <v>0</v>
      </c>
      <c r="E27" s="14">
        <v>0</v>
      </c>
      <c r="F27" s="14">
        <v>0</v>
      </c>
      <c r="G27" s="14"/>
      <c r="H27" s="14"/>
      <c r="I27" s="2"/>
      <c r="J27" s="2"/>
      <c r="K27" s="2"/>
      <c r="L27" s="2"/>
      <c r="M27" s="2"/>
      <c r="N27" s="2"/>
      <c r="O27" s="2"/>
      <c r="P27" s="2"/>
      <c r="Q27" s="2"/>
      <c r="R27" s="2"/>
      <c r="S27" s="2"/>
      <c r="T27" s="2"/>
      <c r="U27" s="2"/>
      <c r="V27" s="2"/>
      <c r="W27" s="2"/>
      <c r="X27" s="2"/>
      <c r="Y27" s="2"/>
      <c r="Z27" s="2"/>
    </row>
    <row r="28" spans="1:26" ht="12" customHeight="1">
      <c r="A28" s="73"/>
      <c r="B28" s="80"/>
      <c r="C28" s="78"/>
      <c r="D28" s="78"/>
      <c r="E28" s="78"/>
      <c r="F28" s="78"/>
      <c r="G28" s="78"/>
      <c r="H28" s="78"/>
      <c r="I28" s="2"/>
      <c r="J28" s="2"/>
      <c r="K28" s="2"/>
      <c r="L28" s="2"/>
      <c r="M28" s="2"/>
      <c r="N28" s="2"/>
      <c r="O28" s="2"/>
      <c r="P28" s="2"/>
      <c r="Q28" s="2"/>
      <c r="R28" s="2"/>
      <c r="S28" s="2"/>
      <c r="T28" s="2"/>
      <c r="U28" s="2"/>
      <c r="V28" s="2"/>
      <c r="W28" s="2"/>
      <c r="X28" s="2"/>
      <c r="Y28" s="2"/>
      <c r="Z28" s="2"/>
    </row>
    <row r="29" spans="1:26" ht="12" customHeight="1">
      <c r="A29" s="278" t="s">
        <v>77</v>
      </c>
      <c r="B29" s="266"/>
      <c r="C29" s="83">
        <f t="shared" ref="C29:H29" si="4">SUM(C24:C27)+C22</f>
        <v>1</v>
      </c>
      <c r="D29" s="83">
        <f t="shared" si="4"/>
        <v>1</v>
      </c>
      <c r="E29" s="83">
        <f t="shared" si="4"/>
        <v>1</v>
      </c>
      <c r="F29" s="83">
        <f t="shared" si="4"/>
        <v>1</v>
      </c>
      <c r="G29" s="83">
        <f t="shared" si="4"/>
        <v>0</v>
      </c>
      <c r="H29" s="83">
        <f t="shared" si="4"/>
        <v>1</v>
      </c>
      <c r="I29" s="2"/>
      <c r="J29" s="2"/>
      <c r="K29" s="2"/>
      <c r="L29" s="2"/>
      <c r="M29" s="2"/>
      <c r="N29" s="2"/>
      <c r="O29" s="2"/>
      <c r="P29" s="2"/>
      <c r="Q29" s="2"/>
      <c r="R29" s="2"/>
      <c r="S29" s="2"/>
      <c r="T29" s="2"/>
      <c r="U29" s="2"/>
      <c r="V29" s="2"/>
      <c r="W29" s="2"/>
      <c r="X29" s="2"/>
      <c r="Y29" s="2"/>
      <c r="Z29" s="2"/>
    </row>
    <row r="30" spans="1:26" ht="12" customHeight="1">
      <c r="A30" s="66">
        <v>2</v>
      </c>
      <c r="B30" s="67" t="s">
        <v>13</v>
      </c>
      <c r="C30" s="68"/>
      <c r="D30" s="68"/>
      <c r="E30" s="68"/>
      <c r="F30" s="68"/>
      <c r="G30" s="68"/>
      <c r="H30" s="68"/>
      <c r="I30" s="2"/>
      <c r="J30" s="2"/>
      <c r="K30" s="2"/>
      <c r="L30" s="2"/>
      <c r="M30" s="2"/>
      <c r="N30" s="2"/>
      <c r="O30" s="2"/>
      <c r="P30" s="2"/>
      <c r="Q30" s="2"/>
      <c r="R30" s="2"/>
      <c r="S30" s="2"/>
      <c r="T30" s="2"/>
      <c r="U30" s="2"/>
      <c r="V30" s="2"/>
      <c r="W30" s="2"/>
      <c r="X30" s="2"/>
      <c r="Y30" s="2"/>
      <c r="Z30" s="2"/>
    </row>
    <row r="31" spans="1:26" ht="12" customHeight="1">
      <c r="A31" s="70"/>
      <c r="B31" s="84" t="s">
        <v>55</v>
      </c>
      <c r="C31" s="72"/>
      <c r="D31" s="72"/>
      <c r="E31" s="72"/>
      <c r="F31" s="72"/>
      <c r="G31" s="72"/>
      <c r="H31" s="72"/>
      <c r="I31" s="2"/>
      <c r="J31" s="2"/>
      <c r="K31" s="2"/>
      <c r="L31" s="2"/>
      <c r="M31" s="2"/>
      <c r="N31" s="2"/>
      <c r="O31" s="2"/>
      <c r="P31" s="2"/>
      <c r="Q31" s="2"/>
      <c r="R31" s="2"/>
      <c r="S31" s="2"/>
      <c r="T31" s="2"/>
      <c r="U31" s="2"/>
      <c r="V31" s="2"/>
      <c r="W31" s="2"/>
      <c r="X31" s="2"/>
      <c r="Y31" s="2"/>
      <c r="Z31" s="2"/>
    </row>
    <row r="32" spans="1:26" ht="12" customHeight="1">
      <c r="A32" s="73"/>
      <c r="B32" s="74" t="s">
        <v>56</v>
      </c>
      <c r="C32" s="14">
        <v>0</v>
      </c>
      <c r="D32" s="14">
        <v>0</v>
      </c>
      <c r="E32" s="14">
        <v>0</v>
      </c>
      <c r="F32" s="14">
        <v>0</v>
      </c>
      <c r="G32" s="14">
        <f t="shared" ref="G32:G38" si="5">H32-F32</f>
        <v>0</v>
      </c>
      <c r="H32" s="14">
        <f>COUNTIF('JANUARI (sesuai bulan berjalan)'!$T$3:$T$5000,'F2-PUSPEL'!J32)</f>
        <v>0</v>
      </c>
      <c r="I32" s="2"/>
      <c r="J32" s="75" t="s">
        <v>78</v>
      </c>
      <c r="K32" s="2"/>
      <c r="L32" s="2"/>
      <c r="M32" s="2"/>
      <c r="N32" s="2"/>
      <c r="O32" s="2"/>
      <c r="P32" s="2"/>
      <c r="Q32" s="2"/>
      <c r="R32" s="2"/>
      <c r="S32" s="2"/>
      <c r="T32" s="2"/>
      <c r="U32" s="2"/>
      <c r="V32" s="2"/>
      <c r="W32" s="2"/>
      <c r="X32" s="2"/>
      <c r="Y32" s="2"/>
      <c r="Z32" s="2"/>
    </row>
    <row r="33" spans="1:26" ht="12" customHeight="1">
      <c r="A33" s="73"/>
      <c r="B33" s="74" t="s">
        <v>58</v>
      </c>
      <c r="C33" s="14">
        <v>0</v>
      </c>
      <c r="D33" s="14">
        <v>0</v>
      </c>
      <c r="E33" s="14">
        <v>0</v>
      </c>
      <c r="F33" s="14">
        <v>0</v>
      </c>
      <c r="G33" s="14">
        <f t="shared" si="5"/>
        <v>0</v>
      </c>
      <c r="H33" s="14">
        <f>COUNTIF('JANUARI (sesuai bulan berjalan)'!$T$3:$T$5000,'F2-PUSPEL'!J33)</f>
        <v>0</v>
      </c>
      <c r="I33" s="2"/>
      <c r="J33" s="75" t="s">
        <v>79</v>
      </c>
      <c r="K33" s="2"/>
      <c r="L33" s="2"/>
      <c r="M33" s="2"/>
      <c r="N33" s="2"/>
      <c r="O33" s="2"/>
      <c r="P33" s="2"/>
      <c r="Q33" s="2"/>
      <c r="R33" s="2"/>
      <c r="S33" s="2"/>
      <c r="T33" s="2"/>
      <c r="U33" s="2"/>
      <c r="V33" s="2"/>
      <c r="W33" s="2"/>
      <c r="X33" s="2"/>
      <c r="Y33" s="2"/>
      <c r="Z33" s="2"/>
    </row>
    <row r="34" spans="1:26" ht="12" customHeight="1">
      <c r="A34" s="73"/>
      <c r="B34" s="74" t="s">
        <v>60</v>
      </c>
      <c r="C34" s="14">
        <v>0</v>
      </c>
      <c r="D34" s="14">
        <v>0</v>
      </c>
      <c r="E34" s="14">
        <v>0</v>
      </c>
      <c r="F34" s="14">
        <v>0</v>
      </c>
      <c r="G34" s="14">
        <f t="shared" si="5"/>
        <v>0</v>
      </c>
      <c r="H34" s="14">
        <f>COUNTIF('JANUARI (sesuai bulan berjalan)'!$T$3:$T$5000,'F2-PUSPEL'!J34)</f>
        <v>0</v>
      </c>
      <c r="I34" s="2"/>
      <c r="J34" s="75" t="s">
        <v>80</v>
      </c>
      <c r="K34" s="2"/>
      <c r="L34" s="2"/>
      <c r="M34" s="2"/>
      <c r="N34" s="2"/>
      <c r="O34" s="2"/>
      <c r="P34" s="2"/>
      <c r="Q34" s="2"/>
      <c r="R34" s="2"/>
      <c r="S34" s="2"/>
      <c r="T34" s="2"/>
      <c r="U34" s="2"/>
      <c r="V34" s="2"/>
      <c r="W34" s="2"/>
      <c r="X34" s="2"/>
      <c r="Y34" s="2"/>
      <c r="Z34" s="2"/>
    </row>
    <row r="35" spans="1:26" ht="12" customHeight="1">
      <c r="A35" s="73"/>
      <c r="B35" s="74" t="s">
        <v>62</v>
      </c>
      <c r="C35" s="14">
        <v>0</v>
      </c>
      <c r="D35" s="14">
        <v>0</v>
      </c>
      <c r="E35" s="14">
        <v>0</v>
      </c>
      <c r="F35" s="14">
        <v>0</v>
      </c>
      <c r="G35" s="14">
        <f t="shared" si="5"/>
        <v>0</v>
      </c>
      <c r="H35" s="14">
        <f>COUNTIF('JANUARI (sesuai bulan berjalan)'!$T$3:$T$5000,'F2-PUSPEL'!J35)</f>
        <v>0</v>
      </c>
      <c r="I35" s="2"/>
      <c r="J35" s="75" t="s">
        <v>81</v>
      </c>
      <c r="K35" s="2"/>
      <c r="L35" s="2"/>
      <c r="M35" s="2"/>
      <c r="N35" s="2"/>
      <c r="O35" s="2"/>
      <c r="P35" s="2"/>
      <c r="Q35" s="2"/>
      <c r="R35" s="2"/>
      <c r="S35" s="2"/>
      <c r="T35" s="2"/>
      <c r="U35" s="2"/>
      <c r="V35" s="2"/>
      <c r="W35" s="2"/>
      <c r="X35" s="2"/>
      <c r="Y35" s="2"/>
      <c r="Z35" s="2"/>
    </row>
    <row r="36" spans="1:26" ht="12" customHeight="1">
      <c r="A36" s="73"/>
      <c r="B36" s="74" t="s">
        <v>64</v>
      </c>
      <c r="C36" s="14">
        <v>0</v>
      </c>
      <c r="D36" s="14">
        <v>0</v>
      </c>
      <c r="E36" s="14">
        <v>0</v>
      </c>
      <c r="F36" s="14">
        <v>0</v>
      </c>
      <c r="G36" s="14">
        <f t="shared" si="5"/>
        <v>0</v>
      </c>
      <c r="H36" s="14">
        <f>COUNTIF('JANUARI (sesuai bulan berjalan)'!$T$3:$T$5000,'F2-PUSPEL'!J36)</f>
        <v>0</v>
      </c>
      <c r="I36" s="2"/>
      <c r="J36" s="75" t="s">
        <v>82</v>
      </c>
      <c r="K36" s="2"/>
      <c r="L36" s="2"/>
      <c r="M36" s="2"/>
      <c r="N36" s="2"/>
      <c r="O36" s="2"/>
      <c r="P36" s="2"/>
      <c r="Q36" s="2"/>
      <c r="R36" s="2"/>
      <c r="S36" s="2"/>
      <c r="T36" s="2"/>
      <c r="U36" s="2"/>
      <c r="V36" s="2"/>
      <c r="W36" s="2"/>
      <c r="X36" s="2"/>
      <c r="Y36" s="2"/>
      <c r="Z36" s="2"/>
    </row>
    <row r="37" spans="1:26" ht="12" customHeight="1">
      <c r="A37" s="73"/>
      <c r="B37" s="74" t="s">
        <v>66</v>
      </c>
      <c r="C37" s="14">
        <v>0</v>
      </c>
      <c r="D37" s="14">
        <v>0</v>
      </c>
      <c r="E37" s="14">
        <v>0</v>
      </c>
      <c r="F37" s="14">
        <v>0</v>
      </c>
      <c r="G37" s="14">
        <f t="shared" si="5"/>
        <v>0</v>
      </c>
      <c r="H37" s="14">
        <f>COUNTIF('JANUARI (sesuai bulan berjalan)'!$T$3:$T$5000,'F2-PUSPEL'!J37)</f>
        <v>0</v>
      </c>
      <c r="I37" s="2"/>
      <c r="J37" s="75" t="s">
        <v>83</v>
      </c>
      <c r="K37" s="2"/>
      <c r="L37" s="2"/>
      <c r="M37" s="2"/>
      <c r="N37" s="2"/>
      <c r="O37" s="2"/>
      <c r="P37" s="2"/>
      <c r="Q37" s="2"/>
      <c r="R37" s="2"/>
      <c r="S37" s="2"/>
      <c r="T37" s="2"/>
      <c r="U37" s="2"/>
      <c r="V37" s="2"/>
      <c r="W37" s="2"/>
      <c r="X37" s="2"/>
      <c r="Y37" s="2"/>
      <c r="Z37" s="2"/>
    </row>
    <row r="38" spans="1:26" ht="12" customHeight="1">
      <c r="A38" s="73"/>
      <c r="B38" s="74" t="s">
        <v>68</v>
      </c>
      <c r="C38" s="14">
        <v>0</v>
      </c>
      <c r="D38" s="14">
        <v>0</v>
      </c>
      <c r="E38" s="14">
        <v>0</v>
      </c>
      <c r="F38" s="14">
        <v>0</v>
      </c>
      <c r="G38" s="14">
        <f t="shared" si="5"/>
        <v>0</v>
      </c>
      <c r="H38" s="14">
        <f>COUNTIF('JANUARI (sesuai bulan berjalan)'!$T$3:$T$5000,'F2-PUSPEL'!J38)</f>
        <v>0</v>
      </c>
      <c r="I38" s="2"/>
      <c r="J38" s="75" t="s">
        <v>84</v>
      </c>
      <c r="K38" s="2"/>
      <c r="L38" s="2"/>
      <c r="M38" s="2"/>
      <c r="N38" s="2"/>
      <c r="O38" s="2"/>
      <c r="P38" s="2"/>
      <c r="Q38" s="2"/>
      <c r="R38" s="2"/>
      <c r="S38" s="2"/>
      <c r="T38" s="2"/>
      <c r="U38" s="2"/>
      <c r="V38" s="2"/>
      <c r="W38" s="2"/>
      <c r="X38" s="2"/>
      <c r="Y38" s="2"/>
      <c r="Z38" s="2"/>
    </row>
    <row r="39" spans="1:26" ht="12" customHeight="1">
      <c r="A39" s="76"/>
      <c r="B39" s="77"/>
      <c r="C39" s="78"/>
      <c r="D39" s="78"/>
      <c r="E39" s="78"/>
      <c r="F39" s="78"/>
      <c r="G39" s="78"/>
      <c r="H39" s="78"/>
      <c r="I39" s="2"/>
      <c r="J39" s="2"/>
      <c r="K39" s="2"/>
      <c r="L39" s="2"/>
      <c r="M39" s="2"/>
      <c r="N39" s="2"/>
      <c r="O39" s="2"/>
      <c r="P39" s="2"/>
      <c r="Q39" s="2"/>
      <c r="R39" s="2"/>
      <c r="S39" s="2"/>
      <c r="T39" s="2"/>
      <c r="U39" s="2"/>
      <c r="V39" s="2"/>
      <c r="W39" s="2"/>
      <c r="X39" s="2"/>
      <c r="Y39" s="2"/>
      <c r="Z39" s="2"/>
    </row>
    <row r="40" spans="1:26" ht="12" customHeight="1">
      <c r="A40" s="277" t="s">
        <v>70</v>
      </c>
      <c r="B40" s="276"/>
      <c r="C40" s="79">
        <f t="shared" ref="C40:H40" si="6">SUM(C32:C39)</f>
        <v>0</v>
      </c>
      <c r="D40" s="79">
        <f t="shared" si="6"/>
        <v>0</v>
      </c>
      <c r="E40" s="79">
        <f t="shared" si="6"/>
        <v>0</v>
      </c>
      <c r="F40" s="79">
        <f t="shared" si="6"/>
        <v>0</v>
      </c>
      <c r="G40" s="79">
        <f t="shared" si="6"/>
        <v>0</v>
      </c>
      <c r="H40" s="79">
        <f t="shared" si="6"/>
        <v>0</v>
      </c>
      <c r="I40" s="2"/>
      <c r="J40" s="2"/>
      <c r="K40" s="2"/>
      <c r="L40" s="2"/>
      <c r="M40" s="2"/>
      <c r="N40" s="2"/>
      <c r="O40" s="2"/>
      <c r="P40" s="2"/>
      <c r="Q40" s="2"/>
      <c r="R40" s="2"/>
      <c r="S40" s="2"/>
      <c r="T40" s="2"/>
      <c r="U40" s="2"/>
      <c r="V40" s="2"/>
      <c r="W40" s="2"/>
      <c r="X40" s="2"/>
      <c r="Y40" s="2"/>
      <c r="Z40" s="2"/>
    </row>
    <row r="41" spans="1:26" ht="12" customHeight="1">
      <c r="A41" s="73"/>
      <c r="B41" s="80"/>
      <c r="C41" s="14"/>
      <c r="D41" s="14"/>
      <c r="E41" s="14"/>
      <c r="F41" s="14"/>
      <c r="G41" s="14"/>
      <c r="H41" s="14"/>
      <c r="I41" s="2"/>
      <c r="J41" s="2"/>
      <c r="K41" s="2"/>
      <c r="L41" s="2"/>
      <c r="M41" s="2"/>
      <c r="N41" s="2"/>
      <c r="O41" s="2"/>
      <c r="P41" s="2"/>
      <c r="Q41" s="2"/>
      <c r="R41" s="2"/>
      <c r="S41" s="2"/>
      <c r="T41" s="2"/>
      <c r="U41" s="2"/>
      <c r="V41" s="2"/>
      <c r="W41" s="2"/>
      <c r="X41" s="2"/>
      <c r="Y41" s="2"/>
      <c r="Z41" s="2"/>
    </row>
    <row r="42" spans="1:26" ht="12" customHeight="1">
      <c r="A42" s="81"/>
      <c r="B42" s="71" t="s">
        <v>71</v>
      </c>
      <c r="C42" s="14">
        <v>0</v>
      </c>
      <c r="D42" s="14">
        <v>0</v>
      </c>
      <c r="E42" s="14">
        <v>0</v>
      </c>
      <c r="F42" s="14">
        <v>0</v>
      </c>
      <c r="G42" s="14">
        <f t="shared" ref="G42:G44" si="7">H42-F42</f>
        <v>0</v>
      </c>
      <c r="H42" s="14">
        <f>COUNTIF('JANUARI (sesuai bulan berjalan)'!$T$3:$T$5000,'F2-PUSPEL'!J42)</f>
        <v>0</v>
      </c>
      <c r="I42" s="2"/>
      <c r="J42" s="75" t="s">
        <v>85</v>
      </c>
      <c r="K42" s="2"/>
      <c r="L42" s="2"/>
      <c r="M42" s="2"/>
      <c r="N42" s="2"/>
      <c r="O42" s="2"/>
      <c r="P42" s="2"/>
      <c r="Q42" s="2"/>
      <c r="R42" s="2"/>
      <c r="S42" s="2"/>
      <c r="T42" s="2"/>
      <c r="U42" s="2"/>
      <c r="V42" s="2"/>
      <c r="W42" s="2"/>
      <c r="X42" s="2"/>
      <c r="Y42" s="2"/>
      <c r="Z42" s="2"/>
    </row>
    <row r="43" spans="1:26" ht="12" customHeight="1">
      <c r="A43" s="81"/>
      <c r="B43" s="71" t="s">
        <v>73</v>
      </c>
      <c r="C43" s="14">
        <v>2</v>
      </c>
      <c r="D43" s="14">
        <v>2</v>
      </c>
      <c r="E43" s="14">
        <v>2</v>
      </c>
      <c r="F43" s="14">
        <v>2</v>
      </c>
      <c r="G43" s="14">
        <f t="shared" si="7"/>
        <v>0</v>
      </c>
      <c r="H43" s="14">
        <v>2</v>
      </c>
      <c r="I43" s="2"/>
      <c r="J43" s="75" t="s">
        <v>86</v>
      </c>
      <c r="K43" s="2"/>
      <c r="L43" s="2"/>
      <c r="M43" s="2"/>
      <c r="N43" s="2"/>
      <c r="O43" s="2"/>
      <c r="P43" s="2"/>
      <c r="Q43" s="2"/>
      <c r="R43" s="2"/>
      <c r="S43" s="2"/>
      <c r="T43" s="2"/>
      <c r="U43" s="2"/>
      <c r="V43" s="2"/>
      <c r="W43" s="2"/>
      <c r="X43" s="2"/>
      <c r="Y43" s="2"/>
      <c r="Z43" s="2"/>
    </row>
    <row r="44" spans="1:26" ht="12" customHeight="1">
      <c r="A44" s="81"/>
      <c r="B44" s="71" t="s">
        <v>75</v>
      </c>
      <c r="C44" s="14">
        <v>0</v>
      </c>
      <c r="D44" s="14">
        <v>0</v>
      </c>
      <c r="E44" s="14">
        <v>0</v>
      </c>
      <c r="F44" s="14">
        <v>0</v>
      </c>
      <c r="G44" s="14">
        <f t="shared" si="7"/>
        <v>0</v>
      </c>
      <c r="H44" s="14">
        <f>COUNTIF('JANUARI (sesuai bulan berjalan)'!$T$3:$T$5000,'F2-PUSPEL'!J44)</f>
        <v>0</v>
      </c>
      <c r="I44" s="2"/>
      <c r="J44" s="75" t="s">
        <v>87</v>
      </c>
      <c r="K44" s="2"/>
      <c r="L44" s="2"/>
      <c r="M44" s="2"/>
      <c r="N44" s="2"/>
      <c r="O44" s="2"/>
      <c r="P44" s="2"/>
      <c r="Q44" s="2"/>
      <c r="R44" s="2"/>
      <c r="S44" s="2"/>
      <c r="T44" s="2"/>
      <c r="U44" s="2"/>
      <c r="V44" s="2"/>
      <c r="W44" s="2"/>
      <c r="X44" s="2"/>
      <c r="Y44" s="2"/>
      <c r="Z44" s="2"/>
    </row>
    <row r="45" spans="1:26" ht="12" customHeight="1">
      <c r="A45" s="81"/>
      <c r="B45" s="82"/>
      <c r="C45" s="14"/>
      <c r="D45" s="14">
        <v>0</v>
      </c>
      <c r="E45" s="14">
        <v>0</v>
      </c>
      <c r="F45" s="14">
        <v>0</v>
      </c>
      <c r="G45" s="14"/>
      <c r="H45" s="14"/>
      <c r="I45" s="2"/>
      <c r="J45" s="2"/>
      <c r="K45" s="2"/>
      <c r="L45" s="2"/>
      <c r="M45" s="2"/>
      <c r="N45" s="2"/>
      <c r="O45" s="2"/>
      <c r="P45" s="2"/>
      <c r="Q45" s="2"/>
      <c r="R45" s="2"/>
      <c r="S45" s="2"/>
      <c r="T45" s="2"/>
      <c r="U45" s="2"/>
      <c r="V45" s="2"/>
      <c r="W45" s="2"/>
      <c r="X45" s="2"/>
      <c r="Y45" s="2"/>
      <c r="Z45" s="2"/>
    </row>
    <row r="46" spans="1:26" ht="12" customHeight="1">
      <c r="A46" s="73"/>
      <c r="B46" s="80"/>
      <c r="C46" s="78"/>
      <c r="D46" s="78"/>
      <c r="E46" s="78"/>
      <c r="F46" s="78"/>
      <c r="G46" s="78"/>
      <c r="H46" s="78"/>
      <c r="I46" s="2"/>
      <c r="J46" s="2"/>
      <c r="K46" s="2"/>
      <c r="L46" s="2"/>
      <c r="M46" s="2"/>
      <c r="N46" s="2"/>
      <c r="O46" s="2"/>
      <c r="P46" s="2"/>
      <c r="Q46" s="2"/>
      <c r="R46" s="2"/>
      <c r="S46" s="2"/>
      <c r="T46" s="2"/>
      <c r="U46" s="2"/>
      <c r="V46" s="2"/>
      <c r="W46" s="2"/>
      <c r="X46" s="2"/>
      <c r="Y46" s="2"/>
      <c r="Z46" s="2"/>
    </row>
    <row r="47" spans="1:26" ht="12" customHeight="1">
      <c r="A47" s="278" t="s">
        <v>77</v>
      </c>
      <c r="B47" s="266"/>
      <c r="C47" s="83">
        <f t="shared" ref="C47:H47" si="8">SUM(C42:C45)+C40</f>
        <v>2</v>
      </c>
      <c r="D47" s="83">
        <f t="shared" si="8"/>
        <v>2</v>
      </c>
      <c r="E47" s="83">
        <f t="shared" si="8"/>
        <v>2</v>
      </c>
      <c r="F47" s="83">
        <f t="shared" si="8"/>
        <v>2</v>
      </c>
      <c r="G47" s="83">
        <f t="shared" si="8"/>
        <v>0</v>
      </c>
      <c r="H47" s="83">
        <f t="shared" si="8"/>
        <v>2</v>
      </c>
      <c r="I47" s="2"/>
      <c r="J47" s="2"/>
      <c r="K47" s="2"/>
      <c r="L47" s="2"/>
      <c r="M47" s="2"/>
      <c r="N47" s="2"/>
      <c r="O47" s="2"/>
      <c r="P47" s="2"/>
      <c r="Q47" s="2"/>
      <c r="R47" s="2"/>
      <c r="S47" s="2"/>
      <c r="T47" s="2"/>
      <c r="U47" s="2"/>
      <c r="V47" s="2"/>
      <c r="W47" s="2"/>
      <c r="X47" s="2"/>
      <c r="Y47" s="2"/>
      <c r="Z47" s="2"/>
    </row>
    <row r="48" spans="1:26" ht="12" customHeight="1">
      <c r="A48" s="66">
        <v>3</v>
      </c>
      <c r="B48" s="67" t="s">
        <v>14</v>
      </c>
      <c r="C48" s="68"/>
      <c r="D48" s="68"/>
      <c r="E48" s="68"/>
      <c r="F48" s="68"/>
      <c r="G48" s="68"/>
      <c r="H48" s="68"/>
      <c r="I48" s="2"/>
      <c r="J48" s="2"/>
      <c r="K48" s="2"/>
      <c r="L48" s="2"/>
      <c r="M48" s="2"/>
      <c r="N48" s="2"/>
      <c r="O48" s="2"/>
      <c r="P48" s="2"/>
      <c r="Q48" s="2"/>
      <c r="R48" s="2"/>
      <c r="S48" s="2"/>
      <c r="T48" s="2"/>
      <c r="U48" s="2"/>
      <c r="V48" s="2"/>
      <c r="W48" s="2"/>
      <c r="X48" s="2"/>
      <c r="Y48" s="2"/>
      <c r="Z48" s="2"/>
    </row>
    <row r="49" spans="1:26" ht="12" customHeight="1">
      <c r="A49" s="70"/>
      <c r="B49" s="84" t="s">
        <v>55</v>
      </c>
      <c r="C49" s="72"/>
      <c r="D49" s="72"/>
      <c r="E49" s="72"/>
      <c r="F49" s="72"/>
      <c r="G49" s="72"/>
      <c r="H49" s="72"/>
      <c r="I49" s="2"/>
      <c r="J49" s="2"/>
      <c r="K49" s="2"/>
      <c r="L49" s="2"/>
      <c r="M49" s="2"/>
      <c r="N49" s="2"/>
      <c r="O49" s="2"/>
      <c r="P49" s="2"/>
      <c r="Q49" s="2"/>
      <c r="R49" s="2"/>
      <c r="S49" s="2"/>
      <c r="T49" s="2"/>
      <c r="U49" s="2"/>
      <c r="V49" s="2"/>
      <c r="W49" s="2"/>
      <c r="X49" s="2"/>
      <c r="Y49" s="2"/>
      <c r="Z49" s="2"/>
    </row>
    <row r="50" spans="1:26" ht="12" customHeight="1">
      <c r="A50" s="73"/>
      <c r="B50" s="74" t="s">
        <v>56</v>
      </c>
      <c r="C50" s="14">
        <v>0</v>
      </c>
      <c r="D50" s="14">
        <v>0</v>
      </c>
      <c r="E50" s="14">
        <v>0</v>
      </c>
      <c r="F50" s="14">
        <v>0</v>
      </c>
      <c r="G50" s="14">
        <f t="shared" ref="G50:G56" si="9">H50-F50</f>
        <v>0</v>
      </c>
      <c r="H50" s="14">
        <f>COUNTIF('JANUARI (sesuai bulan berjalan)'!$T$3:$T$5000,'F2-PUSPEL'!J50)</f>
        <v>0</v>
      </c>
      <c r="I50" s="2"/>
      <c r="J50" s="75" t="s">
        <v>88</v>
      </c>
      <c r="K50" s="2"/>
      <c r="L50" s="2"/>
      <c r="M50" s="2"/>
      <c r="N50" s="2"/>
      <c r="O50" s="2"/>
      <c r="P50" s="2"/>
      <c r="Q50" s="2"/>
      <c r="R50" s="2"/>
      <c r="S50" s="2"/>
      <c r="T50" s="2"/>
      <c r="U50" s="2"/>
      <c r="V50" s="2"/>
      <c r="W50" s="2"/>
      <c r="X50" s="2"/>
      <c r="Y50" s="2"/>
      <c r="Z50" s="2"/>
    </row>
    <row r="51" spans="1:26" ht="12" customHeight="1">
      <c r="A51" s="73"/>
      <c r="B51" s="74" t="s">
        <v>58</v>
      </c>
      <c r="C51" s="14">
        <v>0</v>
      </c>
      <c r="D51" s="14">
        <v>0</v>
      </c>
      <c r="E51" s="14">
        <v>0</v>
      </c>
      <c r="F51" s="14">
        <v>0</v>
      </c>
      <c r="G51" s="14">
        <f t="shared" si="9"/>
        <v>0</v>
      </c>
      <c r="H51" s="14">
        <f>COUNTIF('JANUARI (sesuai bulan berjalan)'!$T$3:$T$5000,'F2-PUSPEL'!J51)</f>
        <v>0</v>
      </c>
      <c r="I51" s="2"/>
      <c r="J51" s="75" t="s">
        <v>89</v>
      </c>
      <c r="K51" s="2"/>
      <c r="L51" s="2"/>
      <c r="M51" s="2"/>
      <c r="N51" s="2"/>
      <c r="O51" s="2"/>
      <c r="P51" s="2"/>
      <c r="Q51" s="2"/>
      <c r="R51" s="2"/>
      <c r="S51" s="2"/>
      <c r="T51" s="2"/>
      <c r="U51" s="2"/>
      <c r="V51" s="2"/>
      <c r="W51" s="2"/>
      <c r="X51" s="2"/>
      <c r="Y51" s="2"/>
      <c r="Z51" s="2"/>
    </row>
    <row r="52" spans="1:26" ht="12" customHeight="1">
      <c r="A52" s="73"/>
      <c r="B52" s="74" t="s">
        <v>60</v>
      </c>
      <c r="C52" s="14">
        <v>0</v>
      </c>
      <c r="D52" s="14">
        <v>0</v>
      </c>
      <c r="E52" s="14">
        <v>0</v>
      </c>
      <c r="F52" s="14">
        <v>0</v>
      </c>
      <c r="G52" s="14">
        <f t="shared" si="9"/>
        <v>0</v>
      </c>
      <c r="H52" s="14">
        <f>COUNTIF('JANUARI (sesuai bulan berjalan)'!$T$3:$T$5000,'F2-PUSPEL'!J52)</f>
        <v>0</v>
      </c>
      <c r="I52" s="2"/>
      <c r="J52" s="75" t="s">
        <v>90</v>
      </c>
      <c r="K52" s="2"/>
      <c r="L52" s="2"/>
      <c r="M52" s="2"/>
      <c r="N52" s="2"/>
      <c r="O52" s="2"/>
      <c r="P52" s="2"/>
      <c r="Q52" s="2"/>
      <c r="R52" s="2"/>
      <c r="S52" s="2"/>
      <c r="T52" s="2"/>
      <c r="U52" s="2"/>
      <c r="V52" s="2"/>
      <c r="W52" s="2"/>
      <c r="X52" s="2"/>
      <c r="Y52" s="2"/>
      <c r="Z52" s="2"/>
    </row>
    <row r="53" spans="1:26" ht="12" customHeight="1">
      <c r="A53" s="73"/>
      <c r="B53" s="74" t="s">
        <v>62</v>
      </c>
      <c r="C53" s="14">
        <v>0</v>
      </c>
      <c r="D53" s="14">
        <v>0</v>
      </c>
      <c r="E53" s="14">
        <v>0</v>
      </c>
      <c r="F53" s="14">
        <v>0</v>
      </c>
      <c r="G53" s="14">
        <f t="shared" si="9"/>
        <v>0</v>
      </c>
      <c r="H53" s="14">
        <f>COUNTIF('JANUARI (sesuai bulan berjalan)'!$T$3:$T$5000,'F2-PUSPEL'!J53)</f>
        <v>0</v>
      </c>
      <c r="I53" s="2"/>
      <c r="J53" s="75" t="s">
        <v>91</v>
      </c>
      <c r="K53" s="2"/>
      <c r="L53" s="2"/>
      <c r="M53" s="2"/>
      <c r="N53" s="2"/>
      <c r="O53" s="2"/>
      <c r="P53" s="2"/>
      <c r="Q53" s="2"/>
      <c r="R53" s="2"/>
      <c r="S53" s="2"/>
      <c r="T53" s="2"/>
      <c r="U53" s="2"/>
      <c r="V53" s="2"/>
      <c r="W53" s="2"/>
      <c r="X53" s="2"/>
      <c r="Y53" s="2"/>
      <c r="Z53" s="2"/>
    </row>
    <row r="54" spans="1:26" ht="12" customHeight="1">
      <c r="A54" s="73"/>
      <c r="B54" s="74" t="s">
        <v>64</v>
      </c>
      <c r="C54" s="14">
        <v>0</v>
      </c>
      <c r="D54" s="14">
        <v>0</v>
      </c>
      <c r="E54" s="14">
        <v>0</v>
      </c>
      <c r="F54" s="14">
        <v>0</v>
      </c>
      <c r="G54" s="14">
        <f t="shared" si="9"/>
        <v>0</v>
      </c>
      <c r="H54" s="14">
        <f>COUNTIF('JANUARI (sesuai bulan berjalan)'!$T$3:$T$5000,'F2-PUSPEL'!J54)</f>
        <v>0</v>
      </c>
      <c r="I54" s="2"/>
      <c r="J54" s="75" t="s">
        <v>92</v>
      </c>
      <c r="K54" s="2"/>
      <c r="L54" s="2"/>
      <c r="M54" s="2"/>
      <c r="N54" s="2"/>
      <c r="O54" s="2"/>
      <c r="P54" s="2"/>
      <c r="Q54" s="2"/>
      <c r="R54" s="2"/>
      <c r="S54" s="2"/>
      <c r="T54" s="2"/>
      <c r="U54" s="2"/>
      <c r="V54" s="2"/>
      <c r="W54" s="2"/>
      <c r="X54" s="2"/>
      <c r="Y54" s="2"/>
      <c r="Z54" s="2"/>
    </row>
    <row r="55" spans="1:26" ht="12" customHeight="1">
      <c r="A55" s="73"/>
      <c r="B55" s="74" t="s">
        <v>66</v>
      </c>
      <c r="C55" s="14">
        <v>0</v>
      </c>
      <c r="D55" s="14">
        <v>0</v>
      </c>
      <c r="E55" s="14">
        <v>0</v>
      </c>
      <c r="F55" s="14">
        <v>0</v>
      </c>
      <c r="G55" s="14">
        <f t="shared" si="9"/>
        <v>0</v>
      </c>
      <c r="H55" s="14">
        <f>COUNTIF('JANUARI (sesuai bulan berjalan)'!$T$3:$T$5000,'F2-PUSPEL'!J55)</f>
        <v>0</v>
      </c>
      <c r="I55" s="2"/>
      <c r="J55" s="75" t="s">
        <v>93</v>
      </c>
      <c r="K55" s="2"/>
      <c r="L55" s="2"/>
      <c r="M55" s="2"/>
      <c r="N55" s="2"/>
      <c r="O55" s="2"/>
      <c r="P55" s="2"/>
      <c r="Q55" s="2"/>
      <c r="R55" s="2"/>
      <c r="S55" s="2"/>
      <c r="T55" s="2"/>
      <c r="U55" s="2"/>
      <c r="V55" s="2"/>
      <c r="W55" s="2"/>
      <c r="X55" s="2"/>
      <c r="Y55" s="2"/>
      <c r="Z55" s="2"/>
    </row>
    <row r="56" spans="1:26" ht="12" customHeight="1">
      <c r="A56" s="73"/>
      <c r="B56" s="74" t="s">
        <v>68</v>
      </c>
      <c r="C56" s="14">
        <v>0</v>
      </c>
      <c r="D56" s="14">
        <v>0</v>
      </c>
      <c r="E56" s="14">
        <v>0</v>
      </c>
      <c r="F56" s="14">
        <v>0</v>
      </c>
      <c r="G56" s="14">
        <f t="shared" si="9"/>
        <v>0</v>
      </c>
      <c r="H56" s="14">
        <f>COUNTIF('JANUARI (sesuai bulan berjalan)'!$T$3:$T$5000,'F2-PUSPEL'!J56)</f>
        <v>0</v>
      </c>
      <c r="I56" s="2"/>
      <c r="J56" s="75" t="s">
        <v>94</v>
      </c>
      <c r="K56" s="2"/>
      <c r="L56" s="2"/>
      <c r="M56" s="2"/>
      <c r="N56" s="2"/>
      <c r="O56" s="2"/>
      <c r="P56" s="2"/>
      <c r="Q56" s="2"/>
      <c r="R56" s="2"/>
      <c r="S56" s="2"/>
      <c r="T56" s="2"/>
      <c r="U56" s="2"/>
      <c r="V56" s="2"/>
      <c r="W56" s="2"/>
      <c r="X56" s="2"/>
      <c r="Y56" s="2"/>
      <c r="Z56" s="2"/>
    </row>
    <row r="57" spans="1:26" ht="12" customHeight="1">
      <c r="A57" s="76"/>
      <c r="B57" s="77"/>
      <c r="C57" s="78"/>
      <c r="D57" s="78"/>
      <c r="E57" s="78"/>
      <c r="F57" s="78"/>
      <c r="G57" s="78"/>
      <c r="H57" s="78"/>
      <c r="I57" s="2"/>
      <c r="J57" s="2"/>
      <c r="K57" s="2"/>
      <c r="L57" s="2"/>
      <c r="M57" s="2"/>
      <c r="N57" s="2"/>
      <c r="O57" s="2"/>
      <c r="P57" s="2"/>
      <c r="Q57" s="2"/>
      <c r="R57" s="2"/>
      <c r="S57" s="2"/>
      <c r="T57" s="2"/>
      <c r="U57" s="2"/>
      <c r="V57" s="2"/>
      <c r="W57" s="2"/>
      <c r="X57" s="2"/>
      <c r="Y57" s="2"/>
      <c r="Z57" s="2"/>
    </row>
    <row r="58" spans="1:26" ht="12" customHeight="1">
      <c r="A58" s="277" t="s">
        <v>70</v>
      </c>
      <c r="B58" s="276"/>
      <c r="C58" s="79">
        <f t="shared" ref="C58:H58" si="10">SUM(C50:C57)</f>
        <v>0</v>
      </c>
      <c r="D58" s="79">
        <f t="shared" si="10"/>
        <v>0</v>
      </c>
      <c r="E58" s="79">
        <f t="shared" si="10"/>
        <v>0</v>
      </c>
      <c r="F58" s="79">
        <f t="shared" si="10"/>
        <v>0</v>
      </c>
      <c r="G58" s="79">
        <f t="shared" si="10"/>
        <v>0</v>
      </c>
      <c r="H58" s="79">
        <f t="shared" si="10"/>
        <v>0</v>
      </c>
      <c r="I58" s="2"/>
      <c r="J58" s="2"/>
      <c r="K58" s="2"/>
      <c r="L58" s="2"/>
      <c r="M58" s="2"/>
      <c r="N58" s="2"/>
      <c r="O58" s="2"/>
      <c r="P58" s="2"/>
      <c r="Q58" s="2"/>
      <c r="R58" s="2"/>
      <c r="S58" s="2"/>
      <c r="T58" s="2"/>
      <c r="U58" s="2"/>
      <c r="V58" s="2"/>
      <c r="W58" s="2"/>
      <c r="X58" s="2"/>
      <c r="Y58" s="2"/>
      <c r="Z58" s="2"/>
    </row>
    <row r="59" spans="1:26" ht="12" customHeight="1">
      <c r="A59" s="73"/>
      <c r="B59" s="80"/>
      <c r="C59" s="14"/>
      <c r="D59" s="14"/>
      <c r="E59" s="14"/>
      <c r="F59" s="14"/>
      <c r="G59" s="14"/>
      <c r="H59" s="14"/>
      <c r="I59" s="2"/>
      <c r="J59" s="2"/>
      <c r="K59" s="2"/>
      <c r="L59" s="2"/>
      <c r="M59" s="2"/>
      <c r="N59" s="2"/>
      <c r="O59" s="2"/>
      <c r="P59" s="2"/>
      <c r="Q59" s="2"/>
      <c r="R59" s="2"/>
      <c r="S59" s="2"/>
      <c r="T59" s="2"/>
      <c r="U59" s="2"/>
      <c r="V59" s="2"/>
      <c r="W59" s="2"/>
      <c r="X59" s="2"/>
      <c r="Y59" s="2"/>
      <c r="Z59" s="2"/>
    </row>
    <row r="60" spans="1:26" ht="12" customHeight="1">
      <c r="A60" s="81"/>
      <c r="B60" s="71" t="s">
        <v>71</v>
      </c>
      <c r="C60" s="14">
        <v>2</v>
      </c>
      <c r="D60" s="14">
        <v>2</v>
      </c>
      <c r="E60" s="14">
        <v>2</v>
      </c>
      <c r="F60" s="14">
        <v>2</v>
      </c>
      <c r="G60" s="14">
        <f t="shared" ref="G60:G62" si="11">H60-F60</f>
        <v>0</v>
      </c>
      <c r="H60" s="14">
        <v>2</v>
      </c>
      <c r="I60" s="2"/>
      <c r="J60" s="75" t="s">
        <v>95</v>
      </c>
      <c r="K60" s="2"/>
      <c r="L60" s="2"/>
      <c r="M60" s="2"/>
      <c r="N60" s="2"/>
      <c r="O60" s="2"/>
      <c r="P60" s="2"/>
      <c r="Q60" s="2"/>
      <c r="R60" s="2"/>
      <c r="S60" s="2"/>
      <c r="T60" s="2"/>
      <c r="U60" s="2"/>
      <c r="V60" s="2"/>
      <c r="W60" s="2"/>
      <c r="X60" s="2"/>
      <c r="Y60" s="2"/>
      <c r="Z60" s="2"/>
    </row>
    <row r="61" spans="1:26" ht="12" customHeight="1">
      <c r="A61" s="81"/>
      <c r="B61" s="71" t="s">
        <v>73</v>
      </c>
      <c r="C61" s="14">
        <v>11</v>
      </c>
      <c r="D61" s="14">
        <v>13</v>
      </c>
      <c r="E61" s="14">
        <v>13</v>
      </c>
      <c r="F61" s="14">
        <v>11</v>
      </c>
      <c r="G61" s="14">
        <f t="shared" si="11"/>
        <v>0</v>
      </c>
      <c r="H61" s="14">
        <v>11</v>
      </c>
      <c r="I61" s="2"/>
      <c r="J61" s="75" t="s">
        <v>96</v>
      </c>
      <c r="K61" s="2"/>
      <c r="L61" s="2"/>
      <c r="M61" s="2"/>
      <c r="N61" s="2"/>
      <c r="O61" s="2"/>
      <c r="P61" s="2"/>
      <c r="Q61" s="2"/>
      <c r="R61" s="2"/>
      <c r="S61" s="2"/>
      <c r="T61" s="2"/>
      <c r="U61" s="2"/>
      <c r="V61" s="2"/>
      <c r="W61" s="2"/>
      <c r="X61" s="2"/>
      <c r="Y61" s="2"/>
      <c r="Z61" s="2"/>
    </row>
    <row r="62" spans="1:26" ht="12" customHeight="1">
      <c r="A62" s="81"/>
      <c r="B62" s="71" t="s">
        <v>75</v>
      </c>
      <c r="C62" s="14">
        <v>0</v>
      </c>
      <c r="D62" s="14">
        <v>0</v>
      </c>
      <c r="E62" s="14">
        <v>0</v>
      </c>
      <c r="F62" s="14">
        <v>0</v>
      </c>
      <c r="G62" s="14">
        <f t="shared" si="11"/>
        <v>0</v>
      </c>
      <c r="H62" s="14">
        <f>COUNTIF('JANUARI (sesuai bulan berjalan)'!$T$3:$T$5000,'F2-PUSPEL'!J62)</f>
        <v>0</v>
      </c>
      <c r="I62" s="2"/>
      <c r="J62" s="75" t="s">
        <v>97</v>
      </c>
      <c r="K62" s="2"/>
      <c r="L62" s="2"/>
      <c r="M62" s="2"/>
      <c r="N62" s="2"/>
      <c r="O62" s="2"/>
      <c r="P62" s="2"/>
      <c r="Q62" s="2"/>
      <c r="R62" s="2"/>
      <c r="S62" s="2"/>
      <c r="T62" s="2"/>
      <c r="U62" s="2"/>
      <c r="V62" s="2"/>
      <c r="W62" s="2"/>
      <c r="X62" s="2"/>
      <c r="Y62" s="2"/>
      <c r="Z62" s="2"/>
    </row>
    <row r="63" spans="1:26" ht="12" customHeight="1">
      <c r="A63" s="81"/>
      <c r="B63" s="82"/>
      <c r="C63" s="14"/>
      <c r="D63" s="14">
        <v>0</v>
      </c>
      <c r="E63" s="14">
        <v>0</v>
      </c>
      <c r="F63" s="14">
        <v>0</v>
      </c>
      <c r="G63" s="14"/>
      <c r="H63" s="14"/>
      <c r="I63" s="2"/>
      <c r="J63" s="2"/>
      <c r="K63" s="2"/>
      <c r="L63" s="2"/>
      <c r="M63" s="2"/>
      <c r="N63" s="2"/>
      <c r="O63" s="2"/>
      <c r="P63" s="2"/>
      <c r="Q63" s="2"/>
      <c r="R63" s="2"/>
      <c r="S63" s="2"/>
      <c r="T63" s="2"/>
      <c r="U63" s="2"/>
      <c r="V63" s="2"/>
      <c r="W63" s="2"/>
      <c r="X63" s="2"/>
      <c r="Y63" s="2"/>
      <c r="Z63" s="2"/>
    </row>
    <row r="64" spans="1:26" ht="12" customHeight="1">
      <c r="A64" s="73"/>
      <c r="B64" s="80"/>
      <c r="C64" s="78"/>
      <c r="D64" s="78"/>
      <c r="E64" s="78"/>
      <c r="F64" s="78"/>
      <c r="G64" s="78"/>
      <c r="H64" s="78"/>
      <c r="I64" s="2"/>
      <c r="J64" s="2"/>
      <c r="K64" s="2"/>
      <c r="L64" s="2"/>
      <c r="M64" s="2"/>
      <c r="N64" s="2"/>
      <c r="O64" s="2"/>
      <c r="P64" s="2"/>
      <c r="Q64" s="2"/>
      <c r="R64" s="2"/>
      <c r="S64" s="2"/>
      <c r="T64" s="2"/>
      <c r="U64" s="2"/>
      <c r="V64" s="2"/>
      <c r="W64" s="2"/>
      <c r="X64" s="2"/>
      <c r="Y64" s="2"/>
      <c r="Z64" s="2"/>
    </row>
    <row r="65" spans="1:26" ht="12" customHeight="1">
      <c r="A65" s="278" t="s">
        <v>77</v>
      </c>
      <c r="B65" s="266"/>
      <c r="C65" s="83">
        <f t="shared" ref="C65:H65" si="12">SUM(C60:C63)+C58</f>
        <v>13</v>
      </c>
      <c r="D65" s="83">
        <f t="shared" si="12"/>
        <v>15</v>
      </c>
      <c r="E65" s="83">
        <f t="shared" si="12"/>
        <v>15</v>
      </c>
      <c r="F65" s="83">
        <f t="shared" si="12"/>
        <v>13</v>
      </c>
      <c r="G65" s="83">
        <f t="shared" si="12"/>
        <v>0</v>
      </c>
      <c r="H65" s="83">
        <f t="shared" si="12"/>
        <v>13</v>
      </c>
      <c r="I65" s="2"/>
      <c r="J65" s="2"/>
      <c r="K65" s="2"/>
      <c r="L65" s="2"/>
      <c r="M65" s="2"/>
      <c r="N65" s="2"/>
      <c r="O65" s="2"/>
      <c r="P65" s="2"/>
      <c r="Q65" s="2"/>
      <c r="R65" s="2"/>
      <c r="S65" s="2"/>
      <c r="T65" s="2"/>
      <c r="U65" s="2"/>
      <c r="V65" s="2"/>
      <c r="W65" s="2"/>
      <c r="X65" s="2"/>
      <c r="Y65" s="2"/>
      <c r="Z65" s="2"/>
    </row>
    <row r="66" spans="1:26" ht="12" customHeight="1">
      <c r="A66" s="66">
        <v>4</v>
      </c>
      <c r="B66" s="67" t="s">
        <v>15</v>
      </c>
      <c r="C66" s="68"/>
      <c r="D66" s="68"/>
      <c r="E66" s="68"/>
      <c r="F66" s="68"/>
      <c r="G66" s="68"/>
      <c r="H66" s="68"/>
      <c r="I66" s="2"/>
      <c r="J66" s="2"/>
      <c r="K66" s="2"/>
      <c r="L66" s="2"/>
      <c r="M66" s="2"/>
      <c r="N66" s="2"/>
      <c r="O66" s="2"/>
      <c r="P66" s="2"/>
      <c r="Q66" s="2"/>
      <c r="R66" s="2"/>
      <c r="S66" s="2"/>
      <c r="T66" s="2"/>
      <c r="U66" s="2"/>
      <c r="V66" s="2"/>
      <c r="W66" s="2"/>
      <c r="X66" s="2"/>
      <c r="Y66" s="2"/>
      <c r="Z66" s="2"/>
    </row>
    <row r="67" spans="1:26" ht="12" customHeight="1">
      <c r="A67" s="70"/>
      <c r="B67" s="84" t="s">
        <v>55</v>
      </c>
      <c r="C67" s="72"/>
      <c r="D67" s="72"/>
      <c r="E67" s="72"/>
      <c r="F67" s="72"/>
      <c r="G67" s="72"/>
      <c r="H67" s="72"/>
      <c r="I67" s="2"/>
      <c r="J67" s="2"/>
      <c r="K67" s="2"/>
      <c r="L67" s="2"/>
      <c r="M67" s="2"/>
      <c r="N67" s="2"/>
      <c r="O67" s="2"/>
      <c r="P67" s="2"/>
      <c r="Q67" s="2"/>
      <c r="R67" s="2"/>
      <c r="S67" s="2"/>
      <c r="T67" s="2"/>
      <c r="U67" s="2"/>
      <c r="V67" s="2"/>
      <c r="W67" s="2"/>
      <c r="X67" s="2"/>
      <c r="Y67" s="2"/>
      <c r="Z67" s="2"/>
    </row>
    <row r="68" spans="1:26" ht="12" customHeight="1">
      <c r="A68" s="73"/>
      <c r="B68" s="74" t="s">
        <v>56</v>
      </c>
      <c r="C68" s="14">
        <v>0</v>
      </c>
      <c r="D68" s="14">
        <v>17</v>
      </c>
      <c r="E68" s="14">
        <v>17</v>
      </c>
      <c r="F68" s="14">
        <v>0</v>
      </c>
      <c r="G68" s="14">
        <f t="shared" ref="G68:G74" si="13">H68-F68</f>
        <v>0</v>
      </c>
      <c r="H68" s="14">
        <f>COUNTIF('JANUARI (sesuai bulan berjalan)'!$T$3:$T$5000,'F2-PUSPEL'!J68)</f>
        <v>0</v>
      </c>
      <c r="I68" s="2"/>
      <c r="J68" s="75" t="s">
        <v>98</v>
      </c>
      <c r="K68" s="2"/>
      <c r="L68" s="2"/>
      <c r="M68" s="2"/>
      <c r="N68" s="2"/>
      <c r="O68" s="2"/>
      <c r="P68" s="2"/>
      <c r="Q68" s="2"/>
      <c r="R68" s="2"/>
      <c r="S68" s="2"/>
      <c r="T68" s="2"/>
      <c r="U68" s="2"/>
      <c r="V68" s="2"/>
      <c r="W68" s="2"/>
      <c r="X68" s="2"/>
      <c r="Y68" s="2"/>
      <c r="Z68" s="2"/>
    </row>
    <row r="69" spans="1:26" ht="12" customHeight="1">
      <c r="A69" s="73"/>
      <c r="B69" s="74" t="s">
        <v>58</v>
      </c>
      <c r="C69" s="14">
        <v>0</v>
      </c>
      <c r="D69" s="14">
        <v>0</v>
      </c>
      <c r="E69" s="14">
        <v>0</v>
      </c>
      <c r="F69" s="14">
        <v>0</v>
      </c>
      <c r="G69" s="14">
        <f t="shared" si="13"/>
        <v>0</v>
      </c>
      <c r="H69" s="14">
        <f>COUNTIF('JANUARI (sesuai bulan berjalan)'!$T$3:$T$5000,'F2-PUSPEL'!J69)</f>
        <v>0</v>
      </c>
      <c r="I69" s="2"/>
      <c r="J69" s="75" t="s">
        <v>99</v>
      </c>
      <c r="K69" s="2"/>
      <c r="L69" s="2"/>
      <c r="M69" s="2"/>
      <c r="N69" s="2"/>
      <c r="O69" s="2"/>
      <c r="P69" s="2"/>
      <c r="Q69" s="2"/>
      <c r="R69" s="2"/>
      <c r="S69" s="2"/>
      <c r="T69" s="2"/>
      <c r="U69" s="2"/>
      <c r="V69" s="2"/>
      <c r="W69" s="2"/>
      <c r="X69" s="2"/>
      <c r="Y69" s="2"/>
      <c r="Z69" s="2"/>
    </row>
    <row r="70" spans="1:26" ht="12" customHeight="1">
      <c r="A70" s="73"/>
      <c r="B70" s="74" t="s">
        <v>60</v>
      </c>
      <c r="C70" s="14">
        <v>0</v>
      </c>
      <c r="D70" s="14">
        <v>0</v>
      </c>
      <c r="E70" s="14">
        <v>0</v>
      </c>
      <c r="F70" s="14">
        <v>0</v>
      </c>
      <c r="G70" s="14">
        <f t="shared" si="13"/>
        <v>0</v>
      </c>
      <c r="H70" s="14">
        <f>COUNTIF('JANUARI (sesuai bulan berjalan)'!$T$3:$T$5000,'F2-PUSPEL'!J70)</f>
        <v>0</v>
      </c>
      <c r="I70" s="2"/>
      <c r="J70" s="75" t="s">
        <v>100</v>
      </c>
      <c r="K70" s="2"/>
      <c r="L70" s="2"/>
      <c r="M70" s="2"/>
      <c r="N70" s="2"/>
      <c r="O70" s="2"/>
      <c r="P70" s="2"/>
      <c r="Q70" s="2"/>
      <c r="R70" s="2"/>
      <c r="S70" s="2"/>
      <c r="T70" s="2"/>
      <c r="U70" s="2"/>
      <c r="V70" s="2"/>
      <c r="W70" s="2"/>
      <c r="X70" s="2"/>
      <c r="Y70" s="2"/>
      <c r="Z70" s="2"/>
    </row>
    <row r="71" spans="1:26" ht="12" customHeight="1">
      <c r="A71" s="73"/>
      <c r="B71" s="74" t="s">
        <v>62</v>
      </c>
      <c r="C71" s="14">
        <v>0</v>
      </c>
      <c r="D71" s="14">
        <v>0</v>
      </c>
      <c r="E71" s="14">
        <v>0</v>
      </c>
      <c r="F71" s="14">
        <v>0</v>
      </c>
      <c r="G71" s="14">
        <f t="shared" si="13"/>
        <v>0</v>
      </c>
      <c r="H71" s="14">
        <f>COUNTIF('JANUARI (sesuai bulan berjalan)'!$T$3:$T$5000,'F2-PUSPEL'!J71)</f>
        <v>0</v>
      </c>
      <c r="I71" s="2"/>
      <c r="J71" s="75" t="s">
        <v>101</v>
      </c>
      <c r="K71" s="2"/>
      <c r="L71" s="2"/>
      <c r="M71" s="2"/>
      <c r="N71" s="2"/>
      <c r="O71" s="2"/>
      <c r="P71" s="2"/>
      <c r="Q71" s="2"/>
      <c r="R71" s="2"/>
      <c r="S71" s="2"/>
      <c r="T71" s="2"/>
      <c r="U71" s="2"/>
      <c r="V71" s="2"/>
      <c r="W71" s="2"/>
      <c r="X71" s="2"/>
      <c r="Y71" s="2"/>
      <c r="Z71" s="2"/>
    </row>
    <row r="72" spans="1:26" ht="12" customHeight="1">
      <c r="A72" s="73"/>
      <c r="B72" s="74" t="s">
        <v>64</v>
      </c>
      <c r="C72" s="14">
        <v>0</v>
      </c>
      <c r="D72" s="14">
        <v>0</v>
      </c>
      <c r="E72" s="14">
        <v>0</v>
      </c>
      <c r="F72" s="14">
        <v>0</v>
      </c>
      <c r="G72" s="14">
        <f t="shared" si="13"/>
        <v>0</v>
      </c>
      <c r="H72" s="14">
        <f>COUNTIF('JANUARI (sesuai bulan berjalan)'!$T$3:$T$5000,'F2-PUSPEL'!J72)</f>
        <v>0</v>
      </c>
      <c r="I72" s="2"/>
      <c r="J72" s="75" t="s">
        <v>102</v>
      </c>
      <c r="K72" s="2"/>
      <c r="L72" s="2"/>
      <c r="M72" s="2"/>
      <c r="N72" s="2"/>
      <c r="O72" s="2"/>
      <c r="P72" s="2"/>
      <c r="Q72" s="2"/>
      <c r="R72" s="2"/>
      <c r="S72" s="2"/>
      <c r="T72" s="2"/>
      <c r="U72" s="2"/>
      <c r="V72" s="2"/>
      <c r="W72" s="2"/>
      <c r="X72" s="2"/>
      <c r="Y72" s="2"/>
      <c r="Z72" s="2"/>
    </row>
    <row r="73" spans="1:26" ht="12" customHeight="1">
      <c r="A73" s="73"/>
      <c r="B73" s="74" t="s">
        <v>66</v>
      </c>
      <c r="C73" s="14">
        <v>0</v>
      </c>
      <c r="D73" s="14">
        <v>0</v>
      </c>
      <c r="E73" s="14">
        <v>0</v>
      </c>
      <c r="F73" s="14">
        <v>0</v>
      </c>
      <c r="G73" s="14">
        <f t="shared" si="13"/>
        <v>0</v>
      </c>
      <c r="H73" s="14">
        <f>COUNTIF('JANUARI (sesuai bulan berjalan)'!$T$3:$T$5000,'F2-PUSPEL'!J73)</f>
        <v>0</v>
      </c>
      <c r="I73" s="2"/>
      <c r="J73" s="75" t="s">
        <v>103</v>
      </c>
      <c r="K73" s="2"/>
      <c r="L73" s="2"/>
      <c r="M73" s="2"/>
      <c r="N73" s="2"/>
      <c r="O73" s="2"/>
      <c r="P73" s="2"/>
      <c r="Q73" s="2"/>
      <c r="R73" s="2"/>
      <c r="S73" s="2"/>
      <c r="T73" s="2"/>
      <c r="U73" s="2"/>
      <c r="V73" s="2"/>
      <c r="W73" s="2"/>
      <c r="X73" s="2"/>
      <c r="Y73" s="2"/>
      <c r="Z73" s="2"/>
    </row>
    <row r="74" spans="1:26" ht="12" customHeight="1">
      <c r="A74" s="73"/>
      <c r="B74" s="74" t="s">
        <v>68</v>
      </c>
      <c r="C74" s="14">
        <v>0</v>
      </c>
      <c r="D74" s="14">
        <v>0</v>
      </c>
      <c r="E74" s="14">
        <v>0</v>
      </c>
      <c r="F74" s="14">
        <v>0</v>
      </c>
      <c r="G74" s="14">
        <f t="shared" si="13"/>
        <v>0</v>
      </c>
      <c r="H74" s="14">
        <f>COUNTIF('JANUARI (sesuai bulan berjalan)'!$T$3:$T$5000,'F2-PUSPEL'!J74)</f>
        <v>0</v>
      </c>
      <c r="I74" s="2"/>
      <c r="J74" s="75" t="s">
        <v>104</v>
      </c>
      <c r="K74" s="2"/>
      <c r="L74" s="2"/>
      <c r="M74" s="2"/>
      <c r="N74" s="2"/>
      <c r="O74" s="2"/>
      <c r="P74" s="2"/>
      <c r="Q74" s="2"/>
      <c r="R74" s="2"/>
      <c r="S74" s="2"/>
      <c r="T74" s="2"/>
      <c r="U74" s="2"/>
      <c r="V74" s="2"/>
      <c r="W74" s="2"/>
      <c r="X74" s="2"/>
      <c r="Y74" s="2"/>
      <c r="Z74" s="2"/>
    </row>
    <row r="75" spans="1:26" ht="12" customHeight="1">
      <c r="A75" s="76"/>
      <c r="B75" s="77"/>
      <c r="C75" s="78"/>
      <c r="D75" s="78"/>
      <c r="E75" s="78"/>
      <c r="F75" s="78"/>
      <c r="G75" s="78"/>
      <c r="H75" s="78"/>
      <c r="I75" s="2"/>
      <c r="J75" s="2"/>
      <c r="K75" s="2"/>
      <c r="L75" s="2"/>
      <c r="M75" s="2"/>
      <c r="N75" s="2"/>
      <c r="O75" s="2"/>
      <c r="P75" s="2"/>
      <c r="Q75" s="2"/>
      <c r="R75" s="2"/>
      <c r="S75" s="2"/>
      <c r="T75" s="2"/>
      <c r="U75" s="2"/>
      <c r="V75" s="2"/>
      <c r="W75" s="2"/>
      <c r="X75" s="2"/>
      <c r="Y75" s="2"/>
      <c r="Z75" s="2"/>
    </row>
    <row r="76" spans="1:26" ht="12" customHeight="1">
      <c r="A76" s="277" t="s">
        <v>70</v>
      </c>
      <c r="B76" s="276"/>
      <c r="C76" s="79">
        <f t="shared" ref="C76:H76" si="14">SUM(C68:C75)</f>
        <v>0</v>
      </c>
      <c r="D76" s="79">
        <f t="shared" si="14"/>
        <v>17</v>
      </c>
      <c r="E76" s="79">
        <f t="shared" si="14"/>
        <v>17</v>
      </c>
      <c r="F76" s="79">
        <f t="shared" si="14"/>
        <v>0</v>
      </c>
      <c r="G76" s="79">
        <f t="shared" si="14"/>
        <v>0</v>
      </c>
      <c r="H76" s="79">
        <f t="shared" si="14"/>
        <v>0</v>
      </c>
      <c r="I76" s="2"/>
      <c r="J76" s="2"/>
      <c r="K76" s="2"/>
      <c r="L76" s="2"/>
      <c r="M76" s="2"/>
      <c r="N76" s="2"/>
      <c r="O76" s="2"/>
      <c r="P76" s="2"/>
      <c r="Q76" s="2"/>
      <c r="R76" s="2"/>
      <c r="S76" s="2"/>
      <c r="T76" s="2"/>
      <c r="U76" s="2"/>
      <c r="V76" s="2"/>
      <c r="W76" s="2"/>
      <c r="X76" s="2"/>
      <c r="Y76" s="2"/>
      <c r="Z76" s="2"/>
    </row>
    <row r="77" spans="1:26" ht="12" customHeight="1">
      <c r="A77" s="73"/>
      <c r="B77" s="80"/>
      <c r="C77" s="14"/>
      <c r="D77" s="14"/>
      <c r="E77" s="14"/>
      <c r="F77" s="14"/>
      <c r="G77" s="14"/>
      <c r="H77" s="14"/>
      <c r="I77" s="2"/>
      <c r="J77" s="2"/>
      <c r="K77" s="2"/>
      <c r="L77" s="2"/>
      <c r="M77" s="2"/>
      <c r="N77" s="2"/>
      <c r="O77" s="2"/>
      <c r="P77" s="2"/>
      <c r="Q77" s="2"/>
      <c r="R77" s="2"/>
      <c r="S77" s="2"/>
      <c r="T77" s="2"/>
      <c r="U77" s="2"/>
      <c r="V77" s="2"/>
      <c r="W77" s="2"/>
      <c r="X77" s="2"/>
      <c r="Y77" s="2"/>
      <c r="Z77" s="2"/>
    </row>
    <row r="78" spans="1:26" ht="12" customHeight="1">
      <c r="A78" s="81"/>
      <c r="B78" s="71" t="s">
        <v>71</v>
      </c>
      <c r="C78" s="14">
        <v>4</v>
      </c>
      <c r="D78" s="14">
        <v>5</v>
      </c>
      <c r="E78" s="14">
        <v>5</v>
      </c>
      <c r="F78" s="14">
        <v>4</v>
      </c>
      <c r="G78" s="14">
        <f t="shared" ref="G78:G80" si="15">H78-F78</f>
        <v>0</v>
      </c>
      <c r="H78" s="14">
        <v>4</v>
      </c>
      <c r="I78" s="2"/>
      <c r="J78" s="75" t="s">
        <v>105</v>
      </c>
      <c r="K78" s="2"/>
      <c r="L78" s="2"/>
      <c r="M78" s="2"/>
      <c r="N78" s="2"/>
      <c r="O78" s="2"/>
      <c r="P78" s="2"/>
      <c r="Q78" s="2"/>
      <c r="R78" s="2"/>
      <c r="S78" s="2"/>
      <c r="T78" s="2"/>
      <c r="U78" s="2"/>
      <c r="V78" s="2"/>
      <c r="W78" s="2"/>
      <c r="X78" s="2"/>
      <c r="Y78" s="2"/>
      <c r="Z78" s="2"/>
    </row>
    <row r="79" spans="1:26" ht="12" customHeight="1">
      <c r="A79" s="81"/>
      <c r="B79" s="71" t="s">
        <v>73</v>
      </c>
      <c r="C79" s="14">
        <v>7</v>
      </c>
      <c r="D79" s="14">
        <v>7</v>
      </c>
      <c r="E79" s="14">
        <v>7</v>
      </c>
      <c r="F79" s="14">
        <v>7</v>
      </c>
      <c r="G79" s="14">
        <f t="shared" si="15"/>
        <v>0</v>
      </c>
      <c r="H79" s="14">
        <v>7</v>
      </c>
      <c r="I79" s="2"/>
      <c r="J79" s="75" t="s">
        <v>106</v>
      </c>
      <c r="K79" s="2"/>
      <c r="L79" s="2"/>
      <c r="M79" s="2"/>
      <c r="N79" s="2"/>
      <c r="O79" s="2"/>
      <c r="P79" s="2"/>
      <c r="Q79" s="2"/>
      <c r="R79" s="2"/>
      <c r="S79" s="2"/>
      <c r="T79" s="2"/>
      <c r="U79" s="2"/>
      <c r="V79" s="2"/>
      <c r="W79" s="2"/>
      <c r="X79" s="2"/>
      <c r="Y79" s="2"/>
      <c r="Z79" s="2"/>
    </row>
    <row r="80" spans="1:26" ht="12" customHeight="1">
      <c r="A80" s="81"/>
      <c r="B80" s="71" t="s">
        <v>75</v>
      </c>
      <c r="C80" s="14">
        <v>0</v>
      </c>
      <c r="D80" s="14">
        <v>0</v>
      </c>
      <c r="E80" s="14">
        <v>0</v>
      </c>
      <c r="F80" s="14">
        <v>0</v>
      </c>
      <c r="G80" s="14">
        <f t="shared" si="15"/>
        <v>0</v>
      </c>
      <c r="H80" s="14">
        <f>COUNTIF('JANUARI (sesuai bulan berjalan)'!$T$3:$T$5000,'F2-PUSPEL'!J80)</f>
        <v>0</v>
      </c>
      <c r="I80" s="2"/>
      <c r="J80" s="75" t="s">
        <v>107</v>
      </c>
      <c r="K80" s="2"/>
      <c r="L80" s="2"/>
      <c r="M80" s="2"/>
      <c r="N80" s="2"/>
      <c r="O80" s="2"/>
      <c r="P80" s="2"/>
      <c r="Q80" s="2"/>
      <c r="R80" s="2"/>
      <c r="S80" s="2"/>
      <c r="T80" s="2"/>
      <c r="U80" s="2"/>
      <c r="V80" s="2"/>
      <c r="W80" s="2"/>
      <c r="X80" s="2"/>
      <c r="Y80" s="2"/>
      <c r="Z80" s="2"/>
    </row>
    <row r="81" spans="1:26" ht="12" customHeight="1">
      <c r="A81" s="81"/>
      <c r="B81" s="82"/>
      <c r="C81" s="14"/>
      <c r="D81" s="14">
        <v>0</v>
      </c>
      <c r="E81" s="14">
        <v>0</v>
      </c>
      <c r="F81" s="14">
        <v>0</v>
      </c>
      <c r="G81" s="14"/>
      <c r="H81" s="14"/>
      <c r="I81" s="2"/>
      <c r="J81" s="2"/>
      <c r="K81" s="2"/>
      <c r="L81" s="2"/>
      <c r="M81" s="2"/>
      <c r="N81" s="2"/>
      <c r="O81" s="2"/>
      <c r="P81" s="2"/>
      <c r="Q81" s="2"/>
      <c r="R81" s="2"/>
      <c r="S81" s="2"/>
      <c r="T81" s="2"/>
      <c r="U81" s="2"/>
      <c r="V81" s="2"/>
      <c r="W81" s="2"/>
      <c r="X81" s="2"/>
      <c r="Y81" s="2"/>
      <c r="Z81" s="2"/>
    </row>
    <row r="82" spans="1:26" ht="12" customHeight="1">
      <c r="A82" s="73"/>
      <c r="B82" s="80"/>
      <c r="C82" s="78"/>
      <c r="D82" s="78"/>
      <c r="E82" s="78"/>
      <c r="F82" s="78"/>
      <c r="G82" s="78"/>
      <c r="H82" s="78"/>
      <c r="I82" s="2"/>
      <c r="J82" s="2"/>
      <c r="K82" s="2"/>
      <c r="L82" s="2"/>
      <c r="M82" s="2"/>
      <c r="N82" s="2"/>
      <c r="O82" s="2"/>
      <c r="P82" s="2"/>
      <c r="Q82" s="2"/>
      <c r="R82" s="2"/>
      <c r="S82" s="2"/>
      <c r="T82" s="2"/>
      <c r="U82" s="2"/>
      <c r="V82" s="2"/>
      <c r="W82" s="2"/>
      <c r="X82" s="2"/>
      <c r="Y82" s="2"/>
      <c r="Z82" s="2"/>
    </row>
    <row r="83" spans="1:26" ht="12" customHeight="1">
      <c r="A83" s="278" t="s">
        <v>77</v>
      </c>
      <c r="B83" s="266"/>
      <c r="C83" s="83">
        <f t="shared" ref="C83:H83" si="16">SUM(C78:C81)+C76</f>
        <v>11</v>
      </c>
      <c r="D83" s="83">
        <f t="shared" si="16"/>
        <v>29</v>
      </c>
      <c r="E83" s="83">
        <f t="shared" si="16"/>
        <v>29</v>
      </c>
      <c r="F83" s="83">
        <f t="shared" si="16"/>
        <v>11</v>
      </c>
      <c r="G83" s="83">
        <f t="shared" si="16"/>
        <v>0</v>
      </c>
      <c r="H83" s="83">
        <f t="shared" si="16"/>
        <v>11</v>
      </c>
      <c r="I83" s="2"/>
      <c r="J83" s="2"/>
      <c r="K83" s="2"/>
      <c r="L83" s="2"/>
      <c r="M83" s="2"/>
      <c r="N83" s="2"/>
      <c r="O83" s="2"/>
      <c r="P83" s="2"/>
      <c r="Q83" s="2"/>
      <c r="R83" s="2"/>
      <c r="S83" s="2"/>
      <c r="T83" s="2"/>
      <c r="U83" s="2"/>
      <c r="V83" s="2"/>
      <c r="W83" s="2"/>
      <c r="X83" s="2"/>
      <c r="Y83" s="2"/>
      <c r="Z83" s="2"/>
    </row>
    <row r="84" spans="1:26" ht="12" customHeight="1">
      <c r="A84" s="66">
        <v>5</v>
      </c>
      <c r="B84" s="67" t="s">
        <v>16</v>
      </c>
      <c r="C84" s="68"/>
      <c r="D84" s="68"/>
      <c r="E84" s="68"/>
      <c r="F84" s="68"/>
      <c r="G84" s="68"/>
      <c r="H84" s="68"/>
      <c r="I84" s="2"/>
      <c r="J84" s="2"/>
      <c r="K84" s="2"/>
      <c r="L84" s="2"/>
      <c r="M84" s="2"/>
      <c r="N84" s="2"/>
      <c r="O84" s="2"/>
      <c r="P84" s="2"/>
      <c r="Q84" s="2"/>
      <c r="R84" s="2"/>
      <c r="S84" s="2"/>
      <c r="T84" s="2"/>
      <c r="U84" s="2"/>
      <c r="V84" s="2"/>
      <c r="W84" s="2"/>
      <c r="X84" s="2"/>
      <c r="Y84" s="2"/>
      <c r="Z84" s="2"/>
    </row>
    <row r="85" spans="1:26" ht="12" customHeight="1">
      <c r="A85" s="70"/>
      <c r="B85" s="84" t="s">
        <v>55</v>
      </c>
      <c r="C85" s="72"/>
      <c r="D85" s="72"/>
      <c r="E85" s="72"/>
      <c r="F85" s="72"/>
      <c r="G85" s="72"/>
      <c r="H85" s="72"/>
      <c r="I85" s="2"/>
      <c r="J85" s="2"/>
      <c r="K85" s="2"/>
      <c r="L85" s="2"/>
      <c r="M85" s="2"/>
      <c r="N85" s="2"/>
      <c r="O85" s="2"/>
      <c r="P85" s="2"/>
      <c r="Q85" s="2"/>
      <c r="R85" s="2"/>
      <c r="S85" s="2"/>
      <c r="T85" s="2"/>
      <c r="U85" s="2"/>
      <c r="V85" s="2"/>
      <c r="W85" s="2"/>
      <c r="X85" s="2"/>
      <c r="Y85" s="2"/>
      <c r="Z85" s="2"/>
    </row>
    <row r="86" spans="1:26" ht="12" customHeight="1">
      <c r="A86" s="73"/>
      <c r="B86" s="74" t="s">
        <v>56</v>
      </c>
      <c r="C86" s="14">
        <v>0</v>
      </c>
      <c r="D86" s="14">
        <v>0</v>
      </c>
      <c r="E86" s="14">
        <v>0</v>
      </c>
      <c r="F86" s="14">
        <v>0</v>
      </c>
      <c r="G86" s="14">
        <f t="shared" ref="G86:G92" si="17">H86-F86</f>
        <v>0</v>
      </c>
      <c r="H86" s="14">
        <f>COUNTIF('JANUARI (sesuai bulan berjalan)'!$T$3:$T$5000,'F2-PUSPEL'!J86)</f>
        <v>0</v>
      </c>
      <c r="I86" s="2"/>
      <c r="J86" s="75" t="s">
        <v>108</v>
      </c>
      <c r="K86" s="2"/>
      <c r="L86" s="2"/>
      <c r="M86" s="2"/>
      <c r="N86" s="2"/>
      <c r="O86" s="2"/>
      <c r="P86" s="2"/>
      <c r="Q86" s="2"/>
      <c r="R86" s="2"/>
      <c r="S86" s="2"/>
      <c r="T86" s="2"/>
      <c r="U86" s="2"/>
      <c r="V86" s="2"/>
      <c r="W86" s="2"/>
      <c r="X86" s="2"/>
      <c r="Y86" s="2"/>
      <c r="Z86" s="2"/>
    </row>
    <row r="87" spans="1:26" ht="12" customHeight="1">
      <c r="A87" s="73"/>
      <c r="B87" s="74" t="s">
        <v>58</v>
      </c>
      <c r="C87" s="14">
        <v>17</v>
      </c>
      <c r="D87" s="14">
        <v>34</v>
      </c>
      <c r="E87" s="14">
        <v>34</v>
      </c>
      <c r="F87" s="14">
        <v>17</v>
      </c>
      <c r="G87" s="14">
        <f t="shared" si="17"/>
        <v>0</v>
      </c>
      <c r="H87" s="14">
        <v>17</v>
      </c>
      <c r="I87" s="2"/>
      <c r="J87" s="75" t="s">
        <v>109</v>
      </c>
      <c r="K87" s="2"/>
      <c r="L87" s="2"/>
      <c r="M87" s="2"/>
      <c r="N87" s="2"/>
      <c r="O87" s="2"/>
      <c r="P87" s="2"/>
      <c r="Q87" s="2"/>
      <c r="R87" s="2"/>
      <c r="S87" s="2"/>
      <c r="T87" s="2"/>
      <c r="U87" s="2"/>
      <c r="V87" s="2"/>
      <c r="W87" s="2"/>
      <c r="X87" s="2"/>
      <c r="Y87" s="2"/>
      <c r="Z87" s="2"/>
    </row>
    <row r="88" spans="1:26" ht="12" customHeight="1">
      <c r="A88" s="73"/>
      <c r="B88" s="74" t="s">
        <v>60</v>
      </c>
      <c r="C88" s="14">
        <v>0</v>
      </c>
      <c r="D88" s="14">
        <v>0</v>
      </c>
      <c r="E88" s="14">
        <v>0</v>
      </c>
      <c r="F88" s="14">
        <v>0</v>
      </c>
      <c r="G88" s="14">
        <f t="shared" si="17"/>
        <v>0</v>
      </c>
      <c r="H88" s="14">
        <f>COUNTIF('JANUARI (sesuai bulan berjalan)'!$T$3:$T$5000,'F2-PUSPEL'!J88)</f>
        <v>0</v>
      </c>
      <c r="I88" s="2"/>
      <c r="J88" s="75" t="s">
        <v>110</v>
      </c>
      <c r="K88" s="2"/>
      <c r="L88" s="2"/>
      <c r="M88" s="2"/>
      <c r="N88" s="2"/>
      <c r="O88" s="2"/>
      <c r="P88" s="2"/>
      <c r="Q88" s="2"/>
      <c r="R88" s="2"/>
      <c r="S88" s="2"/>
      <c r="T88" s="2"/>
      <c r="U88" s="2"/>
      <c r="V88" s="2"/>
      <c r="W88" s="2"/>
      <c r="X88" s="2"/>
      <c r="Y88" s="2"/>
      <c r="Z88" s="2"/>
    </row>
    <row r="89" spans="1:26" ht="12" customHeight="1">
      <c r="A89" s="73"/>
      <c r="B89" s="74" t="s">
        <v>62</v>
      </c>
      <c r="C89" s="14">
        <v>0</v>
      </c>
      <c r="D89" s="14">
        <v>0</v>
      </c>
      <c r="E89" s="14">
        <v>0</v>
      </c>
      <c r="F89" s="14">
        <v>0</v>
      </c>
      <c r="G89" s="14">
        <f t="shared" si="17"/>
        <v>0</v>
      </c>
      <c r="H89" s="14">
        <f>COUNTIF('JANUARI (sesuai bulan berjalan)'!$T$3:$T$5000,'F2-PUSPEL'!J89)</f>
        <v>0</v>
      </c>
      <c r="I89" s="2"/>
      <c r="J89" s="75" t="s">
        <v>111</v>
      </c>
      <c r="K89" s="2"/>
      <c r="L89" s="2"/>
      <c r="M89" s="2"/>
      <c r="N89" s="2"/>
      <c r="O89" s="2"/>
      <c r="P89" s="2"/>
      <c r="Q89" s="2"/>
      <c r="R89" s="2"/>
      <c r="S89" s="2"/>
      <c r="T89" s="2"/>
      <c r="U89" s="2"/>
      <c r="V89" s="2"/>
      <c r="W89" s="2"/>
      <c r="X89" s="2"/>
      <c r="Y89" s="2"/>
      <c r="Z89" s="2"/>
    </row>
    <row r="90" spans="1:26" ht="12" customHeight="1">
      <c r="A90" s="73"/>
      <c r="B90" s="74" t="s">
        <v>64</v>
      </c>
      <c r="C90" s="14">
        <v>0</v>
      </c>
      <c r="D90" s="14">
        <v>0</v>
      </c>
      <c r="E90" s="14">
        <v>0</v>
      </c>
      <c r="F90" s="14">
        <v>0</v>
      </c>
      <c r="G90" s="14">
        <f t="shared" si="17"/>
        <v>0</v>
      </c>
      <c r="H90" s="14">
        <f>COUNTIF('JANUARI (sesuai bulan berjalan)'!$T$3:$T$5000,'F2-PUSPEL'!J90)</f>
        <v>0</v>
      </c>
      <c r="I90" s="2"/>
      <c r="J90" s="75" t="s">
        <v>112</v>
      </c>
      <c r="K90" s="2"/>
      <c r="L90" s="2"/>
      <c r="M90" s="2"/>
      <c r="N90" s="2"/>
      <c r="O90" s="2"/>
      <c r="P90" s="2"/>
      <c r="Q90" s="2"/>
      <c r="R90" s="2"/>
      <c r="S90" s="2"/>
      <c r="T90" s="2"/>
      <c r="U90" s="2"/>
      <c r="V90" s="2"/>
      <c r="W90" s="2"/>
      <c r="X90" s="2"/>
      <c r="Y90" s="2"/>
      <c r="Z90" s="2"/>
    </row>
    <row r="91" spans="1:26" ht="12" customHeight="1">
      <c r="A91" s="73"/>
      <c r="B91" s="74" t="s">
        <v>66</v>
      </c>
      <c r="C91" s="14">
        <v>0</v>
      </c>
      <c r="D91" s="14">
        <v>0</v>
      </c>
      <c r="E91" s="14">
        <v>0</v>
      </c>
      <c r="F91" s="14">
        <v>0</v>
      </c>
      <c r="G91" s="14">
        <f t="shared" si="17"/>
        <v>0</v>
      </c>
      <c r="H91" s="14">
        <f>COUNTIF('JANUARI (sesuai bulan berjalan)'!$T$3:$T$5000,'F2-PUSPEL'!J91)</f>
        <v>0</v>
      </c>
      <c r="I91" s="2"/>
      <c r="J91" s="75" t="s">
        <v>113</v>
      </c>
      <c r="K91" s="2"/>
      <c r="L91" s="2"/>
      <c r="M91" s="2"/>
      <c r="N91" s="2"/>
      <c r="O91" s="2"/>
      <c r="P91" s="2"/>
      <c r="Q91" s="2"/>
      <c r="R91" s="2"/>
      <c r="S91" s="2"/>
      <c r="T91" s="2"/>
      <c r="U91" s="2"/>
      <c r="V91" s="2"/>
      <c r="W91" s="2"/>
      <c r="X91" s="2"/>
      <c r="Y91" s="2"/>
      <c r="Z91" s="2"/>
    </row>
    <row r="92" spans="1:26" ht="12" customHeight="1">
      <c r="A92" s="73"/>
      <c r="B92" s="74" t="s">
        <v>68</v>
      </c>
      <c r="C92" s="14">
        <v>0</v>
      </c>
      <c r="D92" s="14">
        <v>0</v>
      </c>
      <c r="E92" s="14">
        <v>0</v>
      </c>
      <c r="F92" s="14">
        <v>0</v>
      </c>
      <c r="G92" s="14">
        <f t="shared" si="17"/>
        <v>0</v>
      </c>
      <c r="H92" s="14">
        <f>COUNTIF('JANUARI (sesuai bulan berjalan)'!$T$3:$T$5000,'F2-PUSPEL'!J92)</f>
        <v>0</v>
      </c>
      <c r="I92" s="2"/>
      <c r="J92" s="75" t="s">
        <v>114</v>
      </c>
      <c r="K92" s="2"/>
      <c r="L92" s="2"/>
      <c r="M92" s="2"/>
      <c r="N92" s="2"/>
      <c r="O92" s="2"/>
      <c r="P92" s="2"/>
      <c r="Q92" s="2"/>
      <c r="R92" s="2"/>
      <c r="S92" s="2"/>
      <c r="T92" s="2"/>
      <c r="U92" s="2"/>
      <c r="V92" s="2"/>
      <c r="W92" s="2"/>
      <c r="X92" s="2"/>
      <c r="Y92" s="2"/>
      <c r="Z92" s="2"/>
    </row>
    <row r="93" spans="1:26" ht="12" customHeight="1">
      <c r="A93" s="76"/>
      <c r="B93" s="77"/>
      <c r="C93" s="78"/>
      <c r="D93" s="78"/>
      <c r="E93" s="78"/>
      <c r="F93" s="78"/>
      <c r="G93" s="78"/>
      <c r="H93" s="78"/>
      <c r="I93" s="2"/>
      <c r="J93" s="2"/>
      <c r="K93" s="2"/>
      <c r="L93" s="2"/>
      <c r="M93" s="2"/>
      <c r="N93" s="2"/>
      <c r="O93" s="2"/>
      <c r="P93" s="2"/>
      <c r="Q93" s="2"/>
      <c r="R93" s="2"/>
      <c r="S93" s="2"/>
      <c r="T93" s="2"/>
      <c r="U93" s="2"/>
      <c r="V93" s="2"/>
      <c r="W93" s="2"/>
      <c r="X93" s="2"/>
      <c r="Y93" s="2"/>
      <c r="Z93" s="2"/>
    </row>
    <row r="94" spans="1:26" ht="12" customHeight="1">
      <c r="A94" s="277" t="s">
        <v>70</v>
      </c>
      <c r="B94" s="276"/>
      <c r="C94" s="79">
        <f t="shared" ref="C94:H94" si="18">SUM(C86:C93)</f>
        <v>17</v>
      </c>
      <c r="D94" s="79">
        <f t="shared" si="18"/>
        <v>34</v>
      </c>
      <c r="E94" s="79">
        <f t="shared" si="18"/>
        <v>34</v>
      </c>
      <c r="F94" s="79">
        <f t="shared" si="18"/>
        <v>17</v>
      </c>
      <c r="G94" s="79">
        <f t="shared" si="18"/>
        <v>0</v>
      </c>
      <c r="H94" s="79">
        <f t="shared" si="18"/>
        <v>17</v>
      </c>
      <c r="I94" s="2"/>
      <c r="J94" s="2"/>
      <c r="K94" s="2"/>
      <c r="L94" s="2"/>
      <c r="M94" s="2"/>
      <c r="N94" s="2"/>
      <c r="O94" s="2"/>
      <c r="P94" s="2"/>
      <c r="Q94" s="2"/>
      <c r="R94" s="2"/>
      <c r="S94" s="2"/>
      <c r="T94" s="2"/>
      <c r="U94" s="2"/>
      <c r="V94" s="2"/>
      <c r="W94" s="2"/>
      <c r="X94" s="2"/>
      <c r="Y94" s="2"/>
      <c r="Z94" s="2"/>
    </row>
    <row r="95" spans="1:26" ht="12" customHeight="1">
      <c r="A95" s="73"/>
      <c r="B95" s="80"/>
      <c r="C95" s="14"/>
      <c r="D95" s="14"/>
      <c r="E95" s="14"/>
      <c r="F95" s="14"/>
      <c r="G95" s="14"/>
      <c r="H95" s="14"/>
      <c r="I95" s="2"/>
      <c r="J95" s="2"/>
      <c r="K95" s="2"/>
      <c r="L95" s="2"/>
      <c r="M95" s="2"/>
      <c r="N95" s="2"/>
      <c r="O95" s="2"/>
      <c r="P95" s="2"/>
      <c r="Q95" s="2"/>
      <c r="R95" s="2"/>
      <c r="S95" s="2"/>
      <c r="T95" s="2"/>
      <c r="U95" s="2"/>
      <c r="V95" s="2"/>
      <c r="W95" s="2"/>
      <c r="X95" s="2"/>
      <c r="Y95" s="2"/>
      <c r="Z95" s="2"/>
    </row>
    <row r="96" spans="1:26" ht="12" customHeight="1">
      <c r="A96" s="81"/>
      <c r="B96" s="71" t="s">
        <v>71</v>
      </c>
      <c r="C96" s="14">
        <v>1</v>
      </c>
      <c r="D96" s="14">
        <v>0</v>
      </c>
      <c r="E96" s="14">
        <v>0</v>
      </c>
      <c r="F96" s="14">
        <v>1</v>
      </c>
      <c r="G96" s="14">
        <f t="shared" ref="G96:G98" si="19">H96-F96</f>
        <v>0</v>
      </c>
      <c r="H96" s="14">
        <v>1</v>
      </c>
      <c r="I96" s="2"/>
      <c r="J96" s="75" t="s">
        <v>115</v>
      </c>
      <c r="K96" s="2"/>
      <c r="L96" s="2"/>
      <c r="M96" s="2"/>
      <c r="N96" s="2"/>
      <c r="O96" s="2"/>
      <c r="P96" s="2"/>
      <c r="Q96" s="2"/>
      <c r="R96" s="2"/>
      <c r="S96" s="2"/>
      <c r="T96" s="2"/>
      <c r="U96" s="2"/>
      <c r="V96" s="2"/>
      <c r="W96" s="2"/>
      <c r="X96" s="2"/>
      <c r="Y96" s="2"/>
      <c r="Z96" s="2"/>
    </row>
    <row r="97" spans="1:26" ht="12" customHeight="1">
      <c r="A97" s="81"/>
      <c r="B97" s="71" t="s">
        <v>73</v>
      </c>
      <c r="C97" s="14">
        <v>0</v>
      </c>
      <c r="D97" s="14">
        <v>0</v>
      </c>
      <c r="E97" s="14">
        <v>0</v>
      </c>
      <c r="F97" s="14">
        <v>0</v>
      </c>
      <c r="G97" s="14">
        <f t="shared" si="19"/>
        <v>0</v>
      </c>
      <c r="H97" s="14">
        <f>COUNTIF('JANUARI (sesuai bulan berjalan)'!$T$3:$T$5000,'F2-PUSPEL'!J97)</f>
        <v>0</v>
      </c>
      <c r="I97" s="2"/>
      <c r="J97" s="75" t="s">
        <v>116</v>
      </c>
      <c r="K97" s="2"/>
      <c r="L97" s="2"/>
      <c r="M97" s="2"/>
      <c r="N97" s="2"/>
      <c r="O97" s="2"/>
      <c r="P97" s="2"/>
      <c r="Q97" s="2"/>
      <c r="R97" s="2"/>
      <c r="S97" s="2"/>
      <c r="T97" s="2"/>
      <c r="U97" s="2"/>
      <c r="V97" s="2"/>
      <c r="W97" s="2"/>
      <c r="X97" s="2"/>
      <c r="Y97" s="2"/>
      <c r="Z97" s="2"/>
    </row>
    <row r="98" spans="1:26" ht="12" customHeight="1">
      <c r="A98" s="81"/>
      <c r="B98" s="71" t="s">
        <v>75</v>
      </c>
      <c r="C98" s="14">
        <v>0</v>
      </c>
      <c r="D98" s="14">
        <v>0</v>
      </c>
      <c r="E98" s="14">
        <v>0</v>
      </c>
      <c r="F98" s="14">
        <v>0</v>
      </c>
      <c r="G98" s="14">
        <f t="shared" si="19"/>
        <v>0</v>
      </c>
      <c r="H98" s="14">
        <f>COUNTIF('JANUARI (sesuai bulan berjalan)'!$T$3:$T$5000,'F2-PUSPEL'!J98)</f>
        <v>0</v>
      </c>
      <c r="I98" s="2"/>
      <c r="J98" s="75" t="s">
        <v>117</v>
      </c>
      <c r="K98" s="2"/>
      <c r="L98" s="2"/>
      <c r="M98" s="2"/>
      <c r="N98" s="2"/>
      <c r="O98" s="2"/>
      <c r="P98" s="2"/>
      <c r="Q98" s="2"/>
      <c r="R98" s="2"/>
      <c r="S98" s="2"/>
      <c r="T98" s="2"/>
      <c r="U98" s="2"/>
      <c r="V98" s="2"/>
      <c r="W98" s="2"/>
      <c r="X98" s="2"/>
      <c r="Y98" s="2"/>
      <c r="Z98" s="2"/>
    </row>
    <row r="99" spans="1:26" ht="12" customHeight="1">
      <c r="A99" s="81"/>
      <c r="B99" s="82"/>
      <c r="C99" s="14"/>
      <c r="D99" s="14">
        <v>0</v>
      </c>
      <c r="E99" s="14">
        <v>0</v>
      </c>
      <c r="F99" s="14">
        <v>0</v>
      </c>
      <c r="G99" s="14"/>
      <c r="H99" s="14"/>
      <c r="I99" s="2"/>
      <c r="J99" s="2"/>
      <c r="K99" s="2"/>
      <c r="L99" s="2"/>
      <c r="M99" s="2"/>
      <c r="N99" s="2"/>
      <c r="O99" s="2"/>
      <c r="P99" s="2"/>
      <c r="Q99" s="2"/>
      <c r="R99" s="2"/>
      <c r="S99" s="2"/>
      <c r="T99" s="2"/>
      <c r="U99" s="2"/>
      <c r="V99" s="2"/>
      <c r="W99" s="2"/>
      <c r="X99" s="2"/>
      <c r="Y99" s="2"/>
      <c r="Z99" s="2"/>
    </row>
    <row r="100" spans="1:26" ht="12" customHeight="1">
      <c r="A100" s="73"/>
      <c r="B100" s="80"/>
      <c r="C100" s="78"/>
      <c r="D100" s="78"/>
      <c r="E100" s="78"/>
      <c r="F100" s="78"/>
      <c r="G100" s="78"/>
      <c r="H100" s="78"/>
      <c r="I100" s="2"/>
      <c r="J100" s="2"/>
      <c r="K100" s="2"/>
      <c r="L100" s="2"/>
      <c r="M100" s="2"/>
      <c r="N100" s="2"/>
      <c r="O100" s="2"/>
      <c r="P100" s="2"/>
      <c r="Q100" s="2"/>
      <c r="R100" s="2"/>
      <c r="S100" s="2"/>
      <c r="T100" s="2"/>
      <c r="U100" s="2"/>
      <c r="V100" s="2"/>
      <c r="W100" s="2"/>
      <c r="X100" s="2"/>
      <c r="Y100" s="2"/>
      <c r="Z100" s="2"/>
    </row>
    <row r="101" spans="1:26" ht="12" customHeight="1">
      <c r="A101" s="278" t="s">
        <v>77</v>
      </c>
      <c r="B101" s="266"/>
      <c r="C101" s="83">
        <f t="shared" ref="C101:H101" si="20">SUM(C96:C99)+C94</f>
        <v>18</v>
      </c>
      <c r="D101" s="83">
        <f t="shared" si="20"/>
        <v>34</v>
      </c>
      <c r="E101" s="83">
        <f t="shared" si="20"/>
        <v>34</v>
      </c>
      <c r="F101" s="83">
        <f t="shared" si="20"/>
        <v>18</v>
      </c>
      <c r="G101" s="83">
        <f t="shared" si="20"/>
        <v>0</v>
      </c>
      <c r="H101" s="83">
        <f t="shared" si="20"/>
        <v>18</v>
      </c>
      <c r="I101" s="2"/>
      <c r="J101" s="2"/>
      <c r="K101" s="2"/>
      <c r="L101" s="2"/>
      <c r="M101" s="2"/>
      <c r="N101" s="2"/>
      <c r="O101" s="2"/>
      <c r="P101" s="2"/>
      <c r="Q101" s="2"/>
      <c r="R101" s="2"/>
      <c r="S101" s="2"/>
      <c r="T101" s="2"/>
      <c r="U101" s="2"/>
      <c r="V101" s="2"/>
      <c r="W101" s="2"/>
      <c r="X101" s="2"/>
      <c r="Y101" s="2"/>
      <c r="Z101" s="2"/>
    </row>
    <row r="102" spans="1:26" ht="12" customHeight="1">
      <c r="A102" s="66">
        <v>6</v>
      </c>
      <c r="B102" s="67" t="s">
        <v>17</v>
      </c>
      <c r="C102" s="68"/>
      <c r="D102" s="68"/>
      <c r="E102" s="68"/>
      <c r="F102" s="68"/>
      <c r="G102" s="68"/>
      <c r="H102" s="68"/>
      <c r="I102" s="2"/>
      <c r="J102" s="2"/>
      <c r="K102" s="2"/>
      <c r="L102" s="2"/>
      <c r="M102" s="2"/>
      <c r="N102" s="2"/>
      <c r="O102" s="2"/>
      <c r="P102" s="2"/>
      <c r="Q102" s="2"/>
      <c r="R102" s="2"/>
      <c r="S102" s="2"/>
      <c r="T102" s="2"/>
      <c r="U102" s="2"/>
      <c r="V102" s="2"/>
      <c r="W102" s="2"/>
      <c r="X102" s="2"/>
      <c r="Y102" s="2"/>
      <c r="Z102" s="2"/>
    </row>
    <row r="103" spans="1:26" ht="12" customHeight="1">
      <c r="A103" s="70"/>
      <c r="B103" s="84" t="s">
        <v>55</v>
      </c>
      <c r="C103" s="72"/>
      <c r="D103" s="72"/>
      <c r="E103" s="72"/>
      <c r="F103" s="72"/>
      <c r="G103" s="72"/>
      <c r="H103" s="72"/>
      <c r="I103" s="2"/>
      <c r="J103" s="2"/>
      <c r="K103" s="2"/>
      <c r="L103" s="2"/>
      <c r="M103" s="2"/>
      <c r="N103" s="2"/>
      <c r="O103" s="2"/>
      <c r="P103" s="2"/>
      <c r="Q103" s="2"/>
      <c r="R103" s="2"/>
      <c r="S103" s="2"/>
      <c r="T103" s="2"/>
      <c r="U103" s="2"/>
      <c r="V103" s="2"/>
      <c r="W103" s="2"/>
      <c r="X103" s="2"/>
      <c r="Y103" s="2"/>
      <c r="Z103" s="2"/>
    </row>
    <row r="104" spans="1:26" ht="12" customHeight="1">
      <c r="A104" s="73"/>
      <c r="B104" s="74" t="s">
        <v>56</v>
      </c>
      <c r="C104" s="14">
        <v>0</v>
      </c>
      <c r="D104" s="14">
        <v>0</v>
      </c>
      <c r="E104" s="14">
        <v>0</v>
      </c>
      <c r="F104" s="14">
        <v>0</v>
      </c>
      <c r="G104" s="14">
        <f t="shared" ref="G104:G110" si="21">H104-F104</f>
        <v>0</v>
      </c>
      <c r="H104" s="14">
        <f>COUNTIF('JANUARI (sesuai bulan berjalan)'!$T$3:$T$5000,'F2-PUSPEL'!J104)</f>
        <v>0</v>
      </c>
      <c r="I104" s="2"/>
      <c r="J104" s="75" t="s">
        <v>118</v>
      </c>
      <c r="K104" s="2"/>
      <c r="L104" s="2"/>
      <c r="M104" s="2"/>
      <c r="N104" s="2"/>
      <c r="O104" s="2"/>
      <c r="P104" s="2"/>
      <c r="Q104" s="2"/>
      <c r="R104" s="2"/>
      <c r="S104" s="2"/>
      <c r="T104" s="2"/>
      <c r="U104" s="2"/>
      <c r="V104" s="2"/>
      <c r="W104" s="2"/>
      <c r="X104" s="2"/>
      <c r="Y104" s="2"/>
      <c r="Z104" s="2"/>
    </row>
    <row r="105" spans="1:26" ht="12" customHeight="1">
      <c r="A105" s="73"/>
      <c r="B105" s="74" t="s">
        <v>58</v>
      </c>
      <c r="C105" s="14">
        <v>0</v>
      </c>
      <c r="D105" s="14">
        <v>124</v>
      </c>
      <c r="E105" s="14">
        <v>124</v>
      </c>
      <c r="F105" s="14">
        <v>70</v>
      </c>
      <c r="G105" s="14">
        <f t="shared" si="21"/>
        <v>0</v>
      </c>
      <c r="H105" s="14">
        <v>70</v>
      </c>
      <c r="I105" s="2"/>
      <c r="J105" s="75" t="s">
        <v>119</v>
      </c>
      <c r="K105" s="2"/>
      <c r="L105" s="2"/>
      <c r="M105" s="2"/>
      <c r="N105" s="2"/>
      <c r="O105" s="2"/>
      <c r="P105" s="2"/>
      <c r="Q105" s="2"/>
      <c r="R105" s="2"/>
      <c r="S105" s="2"/>
      <c r="T105" s="2"/>
      <c r="U105" s="2"/>
      <c r="V105" s="2"/>
      <c r="W105" s="2"/>
      <c r="X105" s="2"/>
      <c r="Y105" s="2"/>
      <c r="Z105" s="2"/>
    </row>
    <row r="106" spans="1:26" ht="12" customHeight="1">
      <c r="A106" s="73"/>
      <c r="B106" s="74" t="s">
        <v>60</v>
      </c>
      <c r="C106" s="14">
        <v>0</v>
      </c>
      <c r="D106" s="14">
        <v>0</v>
      </c>
      <c r="E106" s="14">
        <v>0</v>
      </c>
      <c r="F106" s="14">
        <v>0</v>
      </c>
      <c r="G106" s="14">
        <f t="shared" si="21"/>
        <v>0</v>
      </c>
      <c r="H106" s="14">
        <f>COUNTIF('JANUARI (sesuai bulan berjalan)'!$T$3:$T$5000,'F2-PUSPEL'!J106)</f>
        <v>0</v>
      </c>
      <c r="I106" s="2"/>
      <c r="J106" s="75" t="s">
        <v>120</v>
      </c>
      <c r="K106" s="2"/>
      <c r="L106" s="2"/>
      <c r="M106" s="2"/>
      <c r="N106" s="2"/>
      <c r="O106" s="2"/>
      <c r="P106" s="2"/>
      <c r="Q106" s="2"/>
      <c r="R106" s="2"/>
      <c r="S106" s="2"/>
      <c r="T106" s="2"/>
      <c r="U106" s="2"/>
      <c r="V106" s="2"/>
      <c r="W106" s="2"/>
      <c r="X106" s="2"/>
      <c r="Y106" s="2"/>
      <c r="Z106" s="2"/>
    </row>
    <row r="107" spans="1:26" ht="12" customHeight="1">
      <c r="A107" s="73"/>
      <c r="B107" s="74" t="s">
        <v>62</v>
      </c>
      <c r="C107" s="14">
        <v>0</v>
      </c>
      <c r="D107" s="14">
        <v>0</v>
      </c>
      <c r="E107" s="14">
        <v>0</v>
      </c>
      <c r="F107" s="14">
        <v>0</v>
      </c>
      <c r="G107" s="14">
        <f t="shared" si="21"/>
        <v>0</v>
      </c>
      <c r="H107" s="14">
        <f>COUNTIF('JANUARI (sesuai bulan berjalan)'!$T$3:$T$5000,'F2-PUSPEL'!J107)</f>
        <v>0</v>
      </c>
      <c r="I107" s="2"/>
      <c r="J107" s="75" t="s">
        <v>121</v>
      </c>
      <c r="K107" s="2"/>
      <c r="L107" s="2"/>
      <c r="M107" s="2"/>
      <c r="N107" s="2"/>
      <c r="O107" s="2"/>
      <c r="P107" s="2"/>
      <c r="Q107" s="2"/>
      <c r="R107" s="2"/>
      <c r="S107" s="2"/>
      <c r="T107" s="2"/>
      <c r="U107" s="2"/>
      <c r="V107" s="2"/>
      <c r="W107" s="2"/>
      <c r="X107" s="2"/>
      <c r="Y107" s="2"/>
      <c r="Z107" s="2"/>
    </row>
    <row r="108" spans="1:26" ht="12" customHeight="1">
      <c r="A108" s="73"/>
      <c r="B108" s="74" t="s">
        <v>64</v>
      </c>
      <c r="C108" s="14">
        <v>0</v>
      </c>
      <c r="D108" s="14">
        <v>0</v>
      </c>
      <c r="E108" s="14">
        <v>0</v>
      </c>
      <c r="F108" s="14">
        <v>0</v>
      </c>
      <c r="G108" s="14">
        <f t="shared" si="21"/>
        <v>0</v>
      </c>
      <c r="H108" s="14">
        <f>COUNTIF('JANUARI (sesuai bulan berjalan)'!$T$3:$T$5000,'F2-PUSPEL'!J108)</f>
        <v>0</v>
      </c>
      <c r="I108" s="2"/>
      <c r="J108" s="75" t="s">
        <v>122</v>
      </c>
      <c r="K108" s="2"/>
      <c r="L108" s="2"/>
      <c r="M108" s="2"/>
      <c r="N108" s="2"/>
      <c r="O108" s="2"/>
      <c r="P108" s="2"/>
      <c r="Q108" s="2"/>
      <c r="R108" s="2"/>
      <c r="S108" s="2"/>
      <c r="T108" s="2"/>
      <c r="U108" s="2"/>
      <c r="V108" s="2"/>
      <c r="W108" s="2"/>
      <c r="X108" s="2"/>
      <c r="Y108" s="2"/>
      <c r="Z108" s="2"/>
    </row>
    <row r="109" spans="1:26" ht="12" customHeight="1">
      <c r="A109" s="73"/>
      <c r="B109" s="74" t="s">
        <v>66</v>
      </c>
      <c r="C109" s="14">
        <v>0</v>
      </c>
      <c r="D109" s="14">
        <v>0</v>
      </c>
      <c r="E109" s="14">
        <v>0</v>
      </c>
      <c r="F109" s="14">
        <v>0</v>
      </c>
      <c r="G109" s="14">
        <f t="shared" si="21"/>
        <v>0</v>
      </c>
      <c r="H109" s="14">
        <f>COUNTIF('JANUARI (sesuai bulan berjalan)'!$T$3:$T$5000,'F2-PUSPEL'!J109)</f>
        <v>0</v>
      </c>
      <c r="I109" s="2"/>
      <c r="J109" s="75" t="s">
        <v>123</v>
      </c>
      <c r="K109" s="2"/>
      <c r="L109" s="2"/>
      <c r="M109" s="2"/>
      <c r="N109" s="2"/>
      <c r="O109" s="2"/>
      <c r="P109" s="2"/>
      <c r="Q109" s="2"/>
      <c r="R109" s="2"/>
      <c r="S109" s="2"/>
      <c r="T109" s="2"/>
      <c r="U109" s="2"/>
      <c r="V109" s="2"/>
      <c r="W109" s="2"/>
      <c r="X109" s="2"/>
      <c r="Y109" s="2"/>
      <c r="Z109" s="2"/>
    </row>
    <row r="110" spans="1:26" ht="12" customHeight="1">
      <c r="A110" s="73"/>
      <c r="B110" s="74" t="s">
        <v>68</v>
      </c>
      <c r="C110" s="14">
        <v>0</v>
      </c>
      <c r="D110" s="14">
        <v>0</v>
      </c>
      <c r="E110" s="14">
        <v>0</v>
      </c>
      <c r="F110" s="14">
        <v>0</v>
      </c>
      <c r="G110" s="14">
        <f t="shared" si="21"/>
        <v>0</v>
      </c>
      <c r="H110" s="14">
        <f>COUNTIF('JANUARI (sesuai bulan berjalan)'!$T$3:$T$5000,'F2-PUSPEL'!J110)</f>
        <v>0</v>
      </c>
      <c r="I110" s="2"/>
      <c r="J110" s="75" t="s">
        <v>124</v>
      </c>
      <c r="K110" s="2"/>
      <c r="L110" s="2"/>
      <c r="M110" s="2"/>
      <c r="N110" s="2"/>
      <c r="O110" s="2"/>
      <c r="P110" s="2"/>
      <c r="Q110" s="2"/>
      <c r="R110" s="2"/>
      <c r="S110" s="2"/>
      <c r="T110" s="2"/>
      <c r="U110" s="2"/>
      <c r="V110" s="2"/>
      <c r="W110" s="2"/>
      <c r="X110" s="2"/>
      <c r="Y110" s="2"/>
      <c r="Z110" s="2"/>
    </row>
    <row r="111" spans="1:26" ht="12" customHeight="1">
      <c r="A111" s="76"/>
      <c r="B111" s="77"/>
      <c r="C111" s="78"/>
      <c r="D111" s="78"/>
      <c r="E111" s="78"/>
      <c r="F111" s="78"/>
      <c r="G111" s="78"/>
      <c r="H111" s="78"/>
      <c r="I111" s="2"/>
      <c r="J111" s="2"/>
      <c r="K111" s="2"/>
      <c r="L111" s="2"/>
      <c r="M111" s="2"/>
      <c r="N111" s="2"/>
      <c r="O111" s="2"/>
      <c r="P111" s="2"/>
      <c r="Q111" s="2"/>
      <c r="R111" s="2"/>
      <c r="S111" s="2"/>
      <c r="T111" s="2"/>
      <c r="U111" s="2"/>
      <c r="V111" s="2"/>
      <c r="W111" s="2"/>
      <c r="X111" s="2"/>
      <c r="Y111" s="2"/>
      <c r="Z111" s="2"/>
    </row>
    <row r="112" spans="1:26" ht="12" customHeight="1">
      <c r="A112" s="277" t="s">
        <v>70</v>
      </c>
      <c r="B112" s="276"/>
      <c r="C112" s="79">
        <f t="shared" ref="C112:H112" si="22">SUM(C104:C111)</f>
        <v>0</v>
      </c>
      <c r="D112" s="79">
        <f t="shared" si="22"/>
        <v>124</v>
      </c>
      <c r="E112" s="79">
        <f t="shared" si="22"/>
        <v>124</v>
      </c>
      <c r="F112" s="79">
        <f t="shared" si="22"/>
        <v>70</v>
      </c>
      <c r="G112" s="79">
        <f t="shared" si="22"/>
        <v>0</v>
      </c>
      <c r="H112" s="79">
        <f t="shared" si="22"/>
        <v>70</v>
      </c>
      <c r="I112" s="2"/>
      <c r="J112" s="2"/>
      <c r="K112" s="2"/>
      <c r="L112" s="2"/>
      <c r="M112" s="2"/>
      <c r="N112" s="2"/>
      <c r="O112" s="2"/>
      <c r="P112" s="2"/>
      <c r="Q112" s="2"/>
      <c r="R112" s="2"/>
      <c r="S112" s="2"/>
      <c r="T112" s="2"/>
      <c r="U112" s="2"/>
      <c r="V112" s="2"/>
      <c r="W112" s="2"/>
      <c r="X112" s="2"/>
      <c r="Y112" s="2"/>
      <c r="Z112" s="2"/>
    </row>
    <row r="113" spans="1:26" ht="12" customHeight="1">
      <c r="A113" s="73"/>
      <c r="B113" s="80"/>
      <c r="C113" s="14"/>
      <c r="D113" s="14"/>
      <c r="E113" s="14"/>
      <c r="F113" s="14"/>
      <c r="G113" s="14"/>
      <c r="H113" s="14"/>
      <c r="I113" s="2"/>
      <c r="J113" s="2"/>
      <c r="K113" s="2"/>
      <c r="L113" s="2"/>
      <c r="M113" s="2"/>
      <c r="N113" s="2"/>
      <c r="O113" s="2"/>
      <c r="P113" s="2"/>
      <c r="Q113" s="2"/>
      <c r="R113" s="2"/>
      <c r="S113" s="2"/>
      <c r="T113" s="2"/>
      <c r="U113" s="2"/>
      <c r="V113" s="2"/>
      <c r="W113" s="2"/>
      <c r="X113" s="2"/>
      <c r="Y113" s="2"/>
      <c r="Z113" s="2"/>
    </row>
    <row r="114" spans="1:26" ht="12" customHeight="1">
      <c r="A114" s="81"/>
      <c r="B114" s="71" t="s">
        <v>71</v>
      </c>
      <c r="C114" s="14">
        <v>6</v>
      </c>
      <c r="D114" s="14">
        <v>25</v>
      </c>
      <c r="E114" s="14">
        <v>25</v>
      </c>
      <c r="F114" s="14">
        <v>5</v>
      </c>
      <c r="G114" s="14">
        <f t="shared" ref="G114:G116" si="23">H114-F114</f>
        <v>0</v>
      </c>
      <c r="H114" s="14">
        <v>5</v>
      </c>
      <c r="I114" s="2"/>
      <c r="J114" s="75" t="s">
        <v>125</v>
      </c>
      <c r="K114" s="2"/>
      <c r="L114" s="2"/>
      <c r="M114" s="2"/>
      <c r="N114" s="2"/>
      <c r="O114" s="2"/>
      <c r="P114" s="2"/>
      <c r="Q114" s="2"/>
      <c r="R114" s="2"/>
      <c r="S114" s="2"/>
      <c r="T114" s="2"/>
      <c r="U114" s="2"/>
      <c r="V114" s="2"/>
      <c r="W114" s="2"/>
      <c r="X114" s="2"/>
      <c r="Y114" s="2"/>
      <c r="Z114" s="2"/>
    </row>
    <row r="115" spans="1:26" ht="12" customHeight="1">
      <c r="A115" s="81"/>
      <c r="B115" s="71" t="s">
        <v>73</v>
      </c>
      <c r="C115" s="14">
        <v>4</v>
      </c>
      <c r="D115" s="14">
        <v>7</v>
      </c>
      <c r="E115" s="14">
        <v>7</v>
      </c>
      <c r="F115" s="14">
        <v>10</v>
      </c>
      <c r="G115" s="14">
        <f t="shared" si="23"/>
        <v>0</v>
      </c>
      <c r="H115" s="14">
        <v>10</v>
      </c>
      <c r="I115" s="2"/>
      <c r="J115" s="75" t="s">
        <v>126</v>
      </c>
      <c r="K115" s="2"/>
      <c r="L115" s="2"/>
      <c r="M115" s="2"/>
      <c r="N115" s="2"/>
      <c r="O115" s="2"/>
      <c r="P115" s="2"/>
      <c r="Q115" s="2"/>
      <c r="R115" s="2"/>
      <c r="S115" s="2"/>
      <c r="T115" s="2"/>
      <c r="U115" s="2"/>
      <c r="V115" s="2"/>
      <c r="W115" s="2"/>
      <c r="X115" s="2"/>
      <c r="Y115" s="2"/>
      <c r="Z115" s="2"/>
    </row>
    <row r="116" spans="1:26" ht="12" customHeight="1">
      <c r="A116" s="81"/>
      <c r="B116" s="71" t="s">
        <v>75</v>
      </c>
      <c r="C116" s="14">
        <v>0</v>
      </c>
      <c r="D116" s="14">
        <v>0</v>
      </c>
      <c r="E116" s="14">
        <v>0</v>
      </c>
      <c r="F116" s="14">
        <v>0</v>
      </c>
      <c r="G116" s="14">
        <f t="shared" si="23"/>
        <v>0</v>
      </c>
      <c r="H116" s="14">
        <f>COUNTIF('JANUARI (sesuai bulan berjalan)'!$T$3:$T$5000,'F2-PUSPEL'!J116)</f>
        <v>0</v>
      </c>
      <c r="I116" s="2"/>
      <c r="J116" s="75" t="s">
        <v>127</v>
      </c>
      <c r="K116" s="2"/>
      <c r="L116" s="2"/>
      <c r="M116" s="2"/>
      <c r="N116" s="2"/>
      <c r="O116" s="2"/>
      <c r="P116" s="2"/>
      <c r="Q116" s="2"/>
      <c r="R116" s="2"/>
      <c r="S116" s="2"/>
      <c r="T116" s="2"/>
      <c r="U116" s="2"/>
      <c r="V116" s="2"/>
      <c r="W116" s="2"/>
      <c r="X116" s="2"/>
      <c r="Y116" s="2"/>
      <c r="Z116" s="2"/>
    </row>
    <row r="117" spans="1:26" ht="12" customHeight="1">
      <c r="A117" s="81"/>
      <c r="B117" s="82"/>
      <c r="C117" s="14"/>
      <c r="D117" s="14">
        <v>0</v>
      </c>
      <c r="E117" s="14">
        <v>0</v>
      </c>
      <c r="F117" s="14">
        <v>0</v>
      </c>
      <c r="G117" s="14"/>
      <c r="H117" s="14"/>
      <c r="I117" s="2"/>
      <c r="J117" s="2"/>
      <c r="K117" s="2"/>
      <c r="L117" s="2"/>
      <c r="M117" s="2"/>
      <c r="N117" s="2"/>
      <c r="O117" s="2"/>
      <c r="P117" s="2"/>
      <c r="Q117" s="2"/>
      <c r="R117" s="2"/>
      <c r="S117" s="2"/>
      <c r="T117" s="2"/>
      <c r="U117" s="2"/>
      <c r="V117" s="2"/>
      <c r="W117" s="2"/>
      <c r="X117" s="2"/>
      <c r="Y117" s="2"/>
      <c r="Z117" s="2"/>
    </row>
    <row r="118" spans="1:26" ht="12" customHeight="1">
      <c r="A118" s="73"/>
      <c r="B118" s="80"/>
      <c r="C118" s="78"/>
      <c r="D118" s="78"/>
      <c r="E118" s="78"/>
      <c r="F118" s="78"/>
      <c r="G118" s="78"/>
      <c r="H118" s="78"/>
      <c r="I118" s="2"/>
      <c r="J118" s="2"/>
      <c r="K118" s="2"/>
      <c r="L118" s="2"/>
      <c r="M118" s="2"/>
      <c r="N118" s="2"/>
      <c r="O118" s="2"/>
      <c r="P118" s="2"/>
      <c r="Q118" s="2"/>
      <c r="R118" s="2"/>
      <c r="S118" s="2"/>
      <c r="T118" s="2"/>
      <c r="U118" s="2"/>
      <c r="V118" s="2"/>
      <c r="W118" s="2"/>
      <c r="X118" s="2"/>
      <c r="Y118" s="2"/>
      <c r="Z118" s="2"/>
    </row>
    <row r="119" spans="1:26" ht="12" customHeight="1">
      <c r="A119" s="278" t="s">
        <v>77</v>
      </c>
      <c r="B119" s="266"/>
      <c r="C119" s="83">
        <f t="shared" ref="C119:H119" si="24">SUM(C114:C117)+C112</f>
        <v>10</v>
      </c>
      <c r="D119" s="83">
        <f t="shared" si="24"/>
        <v>156</v>
      </c>
      <c r="E119" s="83">
        <f t="shared" si="24"/>
        <v>156</v>
      </c>
      <c r="F119" s="83">
        <f t="shared" si="24"/>
        <v>85</v>
      </c>
      <c r="G119" s="83">
        <f t="shared" si="24"/>
        <v>0</v>
      </c>
      <c r="H119" s="83">
        <f t="shared" si="24"/>
        <v>85</v>
      </c>
      <c r="I119" s="2"/>
      <c r="J119" s="2"/>
      <c r="K119" s="2"/>
      <c r="L119" s="2"/>
      <c r="M119" s="2"/>
      <c r="N119" s="2"/>
      <c r="O119" s="2"/>
      <c r="P119" s="2"/>
      <c r="Q119" s="2"/>
      <c r="R119" s="2"/>
      <c r="S119" s="2"/>
      <c r="T119" s="2"/>
      <c r="U119" s="2"/>
      <c r="V119" s="2"/>
      <c r="W119" s="2"/>
      <c r="X119" s="2"/>
      <c r="Y119" s="2"/>
      <c r="Z119" s="2"/>
    </row>
    <row r="120" spans="1:26" ht="12" customHeight="1">
      <c r="A120" s="66">
        <v>7</v>
      </c>
      <c r="B120" s="67" t="s">
        <v>18</v>
      </c>
      <c r="C120" s="68"/>
      <c r="D120" s="68"/>
      <c r="E120" s="68"/>
      <c r="F120" s="68"/>
      <c r="G120" s="68"/>
      <c r="H120" s="68"/>
      <c r="I120" s="2"/>
      <c r="J120" s="2"/>
      <c r="K120" s="2"/>
      <c r="L120" s="2"/>
      <c r="M120" s="2"/>
      <c r="N120" s="2"/>
      <c r="O120" s="2"/>
      <c r="P120" s="2"/>
      <c r="Q120" s="2"/>
      <c r="R120" s="2"/>
      <c r="S120" s="2"/>
      <c r="T120" s="2"/>
      <c r="U120" s="2"/>
      <c r="V120" s="2"/>
      <c r="W120" s="2"/>
      <c r="X120" s="2"/>
      <c r="Y120" s="2"/>
      <c r="Z120" s="2"/>
    </row>
    <row r="121" spans="1:26" ht="12" customHeight="1">
      <c r="A121" s="70"/>
      <c r="B121" s="84" t="s">
        <v>55</v>
      </c>
      <c r="C121" s="72"/>
      <c r="D121" s="72"/>
      <c r="E121" s="72"/>
      <c r="F121" s="72"/>
      <c r="G121" s="72"/>
      <c r="H121" s="72"/>
      <c r="I121" s="2"/>
      <c r="J121" s="2"/>
      <c r="K121" s="2"/>
      <c r="L121" s="2"/>
      <c r="M121" s="2"/>
      <c r="N121" s="2"/>
      <c r="O121" s="2"/>
      <c r="P121" s="2"/>
      <c r="Q121" s="2"/>
      <c r="R121" s="2"/>
      <c r="S121" s="2"/>
      <c r="T121" s="2"/>
      <c r="U121" s="2"/>
      <c r="V121" s="2"/>
      <c r="W121" s="2"/>
      <c r="X121" s="2"/>
      <c r="Y121" s="2"/>
      <c r="Z121" s="2"/>
    </row>
    <row r="122" spans="1:26" ht="12" customHeight="1">
      <c r="A122" s="73"/>
      <c r="B122" s="74" t="s">
        <v>56</v>
      </c>
      <c r="C122" s="14">
        <v>0</v>
      </c>
      <c r="D122" s="14">
        <v>0</v>
      </c>
      <c r="E122" s="14">
        <v>0</v>
      </c>
      <c r="F122" s="14">
        <v>0</v>
      </c>
      <c r="G122" s="14">
        <f t="shared" ref="G122:G128" si="25">H122-F122</f>
        <v>0</v>
      </c>
      <c r="H122" s="14">
        <f>COUNTIF('JANUARI (sesuai bulan berjalan)'!$T$3:$T$5000,'F2-PUSPEL'!J122)</f>
        <v>0</v>
      </c>
      <c r="I122" s="2"/>
      <c r="J122" s="75" t="s">
        <v>128</v>
      </c>
      <c r="K122" s="2"/>
      <c r="L122" s="2"/>
      <c r="M122" s="2"/>
      <c r="N122" s="2"/>
      <c r="O122" s="2"/>
      <c r="P122" s="2"/>
      <c r="Q122" s="2"/>
      <c r="R122" s="2"/>
      <c r="S122" s="2"/>
      <c r="T122" s="2"/>
      <c r="U122" s="2"/>
      <c r="V122" s="2"/>
      <c r="W122" s="2"/>
      <c r="X122" s="2"/>
      <c r="Y122" s="2"/>
      <c r="Z122" s="2"/>
    </row>
    <row r="123" spans="1:26" ht="12" customHeight="1">
      <c r="A123" s="73"/>
      <c r="B123" s="74" t="s">
        <v>58</v>
      </c>
      <c r="C123" s="14">
        <v>0</v>
      </c>
      <c r="D123" s="14">
        <v>0</v>
      </c>
      <c r="E123" s="14">
        <v>0</v>
      </c>
      <c r="F123" s="14">
        <v>0</v>
      </c>
      <c r="G123" s="14">
        <f t="shared" si="25"/>
        <v>0</v>
      </c>
      <c r="H123" s="14">
        <f>COUNTIF('JANUARI (sesuai bulan berjalan)'!$T$3:$T$5000,'F2-PUSPEL'!J123)</f>
        <v>0</v>
      </c>
      <c r="I123" s="2"/>
      <c r="J123" s="75" t="s">
        <v>129</v>
      </c>
      <c r="K123" s="2"/>
      <c r="L123" s="2"/>
      <c r="M123" s="2"/>
      <c r="N123" s="2"/>
      <c r="O123" s="2"/>
      <c r="P123" s="2"/>
      <c r="Q123" s="2"/>
      <c r="R123" s="2"/>
      <c r="S123" s="2"/>
      <c r="T123" s="2"/>
      <c r="U123" s="2"/>
      <c r="V123" s="2"/>
      <c r="W123" s="2"/>
      <c r="X123" s="2"/>
      <c r="Y123" s="2"/>
      <c r="Z123" s="2"/>
    </row>
    <row r="124" spans="1:26" ht="12" customHeight="1">
      <c r="A124" s="73"/>
      <c r="B124" s="74" t="s">
        <v>60</v>
      </c>
      <c r="C124" s="14">
        <v>0</v>
      </c>
      <c r="D124" s="14">
        <v>0</v>
      </c>
      <c r="E124" s="14">
        <v>0</v>
      </c>
      <c r="F124" s="14">
        <v>0</v>
      </c>
      <c r="G124" s="14">
        <f t="shared" si="25"/>
        <v>0</v>
      </c>
      <c r="H124" s="14">
        <f>COUNTIF('JANUARI (sesuai bulan berjalan)'!$T$3:$T$5000,'F2-PUSPEL'!J124)</f>
        <v>0</v>
      </c>
      <c r="I124" s="2"/>
      <c r="J124" s="75" t="s">
        <v>130</v>
      </c>
      <c r="K124" s="2"/>
      <c r="L124" s="2"/>
      <c r="M124" s="2"/>
      <c r="N124" s="2"/>
      <c r="O124" s="2"/>
      <c r="P124" s="2"/>
      <c r="Q124" s="2"/>
      <c r="R124" s="2"/>
      <c r="S124" s="2"/>
      <c r="T124" s="2"/>
      <c r="U124" s="2"/>
      <c r="V124" s="2"/>
      <c r="W124" s="2"/>
      <c r="X124" s="2"/>
      <c r="Y124" s="2"/>
      <c r="Z124" s="2"/>
    </row>
    <row r="125" spans="1:26" ht="12" customHeight="1">
      <c r="A125" s="73"/>
      <c r="B125" s="74" t="s">
        <v>62</v>
      </c>
      <c r="C125" s="14">
        <v>0</v>
      </c>
      <c r="D125" s="14">
        <v>0</v>
      </c>
      <c r="E125" s="14">
        <v>0</v>
      </c>
      <c r="F125" s="14">
        <v>0</v>
      </c>
      <c r="G125" s="14">
        <f t="shared" si="25"/>
        <v>0</v>
      </c>
      <c r="H125" s="14">
        <f>COUNTIF('JANUARI (sesuai bulan berjalan)'!$T$3:$T$5000,'F2-PUSPEL'!J125)</f>
        <v>0</v>
      </c>
      <c r="I125" s="2"/>
      <c r="J125" s="75" t="s">
        <v>131</v>
      </c>
      <c r="K125" s="2"/>
      <c r="L125" s="2"/>
      <c r="M125" s="2"/>
      <c r="N125" s="2"/>
      <c r="O125" s="2"/>
      <c r="P125" s="2"/>
      <c r="Q125" s="2"/>
      <c r="R125" s="2"/>
      <c r="S125" s="2"/>
      <c r="T125" s="2"/>
      <c r="U125" s="2"/>
      <c r="V125" s="2"/>
      <c r="W125" s="2"/>
      <c r="X125" s="2"/>
      <c r="Y125" s="2"/>
      <c r="Z125" s="2"/>
    </row>
    <row r="126" spans="1:26" ht="12" customHeight="1">
      <c r="A126" s="73"/>
      <c r="B126" s="74" t="s">
        <v>64</v>
      </c>
      <c r="C126" s="14">
        <v>0</v>
      </c>
      <c r="D126" s="14">
        <v>0</v>
      </c>
      <c r="E126" s="14">
        <v>0</v>
      </c>
      <c r="F126" s="14">
        <v>0</v>
      </c>
      <c r="G126" s="14">
        <f t="shared" si="25"/>
        <v>0</v>
      </c>
      <c r="H126" s="14">
        <f>COUNTIF('JANUARI (sesuai bulan berjalan)'!$T$3:$T$5000,'F2-PUSPEL'!J126)</f>
        <v>0</v>
      </c>
      <c r="I126" s="2"/>
      <c r="J126" s="75" t="s">
        <v>132</v>
      </c>
      <c r="K126" s="2"/>
      <c r="L126" s="2"/>
      <c r="M126" s="2"/>
      <c r="N126" s="2"/>
      <c r="O126" s="2"/>
      <c r="P126" s="2"/>
      <c r="Q126" s="2"/>
      <c r="R126" s="2"/>
      <c r="S126" s="2"/>
      <c r="T126" s="2"/>
      <c r="U126" s="2"/>
      <c r="V126" s="2"/>
      <c r="W126" s="2"/>
      <c r="X126" s="2"/>
      <c r="Y126" s="2"/>
      <c r="Z126" s="2"/>
    </row>
    <row r="127" spans="1:26" ht="12" customHeight="1">
      <c r="A127" s="73"/>
      <c r="B127" s="74" t="s">
        <v>66</v>
      </c>
      <c r="C127" s="14">
        <v>0</v>
      </c>
      <c r="D127" s="14">
        <v>0</v>
      </c>
      <c r="E127" s="14">
        <v>0</v>
      </c>
      <c r="F127" s="14">
        <v>0</v>
      </c>
      <c r="G127" s="14">
        <f t="shared" si="25"/>
        <v>0</v>
      </c>
      <c r="H127" s="14">
        <f>COUNTIF('JANUARI (sesuai bulan berjalan)'!$T$3:$T$5000,'F2-PUSPEL'!J127)</f>
        <v>0</v>
      </c>
      <c r="I127" s="2"/>
      <c r="J127" s="75" t="s">
        <v>133</v>
      </c>
      <c r="K127" s="2"/>
      <c r="L127" s="2"/>
      <c r="M127" s="2"/>
      <c r="N127" s="2"/>
      <c r="O127" s="2"/>
      <c r="P127" s="2"/>
      <c r="Q127" s="2"/>
      <c r="R127" s="2"/>
      <c r="S127" s="2"/>
      <c r="T127" s="2"/>
      <c r="U127" s="2"/>
      <c r="V127" s="2"/>
      <c r="W127" s="2"/>
      <c r="X127" s="2"/>
      <c r="Y127" s="2"/>
      <c r="Z127" s="2"/>
    </row>
    <row r="128" spans="1:26" ht="12" customHeight="1">
      <c r="A128" s="73"/>
      <c r="B128" s="74" t="s">
        <v>68</v>
      </c>
      <c r="C128" s="14">
        <v>0</v>
      </c>
      <c r="D128" s="14">
        <v>0</v>
      </c>
      <c r="E128" s="14">
        <v>0</v>
      </c>
      <c r="F128" s="14">
        <v>0</v>
      </c>
      <c r="G128" s="14">
        <f t="shared" si="25"/>
        <v>0</v>
      </c>
      <c r="H128" s="14">
        <f>COUNTIF('JANUARI (sesuai bulan berjalan)'!$T$3:$T$5000,'F2-PUSPEL'!J128)</f>
        <v>0</v>
      </c>
      <c r="I128" s="2"/>
      <c r="J128" s="75" t="s">
        <v>134</v>
      </c>
      <c r="K128" s="2"/>
      <c r="L128" s="2"/>
      <c r="M128" s="2"/>
      <c r="N128" s="2"/>
      <c r="O128" s="2"/>
      <c r="P128" s="2"/>
      <c r="Q128" s="2"/>
      <c r="R128" s="2"/>
      <c r="S128" s="2"/>
      <c r="T128" s="2"/>
      <c r="U128" s="2"/>
      <c r="V128" s="2"/>
      <c r="W128" s="2"/>
      <c r="X128" s="2"/>
      <c r="Y128" s="2"/>
      <c r="Z128" s="2"/>
    </row>
    <row r="129" spans="1:26" ht="12" customHeight="1">
      <c r="A129" s="76"/>
      <c r="B129" s="77"/>
      <c r="C129" s="78"/>
      <c r="D129" s="78"/>
      <c r="E129" s="78"/>
      <c r="F129" s="78"/>
      <c r="G129" s="78"/>
      <c r="H129" s="78"/>
      <c r="I129" s="2"/>
      <c r="J129" s="2"/>
      <c r="K129" s="2"/>
      <c r="L129" s="2"/>
      <c r="M129" s="2"/>
      <c r="N129" s="2"/>
      <c r="O129" s="2"/>
      <c r="P129" s="2"/>
      <c r="Q129" s="2"/>
      <c r="R129" s="2"/>
      <c r="S129" s="2"/>
      <c r="T129" s="2"/>
      <c r="U129" s="2"/>
      <c r="V129" s="2"/>
      <c r="W129" s="2"/>
      <c r="X129" s="2"/>
      <c r="Y129" s="2"/>
      <c r="Z129" s="2"/>
    </row>
    <row r="130" spans="1:26" ht="12" customHeight="1">
      <c r="A130" s="277" t="s">
        <v>70</v>
      </c>
      <c r="B130" s="276"/>
      <c r="C130" s="79">
        <f t="shared" ref="C130:H130" si="26">SUM(C122:C129)</f>
        <v>0</v>
      </c>
      <c r="D130" s="79">
        <f t="shared" si="26"/>
        <v>0</v>
      </c>
      <c r="E130" s="79">
        <f t="shared" si="26"/>
        <v>0</v>
      </c>
      <c r="F130" s="79">
        <f t="shared" si="26"/>
        <v>0</v>
      </c>
      <c r="G130" s="79">
        <f t="shared" si="26"/>
        <v>0</v>
      </c>
      <c r="H130" s="79">
        <f t="shared" si="26"/>
        <v>0</v>
      </c>
      <c r="I130" s="2"/>
      <c r="J130" s="2"/>
      <c r="K130" s="2"/>
      <c r="L130" s="2"/>
      <c r="M130" s="2"/>
      <c r="N130" s="2"/>
      <c r="O130" s="2"/>
      <c r="P130" s="2"/>
      <c r="Q130" s="2"/>
      <c r="R130" s="2"/>
      <c r="S130" s="2"/>
      <c r="T130" s="2"/>
      <c r="U130" s="2"/>
      <c r="V130" s="2"/>
      <c r="W130" s="2"/>
      <c r="X130" s="2"/>
      <c r="Y130" s="2"/>
      <c r="Z130" s="2"/>
    </row>
    <row r="131" spans="1:26" ht="12" customHeight="1">
      <c r="A131" s="73"/>
      <c r="B131" s="80"/>
      <c r="C131" s="14"/>
      <c r="D131" s="14"/>
      <c r="E131" s="14"/>
      <c r="F131" s="14"/>
      <c r="G131" s="14"/>
      <c r="H131" s="14"/>
      <c r="I131" s="2"/>
      <c r="J131" s="2"/>
      <c r="K131" s="2"/>
      <c r="L131" s="2"/>
      <c r="M131" s="2"/>
      <c r="N131" s="2"/>
      <c r="O131" s="2"/>
      <c r="P131" s="2"/>
      <c r="Q131" s="2"/>
      <c r="R131" s="2"/>
      <c r="S131" s="2"/>
      <c r="T131" s="2"/>
      <c r="U131" s="2"/>
      <c r="V131" s="2"/>
      <c r="W131" s="2"/>
      <c r="X131" s="2"/>
      <c r="Y131" s="2"/>
      <c r="Z131" s="2"/>
    </row>
    <row r="132" spans="1:26" ht="12" customHeight="1">
      <c r="A132" s="81"/>
      <c r="B132" s="71" t="s">
        <v>71</v>
      </c>
      <c r="C132" s="14">
        <v>0</v>
      </c>
      <c r="D132" s="14">
        <v>0</v>
      </c>
      <c r="E132" s="14">
        <v>0</v>
      </c>
      <c r="F132" s="14">
        <v>0</v>
      </c>
      <c r="G132" s="14">
        <f t="shared" ref="G132:G134" si="27">H132-F132</f>
        <v>0</v>
      </c>
      <c r="H132" s="14">
        <f>COUNTIF('JANUARI (sesuai bulan berjalan)'!$T$3:$T$5000,'F2-PUSPEL'!J132)</f>
        <v>0</v>
      </c>
      <c r="I132" s="2"/>
      <c r="J132" s="75" t="s">
        <v>135</v>
      </c>
      <c r="K132" s="2"/>
      <c r="L132" s="2"/>
      <c r="M132" s="2"/>
      <c r="N132" s="2"/>
      <c r="O132" s="2"/>
      <c r="P132" s="2"/>
      <c r="Q132" s="2"/>
      <c r="R132" s="2"/>
      <c r="S132" s="2"/>
      <c r="T132" s="2"/>
      <c r="U132" s="2"/>
      <c r="V132" s="2"/>
      <c r="W132" s="2"/>
      <c r="X132" s="2"/>
      <c r="Y132" s="2"/>
      <c r="Z132" s="2"/>
    </row>
    <row r="133" spans="1:26" ht="12" customHeight="1">
      <c r="A133" s="81"/>
      <c r="B133" s="71" t="s">
        <v>73</v>
      </c>
      <c r="C133" s="14">
        <v>0</v>
      </c>
      <c r="D133" s="14">
        <v>0</v>
      </c>
      <c r="E133" s="14">
        <v>0</v>
      </c>
      <c r="F133" s="14">
        <v>0</v>
      </c>
      <c r="G133" s="14">
        <f t="shared" si="27"/>
        <v>0</v>
      </c>
      <c r="H133" s="14">
        <f>COUNTIF('JANUARI (sesuai bulan berjalan)'!$T$3:$T$5000,'F2-PUSPEL'!J133)</f>
        <v>0</v>
      </c>
      <c r="I133" s="2"/>
      <c r="J133" s="75" t="s">
        <v>136</v>
      </c>
      <c r="K133" s="2"/>
      <c r="L133" s="2"/>
      <c r="M133" s="2"/>
      <c r="N133" s="2"/>
      <c r="O133" s="2"/>
      <c r="P133" s="2"/>
      <c r="Q133" s="2"/>
      <c r="R133" s="2"/>
      <c r="S133" s="2"/>
      <c r="T133" s="2"/>
      <c r="U133" s="2"/>
      <c r="V133" s="2"/>
      <c r="W133" s="2"/>
      <c r="X133" s="2"/>
      <c r="Y133" s="2"/>
      <c r="Z133" s="2"/>
    </row>
    <row r="134" spans="1:26" ht="12" customHeight="1">
      <c r="A134" s="81"/>
      <c r="B134" s="71" t="s">
        <v>75</v>
      </c>
      <c r="C134" s="14">
        <v>0</v>
      </c>
      <c r="D134" s="14">
        <v>0</v>
      </c>
      <c r="E134" s="14">
        <v>0</v>
      </c>
      <c r="F134" s="14">
        <v>0</v>
      </c>
      <c r="G134" s="14">
        <f t="shared" si="27"/>
        <v>0</v>
      </c>
      <c r="H134" s="14">
        <f>COUNTIF('JANUARI (sesuai bulan berjalan)'!$T$3:$T$5000,'F2-PUSPEL'!J134)</f>
        <v>0</v>
      </c>
      <c r="I134" s="2"/>
      <c r="J134" s="75" t="s">
        <v>137</v>
      </c>
      <c r="K134" s="2"/>
      <c r="L134" s="2"/>
      <c r="M134" s="2"/>
      <c r="N134" s="2"/>
      <c r="O134" s="2"/>
      <c r="P134" s="2"/>
      <c r="Q134" s="2"/>
      <c r="R134" s="2"/>
      <c r="S134" s="2"/>
      <c r="T134" s="2"/>
      <c r="U134" s="2"/>
      <c r="V134" s="2"/>
      <c r="W134" s="2"/>
      <c r="X134" s="2"/>
      <c r="Y134" s="2"/>
      <c r="Z134" s="2"/>
    </row>
    <row r="135" spans="1:26" ht="12" customHeight="1">
      <c r="A135" s="81"/>
      <c r="B135" s="82"/>
      <c r="C135" s="14"/>
      <c r="D135" s="14">
        <v>0</v>
      </c>
      <c r="E135" s="14">
        <v>0</v>
      </c>
      <c r="F135" s="14">
        <v>0</v>
      </c>
      <c r="G135" s="14"/>
      <c r="H135" s="14"/>
      <c r="I135" s="2"/>
      <c r="J135" s="2"/>
      <c r="K135" s="2"/>
      <c r="L135" s="2"/>
      <c r="M135" s="2"/>
      <c r="N135" s="2"/>
      <c r="O135" s="2"/>
      <c r="P135" s="2"/>
      <c r="Q135" s="2"/>
      <c r="R135" s="2"/>
      <c r="S135" s="2"/>
      <c r="T135" s="2"/>
      <c r="U135" s="2"/>
      <c r="V135" s="2"/>
      <c r="W135" s="2"/>
      <c r="X135" s="2"/>
      <c r="Y135" s="2"/>
      <c r="Z135" s="2"/>
    </row>
    <row r="136" spans="1:26" ht="12" customHeight="1">
      <c r="A136" s="73"/>
      <c r="B136" s="80"/>
      <c r="C136" s="78"/>
      <c r="D136" s="78"/>
      <c r="E136" s="78"/>
      <c r="F136" s="78"/>
      <c r="G136" s="78"/>
      <c r="H136" s="78"/>
      <c r="I136" s="2"/>
      <c r="J136" s="2"/>
      <c r="K136" s="2"/>
      <c r="L136" s="2"/>
      <c r="M136" s="2"/>
      <c r="N136" s="2"/>
      <c r="O136" s="2"/>
      <c r="P136" s="2"/>
      <c r="Q136" s="2"/>
      <c r="R136" s="2"/>
      <c r="S136" s="2"/>
      <c r="T136" s="2"/>
      <c r="U136" s="2"/>
      <c r="V136" s="2"/>
      <c r="W136" s="2"/>
      <c r="X136" s="2"/>
      <c r="Y136" s="2"/>
      <c r="Z136" s="2"/>
    </row>
    <row r="137" spans="1:26" ht="12" customHeight="1">
      <c r="A137" s="278" t="s">
        <v>77</v>
      </c>
      <c r="B137" s="266"/>
      <c r="C137" s="83">
        <f t="shared" ref="C137:H137" si="28">SUM(C132:C135)+C130</f>
        <v>0</v>
      </c>
      <c r="D137" s="83">
        <f t="shared" si="28"/>
        <v>0</v>
      </c>
      <c r="E137" s="83">
        <f t="shared" si="28"/>
        <v>0</v>
      </c>
      <c r="F137" s="83">
        <f t="shared" si="28"/>
        <v>0</v>
      </c>
      <c r="G137" s="83">
        <f t="shared" si="28"/>
        <v>0</v>
      </c>
      <c r="H137" s="83">
        <f t="shared" si="28"/>
        <v>0</v>
      </c>
      <c r="I137" s="2"/>
      <c r="J137" s="2"/>
      <c r="K137" s="2"/>
      <c r="L137" s="2"/>
      <c r="M137" s="2"/>
      <c r="N137" s="2"/>
      <c r="O137" s="2"/>
      <c r="P137" s="2"/>
      <c r="Q137" s="2"/>
      <c r="R137" s="2"/>
      <c r="S137" s="2"/>
      <c r="T137" s="2"/>
      <c r="U137" s="2"/>
      <c r="V137" s="2"/>
      <c r="W137" s="2"/>
      <c r="X137" s="2"/>
      <c r="Y137" s="2"/>
      <c r="Z137" s="2"/>
    </row>
    <row r="138" spans="1:26" ht="12" customHeight="1">
      <c r="A138" s="66">
        <v>8</v>
      </c>
      <c r="B138" s="67" t="s">
        <v>19</v>
      </c>
      <c r="C138" s="68"/>
      <c r="D138" s="68"/>
      <c r="E138" s="68"/>
      <c r="F138" s="68"/>
      <c r="G138" s="68"/>
      <c r="H138" s="68"/>
      <c r="I138" s="2"/>
      <c r="J138" s="2"/>
      <c r="K138" s="2"/>
      <c r="L138" s="2"/>
      <c r="M138" s="2"/>
      <c r="N138" s="2"/>
      <c r="O138" s="2"/>
      <c r="P138" s="2"/>
      <c r="Q138" s="2"/>
      <c r="R138" s="2"/>
      <c r="S138" s="2"/>
      <c r="T138" s="2"/>
      <c r="U138" s="2"/>
      <c r="V138" s="2"/>
      <c r="W138" s="2"/>
      <c r="X138" s="2"/>
      <c r="Y138" s="2"/>
      <c r="Z138" s="2"/>
    </row>
    <row r="139" spans="1:26" ht="12" customHeight="1">
      <c r="A139" s="70"/>
      <c r="B139" s="84" t="s">
        <v>55</v>
      </c>
      <c r="C139" s="72"/>
      <c r="D139" s="72"/>
      <c r="E139" s="72"/>
      <c r="F139" s="72"/>
      <c r="G139" s="72"/>
      <c r="H139" s="72"/>
      <c r="I139" s="2"/>
      <c r="J139" s="2"/>
      <c r="K139" s="2"/>
      <c r="L139" s="2"/>
      <c r="M139" s="2"/>
      <c r="N139" s="2"/>
      <c r="O139" s="2"/>
      <c r="P139" s="2"/>
      <c r="Q139" s="2"/>
      <c r="R139" s="2"/>
      <c r="S139" s="2"/>
      <c r="T139" s="2"/>
      <c r="U139" s="2"/>
      <c r="V139" s="2"/>
      <c r="W139" s="2"/>
      <c r="X139" s="2"/>
      <c r="Y139" s="2"/>
      <c r="Z139" s="2"/>
    </row>
    <row r="140" spans="1:26" ht="12" customHeight="1">
      <c r="A140" s="73"/>
      <c r="B140" s="74" t="s">
        <v>56</v>
      </c>
      <c r="C140" s="14">
        <v>0</v>
      </c>
      <c r="D140" s="14">
        <v>0</v>
      </c>
      <c r="E140" s="14">
        <v>0</v>
      </c>
      <c r="F140" s="14">
        <v>0</v>
      </c>
      <c r="G140" s="14">
        <f t="shared" ref="G140:G146" si="29">H140-F140</f>
        <v>0</v>
      </c>
      <c r="H140" s="14">
        <f>COUNTIF('JANUARI (sesuai bulan berjalan)'!$T$3:$T$5000,'F2-PUSPEL'!J140)</f>
        <v>0</v>
      </c>
      <c r="I140" s="2"/>
      <c r="J140" s="75" t="s">
        <v>138</v>
      </c>
      <c r="K140" s="2"/>
      <c r="L140" s="2"/>
      <c r="M140" s="2"/>
      <c r="N140" s="2"/>
      <c r="O140" s="2"/>
      <c r="P140" s="2"/>
      <c r="Q140" s="2"/>
      <c r="R140" s="2"/>
      <c r="S140" s="2"/>
      <c r="T140" s="2"/>
      <c r="U140" s="2"/>
      <c r="V140" s="2"/>
      <c r="W140" s="2"/>
      <c r="X140" s="2"/>
      <c r="Y140" s="2"/>
      <c r="Z140" s="2"/>
    </row>
    <row r="141" spans="1:26" ht="12" customHeight="1">
      <c r="A141" s="73"/>
      <c r="B141" s="74" t="s">
        <v>58</v>
      </c>
      <c r="C141" s="14">
        <v>0</v>
      </c>
      <c r="D141" s="14">
        <v>0</v>
      </c>
      <c r="E141" s="14">
        <v>0</v>
      </c>
      <c r="F141" s="14">
        <v>0</v>
      </c>
      <c r="G141" s="14">
        <f t="shared" si="29"/>
        <v>0</v>
      </c>
      <c r="H141" s="14">
        <f>COUNTIF('JANUARI (sesuai bulan berjalan)'!$T$3:$T$5000,'F2-PUSPEL'!J141)</f>
        <v>0</v>
      </c>
      <c r="I141" s="2"/>
      <c r="J141" s="75" t="s">
        <v>139</v>
      </c>
      <c r="K141" s="2"/>
      <c r="L141" s="2"/>
      <c r="M141" s="2"/>
      <c r="N141" s="2"/>
      <c r="O141" s="2"/>
      <c r="P141" s="2"/>
      <c r="Q141" s="2"/>
      <c r="R141" s="2"/>
      <c r="S141" s="2"/>
      <c r="T141" s="2"/>
      <c r="U141" s="2"/>
      <c r="V141" s="2"/>
      <c r="W141" s="2"/>
      <c r="X141" s="2"/>
      <c r="Y141" s="2"/>
      <c r="Z141" s="2"/>
    </row>
    <row r="142" spans="1:26" ht="12" customHeight="1">
      <c r="A142" s="73"/>
      <c r="B142" s="74" t="s">
        <v>60</v>
      </c>
      <c r="C142" s="14">
        <v>0</v>
      </c>
      <c r="D142" s="14">
        <v>0</v>
      </c>
      <c r="E142" s="14">
        <v>0</v>
      </c>
      <c r="F142" s="14">
        <v>0</v>
      </c>
      <c r="G142" s="14">
        <f t="shared" si="29"/>
        <v>0</v>
      </c>
      <c r="H142" s="14">
        <f>COUNTIF('JANUARI (sesuai bulan berjalan)'!$T$3:$T$5000,'F2-PUSPEL'!J142)</f>
        <v>0</v>
      </c>
      <c r="I142" s="2"/>
      <c r="J142" s="75" t="s">
        <v>140</v>
      </c>
      <c r="K142" s="2"/>
      <c r="L142" s="2"/>
      <c r="M142" s="2"/>
      <c r="N142" s="2"/>
      <c r="O142" s="2"/>
      <c r="P142" s="2"/>
      <c r="Q142" s="2"/>
      <c r="R142" s="2"/>
      <c r="S142" s="2"/>
      <c r="T142" s="2"/>
      <c r="U142" s="2"/>
      <c r="V142" s="2"/>
      <c r="W142" s="2"/>
      <c r="X142" s="2"/>
      <c r="Y142" s="2"/>
      <c r="Z142" s="2"/>
    </row>
    <row r="143" spans="1:26" ht="12" customHeight="1">
      <c r="A143" s="73"/>
      <c r="B143" s="74" t="s">
        <v>62</v>
      </c>
      <c r="C143" s="14">
        <v>0</v>
      </c>
      <c r="D143" s="14">
        <v>0</v>
      </c>
      <c r="E143" s="14">
        <v>0</v>
      </c>
      <c r="F143" s="14">
        <v>0</v>
      </c>
      <c r="G143" s="14">
        <f t="shared" si="29"/>
        <v>0</v>
      </c>
      <c r="H143" s="14">
        <f>COUNTIF('JANUARI (sesuai bulan berjalan)'!$T$3:$T$5000,'F2-PUSPEL'!J143)</f>
        <v>0</v>
      </c>
      <c r="I143" s="2"/>
      <c r="J143" s="75" t="s">
        <v>141</v>
      </c>
      <c r="K143" s="2"/>
      <c r="L143" s="2"/>
      <c r="M143" s="2"/>
      <c r="N143" s="2"/>
      <c r="O143" s="2"/>
      <c r="P143" s="2"/>
      <c r="Q143" s="2"/>
      <c r="R143" s="2"/>
      <c r="S143" s="2"/>
      <c r="T143" s="2"/>
      <c r="U143" s="2"/>
      <c r="V143" s="2"/>
      <c r="W143" s="2"/>
      <c r="X143" s="2"/>
      <c r="Y143" s="2"/>
      <c r="Z143" s="2"/>
    </row>
    <row r="144" spans="1:26" ht="12" customHeight="1">
      <c r="A144" s="73"/>
      <c r="B144" s="74" t="s">
        <v>64</v>
      </c>
      <c r="C144" s="14">
        <v>0</v>
      </c>
      <c r="D144" s="14">
        <v>0</v>
      </c>
      <c r="E144" s="14">
        <v>0</v>
      </c>
      <c r="F144" s="14">
        <v>0</v>
      </c>
      <c r="G144" s="14">
        <f t="shared" si="29"/>
        <v>0</v>
      </c>
      <c r="H144" s="14">
        <f>COUNTIF('JANUARI (sesuai bulan berjalan)'!$T$3:$T$5000,'F2-PUSPEL'!J144)</f>
        <v>0</v>
      </c>
      <c r="I144" s="2"/>
      <c r="J144" s="75" t="s">
        <v>142</v>
      </c>
      <c r="K144" s="2"/>
      <c r="L144" s="2"/>
      <c r="M144" s="2"/>
      <c r="N144" s="2"/>
      <c r="O144" s="2"/>
      <c r="P144" s="2"/>
      <c r="Q144" s="2"/>
      <c r="R144" s="2"/>
      <c r="S144" s="2"/>
      <c r="T144" s="2"/>
      <c r="U144" s="2"/>
      <c r="V144" s="2"/>
      <c r="W144" s="2"/>
      <c r="X144" s="2"/>
      <c r="Y144" s="2"/>
      <c r="Z144" s="2"/>
    </row>
    <row r="145" spans="1:26" ht="12" customHeight="1">
      <c r="A145" s="73"/>
      <c r="B145" s="74" t="s">
        <v>66</v>
      </c>
      <c r="C145" s="14">
        <v>0</v>
      </c>
      <c r="D145" s="14">
        <v>0</v>
      </c>
      <c r="E145" s="14">
        <v>0</v>
      </c>
      <c r="F145" s="14">
        <v>0</v>
      </c>
      <c r="G145" s="14">
        <f t="shared" si="29"/>
        <v>0</v>
      </c>
      <c r="H145" s="14">
        <f>COUNTIF('JANUARI (sesuai bulan berjalan)'!$T$3:$T$5000,'F2-PUSPEL'!J145)</f>
        <v>0</v>
      </c>
      <c r="I145" s="2"/>
      <c r="J145" s="75" t="s">
        <v>143</v>
      </c>
      <c r="K145" s="2"/>
      <c r="L145" s="2"/>
      <c r="M145" s="2"/>
      <c r="N145" s="2"/>
      <c r="O145" s="2"/>
      <c r="P145" s="2"/>
      <c r="Q145" s="2"/>
      <c r="R145" s="2"/>
      <c r="S145" s="2"/>
      <c r="T145" s="2"/>
      <c r="U145" s="2"/>
      <c r="V145" s="2"/>
      <c r="W145" s="2"/>
      <c r="X145" s="2"/>
      <c r="Y145" s="2"/>
      <c r="Z145" s="2"/>
    </row>
    <row r="146" spans="1:26" ht="12" customHeight="1">
      <c r="A146" s="73"/>
      <c r="B146" s="74" t="s">
        <v>68</v>
      </c>
      <c r="C146" s="14">
        <v>0</v>
      </c>
      <c r="D146" s="14">
        <v>0</v>
      </c>
      <c r="E146" s="14">
        <v>0</v>
      </c>
      <c r="F146" s="14">
        <v>0</v>
      </c>
      <c r="G146" s="14">
        <f t="shared" si="29"/>
        <v>0</v>
      </c>
      <c r="H146" s="14">
        <f>COUNTIF('JANUARI (sesuai bulan berjalan)'!$T$3:$T$5000,'F2-PUSPEL'!J146)</f>
        <v>0</v>
      </c>
      <c r="I146" s="2"/>
      <c r="J146" s="75" t="s">
        <v>144</v>
      </c>
      <c r="K146" s="2"/>
      <c r="L146" s="2"/>
      <c r="M146" s="2"/>
      <c r="N146" s="2"/>
      <c r="O146" s="2"/>
      <c r="P146" s="2"/>
      <c r="Q146" s="2"/>
      <c r="R146" s="2"/>
      <c r="S146" s="2"/>
      <c r="T146" s="2"/>
      <c r="U146" s="2"/>
      <c r="V146" s="2"/>
      <c r="W146" s="2"/>
      <c r="X146" s="2"/>
      <c r="Y146" s="2"/>
      <c r="Z146" s="2"/>
    </row>
    <row r="147" spans="1:26" ht="12" customHeight="1">
      <c r="A147" s="76"/>
      <c r="B147" s="77"/>
      <c r="C147" s="78"/>
      <c r="D147" s="78"/>
      <c r="E147" s="78"/>
      <c r="F147" s="78"/>
      <c r="G147" s="78"/>
      <c r="H147" s="78"/>
      <c r="I147" s="2"/>
      <c r="J147" s="2"/>
      <c r="K147" s="2"/>
      <c r="L147" s="2"/>
      <c r="M147" s="2"/>
      <c r="N147" s="2"/>
      <c r="O147" s="2"/>
      <c r="P147" s="2"/>
      <c r="Q147" s="2"/>
      <c r="R147" s="2"/>
      <c r="S147" s="2"/>
      <c r="T147" s="2"/>
      <c r="U147" s="2"/>
      <c r="V147" s="2"/>
      <c r="W147" s="2"/>
      <c r="X147" s="2"/>
      <c r="Y147" s="2"/>
      <c r="Z147" s="2"/>
    </row>
    <row r="148" spans="1:26" ht="12" customHeight="1">
      <c r="A148" s="277" t="s">
        <v>70</v>
      </c>
      <c r="B148" s="276"/>
      <c r="C148" s="79">
        <f t="shared" ref="C148:H148" si="30">SUM(C140:C147)</f>
        <v>0</v>
      </c>
      <c r="D148" s="79">
        <f t="shared" si="30"/>
        <v>0</v>
      </c>
      <c r="E148" s="79">
        <f t="shared" si="30"/>
        <v>0</v>
      </c>
      <c r="F148" s="79">
        <f t="shared" si="30"/>
        <v>0</v>
      </c>
      <c r="G148" s="79">
        <f t="shared" si="30"/>
        <v>0</v>
      </c>
      <c r="H148" s="79">
        <f t="shared" si="30"/>
        <v>0</v>
      </c>
      <c r="I148" s="2"/>
      <c r="J148" s="2"/>
      <c r="K148" s="2"/>
      <c r="L148" s="2"/>
      <c r="M148" s="2"/>
      <c r="N148" s="2"/>
      <c r="O148" s="2"/>
      <c r="P148" s="2"/>
      <c r="Q148" s="2"/>
      <c r="R148" s="2"/>
      <c r="S148" s="2"/>
      <c r="T148" s="2"/>
      <c r="U148" s="2"/>
      <c r="V148" s="2"/>
      <c r="W148" s="2"/>
      <c r="X148" s="2"/>
      <c r="Y148" s="2"/>
      <c r="Z148" s="2"/>
    </row>
    <row r="149" spans="1:26" ht="12" customHeight="1">
      <c r="A149" s="73"/>
      <c r="B149" s="80"/>
      <c r="C149" s="14"/>
      <c r="D149" s="14"/>
      <c r="E149" s="14"/>
      <c r="F149" s="14"/>
      <c r="G149" s="14"/>
      <c r="H149" s="14"/>
      <c r="I149" s="2"/>
      <c r="J149" s="2"/>
      <c r="K149" s="2"/>
      <c r="L149" s="2"/>
      <c r="M149" s="2"/>
      <c r="N149" s="2"/>
      <c r="O149" s="2"/>
      <c r="P149" s="2"/>
      <c r="Q149" s="2"/>
      <c r="R149" s="2"/>
      <c r="S149" s="2"/>
      <c r="T149" s="2"/>
      <c r="U149" s="2"/>
      <c r="V149" s="2"/>
      <c r="W149" s="2"/>
      <c r="X149" s="2"/>
      <c r="Y149" s="2"/>
      <c r="Z149" s="2"/>
    </row>
    <row r="150" spans="1:26" ht="12" customHeight="1">
      <c r="A150" s="81"/>
      <c r="B150" s="71" t="s">
        <v>71</v>
      </c>
      <c r="C150" s="14">
        <v>0</v>
      </c>
      <c r="D150" s="14">
        <v>0</v>
      </c>
      <c r="E150" s="14">
        <v>0</v>
      </c>
      <c r="F150" s="14">
        <v>0</v>
      </c>
      <c r="G150" s="14">
        <f t="shared" ref="G150:G152" si="31">H150-F150</f>
        <v>0</v>
      </c>
      <c r="H150" s="14">
        <f>COUNTIF('JANUARI (sesuai bulan berjalan)'!$T$3:$T$5000,'F2-PUSPEL'!J150)</f>
        <v>0</v>
      </c>
      <c r="I150" s="2"/>
      <c r="J150" s="75" t="s">
        <v>145</v>
      </c>
      <c r="K150" s="2"/>
      <c r="L150" s="2"/>
      <c r="M150" s="2"/>
      <c r="N150" s="2"/>
      <c r="O150" s="2"/>
      <c r="P150" s="2"/>
      <c r="Q150" s="2"/>
      <c r="R150" s="2"/>
      <c r="S150" s="2"/>
      <c r="T150" s="2"/>
      <c r="U150" s="2"/>
      <c r="V150" s="2"/>
      <c r="W150" s="2"/>
      <c r="X150" s="2"/>
      <c r="Y150" s="2"/>
      <c r="Z150" s="2"/>
    </row>
    <row r="151" spans="1:26" ht="12" customHeight="1">
      <c r="A151" s="81"/>
      <c r="B151" s="71" t="s">
        <v>73</v>
      </c>
      <c r="C151" s="14">
        <v>0</v>
      </c>
      <c r="D151" s="14">
        <v>0</v>
      </c>
      <c r="E151" s="14">
        <v>0</v>
      </c>
      <c r="F151" s="14">
        <v>0</v>
      </c>
      <c r="G151" s="14">
        <f t="shared" si="31"/>
        <v>0</v>
      </c>
      <c r="H151" s="14">
        <f>COUNTIF('JANUARI (sesuai bulan berjalan)'!$T$3:$T$5000,'F2-PUSPEL'!J151)</f>
        <v>0</v>
      </c>
      <c r="I151" s="2"/>
      <c r="J151" s="75" t="s">
        <v>146</v>
      </c>
      <c r="K151" s="2"/>
      <c r="L151" s="2"/>
      <c r="M151" s="2"/>
      <c r="N151" s="2"/>
      <c r="O151" s="2"/>
      <c r="P151" s="2"/>
      <c r="Q151" s="2"/>
      <c r="R151" s="2"/>
      <c r="S151" s="2"/>
      <c r="T151" s="2"/>
      <c r="U151" s="2"/>
      <c r="V151" s="2"/>
      <c r="W151" s="2"/>
      <c r="X151" s="2"/>
      <c r="Y151" s="2"/>
      <c r="Z151" s="2"/>
    </row>
    <row r="152" spans="1:26" ht="12" customHeight="1">
      <c r="A152" s="81"/>
      <c r="B152" s="71" t="s">
        <v>75</v>
      </c>
      <c r="C152" s="14">
        <v>0</v>
      </c>
      <c r="D152" s="14">
        <v>0</v>
      </c>
      <c r="E152" s="14">
        <v>0</v>
      </c>
      <c r="F152" s="14">
        <v>0</v>
      </c>
      <c r="G152" s="14">
        <f t="shared" si="31"/>
        <v>0</v>
      </c>
      <c r="H152" s="14">
        <f>COUNTIF('JANUARI (sesuai bulan berjalan)'!$T$3:$T$5000,'F2-PUSPEL'!J152)</f>
        <v>0</v>
      </c>
      <c r="I152" s="2"/>
      <c r="J152" s="75" t="s">
        <v>147</v>
      </c>
      <c r="K152" s="2"/>
      <c r="L152" s="2"/>
      <c r="M152" s="2"/>
      <c r="N152" s="2"/>
      <c r="O152" s="2"/>
      <c r="P152" s="2"/>
      <c r="Q152" s="2"/>
      <c r="R152" s="2"/>
      <c r="S152" s="2"/>
      <c r="T152" s="2"/>
      <c r="U152" s="2"/>
      <c r="V152" s="2"/>
      <c r="W152" s="2"/>
      <c r="X152" s="2"/>
      <c r="Y152" s="2"/>
      <c r="Z152" s="2"/>
    </row>
    <row r="153" spans="1:26" ht="12" customHeight="1">
      <c r="A153" s="81"/>
      <c r="B153" s="82"/>
      <c r="C153" s="14"/>
      <c r="D153" s="14">
        <v>0</v>
      </c>
      <c r="E153" s="14">
        <v>0</v>
      </c>
      <c r="F153" s="14">
        <v>0</v>
      </c>
      <c r="G153" s="14"/>
      <c r="H153" s="14"/>
      <c r="I153" s="2"/>
      <c r="J153" s="2"/>
      <c r="K153" s="2"/>
      <c r="L153" s="2"/>
      <c r="M153" s="2"/>
      <c r="N153" s="2"/>
      <c r="O153" s="2"/>
      <c r="P153" s="2"/>
      <c r="Q153" s="2"/>
      <c r="R153" s="2"/>
      <c r="S153" s="2"/>
      <c r="T153" s="2"/>
      <c r="U153" s="2"/>
      <c r="V153" s="2"/>
      <c r="W153" s="2"/>
      <c r="X153" s="2"/>
      <c r="Y153" s="2"/>
      <c r="Z153" s="2"/>
    </row>
    <row r="154" spans="1:26" ht="12" customHeight="1">
      <c r="A154" s="73"/>
      <c r="B154" s="80"/>
      <c r="C154" s="78"/>
      <c r="D154" s="78"/>
      <c r="E154" s="78"/>
      <c r="F154" s="78"/>
      <c r="G154" s="78"/>
      <c r="H154" s="78"/>
      <c r="I154" s="2"/>
      <c r="J154" s="2"/>
      <c r="K154" s="2"/>
      <c r="L154" s="2"/>
      <c r="M154" s="2"/>
      <c r="N154" s="2"/>
      <c r="O154" s="2"/>
      <c r="P154" s="2"/>
      <c r="Q154" s="2"/>
      <c r="R154" s="2"/>
      <c r="S154" s="2"/>
      <c r="T154" s="2"/>
      <c r="U154" s="2"/>
      <c r="V154" s="2"/>
      <c r="W154" s="2"/>
      <c r="X154" s="2"/>
      <c r="Y154" s="2"/>
      <c r="Z154" s="2"/>
    </row>
    <row r="155" spans="1:26" ht="12" customHeight="1">
      <c r="A155" s="278" t="s">
        <v>77</v>
      </c>
      <c r="B155" s="266"/>
      <c r="C155" s="83">
        <f t="shared" ref="C155:H155" si="32">SUM(C150:C153)+C148</f>
        <v>0</v>
      </c>
      <c r="D155" s="83">
        <f t="shared" si="32"/>
        <v>0</v>
      </c>
      <c r="E155" s="83">
        <f t="shared" si="32"/>
        <v>0</v>
      </c>
      <c r="F155" s="83">
        <f t="shared" si="32"/>
        <v>0</v>
      </c>
      <c r="G155" s="83">
        <f t="shared" si="32"/>
        <v>0</v>
      </c>
      <c r="H155" s="83">
        <f t="shared" si="32"/>
        <v>0</v>
      </c>
      <c r="I155" s="2"/>
      <c r="J155" s="2"/>
      <c r="K155" s="2"/>
      <c r="L155" s="2"/>
      <c r="M155" s="2"/>
      <c r="N155" s="2"/>
      <c r="O155" s="2"/>
      <c r="P155" s="2"/>
      <c r="Q155" s="2"/>
      <c r="R155" s="2"/>
      <c r="S155" s="2"/>
      <c r="T155" s="2"/>
      <c r="U155" s="2"/>
      <c r="V155" s="2"/>
      <c r="W155" s="2"/>
      <c r="X155" s="2"/>
      <c r="Y155" s="2"/>
      <c r="Z155" s="2"/>
    </row>
    <row r="156" spans="1:26" ht="12" customHeight="1">
      <c r="A156" s="66"/>
      <c r="B156" s="67" t="s">
        <v>51</v>
      </c>
      <c r="C156" s="68"/>
      <c r="D156" s="68"/>
      <c r="E156" s="68"/>
      <c r="F156" s="68"/>
      <c r="G156" s="68"/>
      <c r="H156" s="68"/>
      <c r="I156" s="2"/>
      <c r="J156" s="2"/>
      <c r="K156" s="2"/>
      <c r="L156" s="2"/>
      <c r="M156" s="2"/>
      <c r="N156" s="2"/>
      <c r="O156" s="2"/>
      <c r="P156" s="2"/>
      <c r="Q156" s="2"/>
      <c r="R156" s="2"/>
      <c r="S156" s="2"/>
      <c r="T156" s="2"/>
      <c r="U156" s="2"/>
      <c r="V156" s="2"/>
      <c r="W156" s="2"/>
      <c r="X156" s="2"/>
      <c r="Y156" s="2"/>
      <c r="Z156" s="2"/>
    </row>
    <row r="157" spans="1:26" ht="12" customHeight="1">
      <c r="A157" s="70"/>
      <c r="B157" s="84" t="s">
        <v>55</v>
      </c>
      <c r="C157" s="72"/>
      <c r="D157" s="72"/>
      <c r="E157" s="72"/>
      <c r="F157" s="72"/>
      <c r="G157" s="72"/>
      <c r="H157" s="72"/>
      <c r="I157" s="2"/>
      <c r="J157" s="2"/>
      <c r="K157" s="2"/>
      <c r="L157" s="2"/>
      <c r="M157" s="2"/>
      <c r="N157" s="2"/>
      <c r="O157" s="2"/>
      <c r="P157" s="2"/>
      <c r="Q157" s="2"/>
      <c r="R157" s="2"/>
      <c r="S157" s="2"/>
      <c r="T157" s="2"/>
      <c r="U157" s="2"/>
      <c r="V157" s="2"/>
      <c r="W157" s="2"/>
      <c r="X157" s="2"/>
      <c r="Y157" s="2"/>
      <c r="Z157" s="2"/>
    </row>
    <row r="158" spans="1:26" ht="12" customHeight="1">
      <c r="A158" s="73"/>
      <c r="B158" s="74" t="s">
        <v>56</v>
      </c>
      <c r="C158" s="14">
        <f t="shared" ref="C158:H158" si="33">C14+C32+C50+C68+C86+C104+C122+C140</f>
        <v>0</v>
      </c>
      <c r="D158" s="14">
        <f t="shared" si="33"/>
        <v>17</v>
      </c>
      <c r="E158" s="14">
        <f t="shared" si="33"/>
        <v>17</v>
      </c>
      <c r="F158" s="14">
        <f t="shared" si="33"/>
        <v>0</v>
      </c>
      <c r="G158" s="14">
        <f t="shared" si="33"/>
        <v>0</v>
      </c>
      <c r="H158" s="14">
        <f t="shared" si="33"/>
        <v>0</v>
      </c>
      <c r="I158" s="2"/>
      <c r="J158" s="2"/>
      <c r="K158" s="2"/>
      <c r="L158" s="2"/>
      <c r="M158" s="2"/>
      <c r="N158" s="2"/>
      <c r="O158" s="2"/>
      <c r="P158" s="2"/>
      <c r="Q158" s="2"/>
      <c r="R158" s="2"/>
      <c r="S158" s="2"/>
      <c r="T158" s="2"/>
      <c r="U158" s="2"/>
      <c r="V158" s="2"/>
      <c r="W158" s="2"/>
      <c r="X158" s="2"/>
      <c r="Y158" s="2"/>
      <c r="Z158" s="2"/>
    </row>
    <row r="159" spans="1:26" ht="12" customHeight="1">
      <c r="A159" s="73"/>
      <c r="B159" s="74" t="s">
        <v>58</v>
      </c>
      <c r="C159" s="14">
        <f t="shared" ref="C159:H159" si="34">C15+C33+C51+C69+C87+C105+C123+C141</f>
        <v>17</v>
      </c>
      <c r="D159" s="14">
        <f t="shared" si="34"/>
        <v>158</v>
      </c>
      <c r="E159" s="14">
        <f t="shared" si="34"/>
        <v>158</v>
      </c>
      <c r="F159" s="14">
        <f t="shared" si="34"/>
        <v>87</v>
      </c>
      <c r="G159" s="14">
        <f t="shared" si="34"/>
        <v>0</v>
      </c>
      <c r="H159" s="14">
        <f t="shared" si="34"/>
        <v>87</v>
      </c>
      <c r="I159" s="2"/>
      <c r="J159" s="2"/>
      <c r="K159" s="2"/>
      <c r="L159" s="2"/>
      <c r="M159" s="2"/>
      <c r="N159" s="2"/>
      <c r="O159" s="2"/>
      <c r="P159" s="2"/>
      <c r="Q159" s="2"/>
      <c r="R159" s="2"/>
      <c r="S159" s="2"/>
      <c r="T159" s="2"/>
      <c r="U159" s="2"/>
      <c r="V159" s="2"/>
      <c r="W159" s="2"/>
      <c r="X159" s="2"/>
      <c r="Y159" s="2"/>
      <c r="Z159" s="2"/>
    </row>
    <row r="160" spans="1:26" ht="12" customHeight="1">
      <c r="A160" s="73"/>
      <c r="B160" s="74" t="s">
        <v>60</v>
      </c>
      <c r="C160" s="14">
        <f t="shared" ref="C160:H160" si="35">C16+C34+C52+C70+C88+C106+C124+C142</f>
        <v>0</v>
      </c>
      <c r="D160" s="14">
        <f t="shared" si="35"/>
        <v>0</v>
      </c>
      <c r="E160" s="14">
        <f t="shared" si="35"/>
        <v>0</v>
      </c>
      <c r="F160" s="14">
        <f t="shared" si="35"/>
        <v>0</v>
      </c>
      <c r="G160" s="14">
        <f t="shared" si="35"/>
        <v>0</v>
      </c>
      <c r="H160" s="14">
        <f t="shared" si="35"/>
        <v>0</v>
      </c>
      <c r="I160" s="2"/>
      <c r="J160" s="2"/>
      <c r="K160" s="2"/>
      <c r="L160" s="2"/>
      <c r="M160" s="2"/>
      <c r="N160" s="2"/>
      <c r="O160" s="2"/>
      <c r="P160" s="2"/>
      <c r="Q160" s="2"/>
      <c r="R160" s="2"/>
      <c r="S160" s="2"/>
      <c r="T160" s="2"/>
      <c r="U160" s="2"/>
      <c r="V160" s="2"/>
      <c r="W160" s="2"/>
      <c r="X160" s="2"/>
      <c r="Y160" s="2"/>
      <c r="Z160" s="2"/>
    </row>
    <row r="161" spans="1:26" ht="12" customHeight="1">
      <c r="A161" s="73"/>
      <c r="B161" s="74" t="s">
        <v>62</v>
      </c>
      <c r="C161" s="14">
        <f t="shared" ref="C161:H161" si="36">C17+C35+C53+C71+C89+C107+C125+C143</f>
        <v>0</v>
      </c>
      <c r="D161" s="14">
        <f t="shared" si="36"/>
        <v>0</v>
      </c>
      <c r="E161" s="14">
        <f t="shared" si="36"/>
        <v>0</v>
      </c>
      <c r="F161" s="14">
        <f t="shared" si="36"/>
        <v>0</v>
      </c>
      <c r="G161" s="14">
        <f t="shared" si="36"/>
        <v>0</v>
      </c>
      <c r="H161" s="14">
        <f t="shared" si="36"/>
        <v>0</v>
      </c>
      <c r="I161" s="2"/>
      <c r="J161" s="2"/>
      <c r="K161" s="2"/>
      <c r="L161" s="2"/>
      <c r="M161" s="2"/>
      <c r="N161" s="2"/>
      <c r="O161" s="2"/>
      <c r="P161" s="2"/>
      <c r="Q161" s="2"/>
      <c r="R161" s="2"/>
      <c r="S161" s="2"/>
      <c r="T161" s="2"/>
      <c r="U161" s="2"/>
      <c r="V161" s="2"/>
      <c r="W161" s="2"/>
      <c r="X161" s="2"/>
      <c r="Y161" s="2"/>
      <c r="Z161" s="2"/>
    </row>
    <row r="162" spans="1:26" ht="12" customHeight="1">
      <c r="A162" s="73"/>
      <c r="B162" s="74" t="s">
        <v>64</v>
      </c>
      <c r="C162" s="14">
        <f t="shared" ref="C162:H162" si="37">C18+C36+C54+C72+C90+C108+C126+C144</f>
        <v>0</v>
      </c>
      <c r="D162" s="14">
        <f t="shared" si="37"/>
        <v>0</v>
      </c>
      <c r="E162" s="14">
        <f t="shared" si="37"/>
        <v>0</v>
      </c>
      <c r="F162" s="14">
        <f t="shared" si="37"/>
        <v>0</v>
      </c>
      <c r="G162" s="14">
        <f t="shared" si="37"/>
        <v>0</v>
      </c>
      <c r="H162" s="14">
        <f t="shared" si="37"/>
        <v>0</v>
      </c>
      <c r="I162" s="2"/>
      <c r="J162" s="2"/>
      <c r="K162" s="2"/>
      <c r="L162" s="2"/>
      <c r="M162" s="2"/>
      <c r="N162" s="2"/>
      <c r="O162" s="2"/>
      <c r="P162" s="2"/>
      <c r="Q162" s="2"/>
      <c r="R162" s="2"/>
      <c r="S162" s="2"/>
      <c r="T162" s="2"/>
      <c r="U162" s="2"/>
      <c r="V162" s="2"/>
      <c r="W162" s="2"/>
      <c r="X162" s="2"/>
      <c r="Y162" s="2"/>
      <c r="Z162" s="2"/>
    </row>
    <row r="163" spans="1:26" ht="12" customHeight="1">
      <c r="A163" s="73"/>
      <c r="B163" s="74" t="s">
        <v>66</v>
      </c>
      <c r="C163" s="14">
        <f t="shared" ref="C163:H163" si="38">C19+C37+C55+C73+C91+C109+C127+C145</f>
        <v>0</v>
      </c>
      <c r="D163" s="14">
        <f t="shared" si="38"/>
        <v>0</v>
      </c>
      <c r="E163" s="14">
        <f t="shared" si="38"/>
        <v>0</v>
      </c>
      <c r="F163" s="14">
        <f t="shared" si="38"/>
        <v>0</v>
      </c>
      <c r="G163" s="14">
        <f t="shared" si="38"/>
        <v>0</v>
      </c>
      <c r="H163" s="14">
        <f t="shared" si="38"/>
        <v>0</v>
      </c>
      <c r="I163" s="2"/>
      <c r="J163" s="2"/>
      <c r="K163" s="2"/>
      <c r="L163" s="2"/>
      <c r="M163" s="2"/>
      <c r="N163" s="2"/>
      <c r="O163" s="2"/>
      <c r="P163" s="2"/>
      <c r="Q163" s="2"/>
      <c r="R163" s="2"/>
      <c r="S163" s="2"/>
      <c r="T163" s="2"/>
      <c r="U163" s="2"/>
      <c r="V163" s="2"/>
      <c r="W163" s="2"/>
      <c r="X163" s="2"/>
      <c r="Y163" s="2"/>
      <c r="Z163" s="2"/>
    </row>
    <row r="164" spans="1:26" ht="12" customHeight="1">
      <c r="A164" s="73"/>
      <c r="B164" s="74" t="s">
        <v>68</v>
      </c>
      <c r="C164" s="14">
        <f t="shared" ref="C164:H164" si="39">C20+C38+C56+C74+C92+C110+C128+C146</f>
        <v>0</v>
      </c>
      <c r="D164" s="14">
        <f t="shared" si="39"/>
        <v>0</v>
      </c>
      <c r="E164" s="14">
        <f t="shared" si="39"/>
        <v>0</v>
      </c>
      <c r="F164" s="14">
        <f t="shared" si="39"/>
        <v>0</v>
      </c>
      <c r="G164" s="14">
        <f t="shared" si="39"/>
        <v>0</v>
      </c>
      <c r="H164" s="14">
        <f t="shared" si="39"/>
        <v>0</v>
      </c>
      <c r="I164" s="2"/>
      <c r="J164" s="2"/>
      <c r="K164" s="2"/>
      <c r="L164" s="2"/>
      <c r="M164" s="2"/>
      <c r="N164" s="2"/>
      <c r="O164" s="2"/>
      <c r="P164" s="2"/>
      <c r="Q164" s="2"/>
      <c r="R164" s="2"/>
      <c r="S164" s="2"/>
      <c r="T164" s="2"/>
      <c r="U164" s="2"/>
      <c r="V164" s="2"/>
      <c r="W164" s="2"/>
      <c r="X164" s="2"/>
      <c r="Y164" s="2"/>
      <c r="Z164" s="2"/>
    </row>
    <row r="165" spans="1:26" ht="12" customHeight="1">
      <c r="A165" s="76"/>
      <c r="B165" s="77"/>
      <c r="C165" s="78"/>
      <c r="D165" s="78"/>
      <c r="E165" s="78"/>
      <c r="F165" s="78"/>
      <c r="G165" s="78"/>
      <c r="H165" s="78"/>
      <c r="I165" s="2"/>
      <c r="J165" s="2"/>
      <c r="K165" s="2"/>
      <c r="L165" s="2"/>
      <c r="M165" s="2"/>
      <c r="N165" s="2"/>
      <c r="O165" s="2"/>
      <c r="P165" s="2"/>
      <c r="Q165" s="2"/>
      <c r="R165" s="2"/>
      <c r="S165" s="2"/>
      <c r="T165" s="2"/>
      <c r="U165" s="2"/>
      <c r="V165" s="2"/>
      <c r="W165" s="2"/>
      <c r="X165" s="2"/>
      <c r="Y165" s="2"/>
      <c r="Z165" s="2"/>
    </row>
    <row r="166" spans="1:26" ht="12" customHeight="1">
      <c r="A166" s="277" t="s">
        <v>70</v>
      </c>
      <c r="B166" s="276"/>
      <c r="C166" s="79">
        <f t="shared" ref="C166:H166" si="40">SUM(C158:C164)</f>
        <v>17</v>
      </c>
      <c r="D166" s="79">
        <f t="shared" si="40"/>
        <v>175</v>
      </c>
      <c r="E166" s="79">
        <f t="shared" si="40"/>
        <v>175</v>
      </c>
      <c r="F166" s="79">
        <f t="shared" si="40"/>
        <v>87</v>
      </c>
      <c r="G166" s="79">
        <f t="shared" si="40"/>
        <v>0</v>
      </c>
      <c r="H166" s="79">
        <f t="shared" si="40"/>
        <v>87</v>
      </c>
      <c r="I166" s="2"/>
      <c r="J166" s="2"/>
      <c r="K166" s="2"/>
      <c r="L166" s="2"/>
      <c r="M166" s="2"/>
      <c r="N166" s="2"/>
      <c r="O166" s="2"/>
      <c r="P166" s="2"/>
      <c r="Q166" s="2"/>
      <c r="R166" s="2"/>
      <c r="S166" s="2"/>
      <c r="T166" s="2"/>
      <c r="U166" s="2"/>
      <c r="V166" s="2"/>
      <c r="W166" s="2"/>
      <c r="X166" s="2"/>
      <c r="Y166" s="2"/>
      <c r="Z166" s="2"/>
    </row>
    <row r="167" spans="1:26" ht="12" customHeight="1">
      <c r="A167" s="73"/>
      <c r="B167" s="80"/>
      <c r="C167" s="14"/>
      <c r="D167" s="14"/>
      <c r="E167" s="14"/>
      <c r="F167" s="14"/>
      <c r="G167" s="14"/>
      <c r="H167" s="14"/>
      <c r="I167" s="2"/>
      <c r="J167" s="2"/>
      <c r="K167" s="2"/>
      <c r="L167" s="2"/>
      <c r="M167" s="2"/>
      <c r="N167" s="2"/>
      <c r="O167" s="2"/>
      <c r="P167" s="2"/>
      <c r="Q167" s="2"/>
      <c r="R167" s="2"/>
      <c r="S167" s="2"/>
      <c r="T167" s="2"/>
      <c r="U167" s="2"/>
      <c r="V167" s="2"/>
      <c r="W167" s="2"/>
      <c r="X167" s="2"/>
      <c r="Y167" s="2"/>
      <c r="Z167" s="2"/>
    </row>
    <row r="168" spans="1:26" ht="12" customHeight="1">
      <c r="A168" s="81"/>
      <c r="B168" s="71" t="s">
        <v>71</v>
      </c>
      <c r="C168" s="14">
        <f t="shared" ref="C168:H168" si="41">C24+C42+C60+C78+C96+C114+C132+C150</f>
        <v>13</v>
      </c>
      <c r="D168" s="14">
        <f t="shared" si="41"/>
        <v>32</v>
      </c>
      <c r="E168" s="14">
        <f t="shared" si="41"/>
        <v>32</v>
      </c>
      <c r="F168" s="14">
        <f t="shared" si="41"/>
        <v>12</v>
      </c>
      <c r="G168" s="14">
        <f t="shared" si="41"/>
        <v>0</v>
      </c>
      <c r="H168" s="14">
        <f t="shared" si="41"/>
        <v>12</v>
      </c>
      <c r="I168" s="2"/>
      <c r="J168" s="2"/>
      <c r="K168" s="2"/>
      <c r="L168" s="2"/>
      <c r="M168" s="2"/>
      <c r="N168" s="2"/>
      <c r="O168" s="2"/>
      <c r="P168" s="2"/>
      <c r="Q168" s="2"/>
      <c r="R168" s="2"/>
      <c r="S168" s="2"/>
      <c r="T168" s="2"/>
      <c r="U168" s="2"/>
      <c r="V168" s="2"/>
      <c r="W168" s="2"/>
      <c r="X168" s="2"/>
      <c r="Y168" s="2"/>
      <c r="Z168" s="2"/>
    </row>
    <row r="169" spans="1:26" ht="12" customHeight="1">
      <c r="A169" s="81"/>
      <c r="B169" s="71" t="s">
        <v>73</v>
      </c>
      <c r="C169" s="14">
        <f t="shared" ref="C169:H169" si="42">C25+C43+C61+C79+C97+C115+C133+C151</f>
        <v>25</v>
      </c>
      <c r="D169" s="14">
        <f t="shared" si="42"/>
        <v>30</v>
      </c>
      <c r="E169" s="14">
        <f t="shared" si="42"/>
        <v>30</v>
      </c>
      <c r="F169" s="14">
        <f t="shared" si="42"/>
        <v>31</v>
      </c>
      <c r="G169" s="14">
        <f t="shared" si="42"/>
        <v>0</v>
      </c>
      <c r="H169" s="14">
        <f t="shared" si="42"/>
        <v>31</v>
      </c>
      <c r="I169" s="2"/>
      <c r="J169" s="2"/>
      <c r="K169" s="2"/>
      <c r="L169" s="2"/>
      <c r="M169" s="2"/>
      <c r="N169" s="2"/>
      <c r="O169" s="2"/>
      <c r="P169" s="2"/>
      <c r="Q169" s="2"/>
      <c r="R169" s="2"/>
      <c r="S169" s="2"/>
      <c r="T169" s="2"/>
      <c r="U169" s="2"/>
      <c r="V169" s="2"/>
      <c r="W169" s="2"/>
      <c r="X169" s="2"/>
      <c r="Y169" s="2"/>
      <c r="Z169" s="2"/>
    </row>
    <row r="170" spans="1:26" ht="12" customHeight="1">
      <c r="A170" s="81"/>
      <c r="B170" s="71" t="s">
        <v>75</v>
      </c>
      <c r="C170" s="14">
        <f t="shared" ref="C170:H170" si="43">C26+C44+C62+C80+C98+C116+C134+C152</f>
        <v>0</v>
      </c>
      <c r="D170" s="14">
        <f t="shared" si="43"/>
        <v>0</v>
      </c>
      <c r="E170" s="14">
        <f t="shared" si="43"/>
        <v>0</v>
      </c>
      <c r="F170" s="14">
        <f t="shared" si="43"/>
        <v>0</v>
      </c>
      <c r="G170" s="14">
        <f t="shared" si="43"/>
        <v>0</v>
      </c>
      <c r="H170" s="14">
        <f t="shared" si="43"/>
        <v>0</v>
      </c>
      <c r="I170" s="2"/>
      <c r="J170" s="2"/>
      <c r="K170" s="2"/>
      <c r="L170" s="2"/>
      <c r="M170" s="2"/>
      <c r="N170" s="2"/>
      <c r="O170" s="2"/>
      <c r="P170" s="2"/>
      <c r="Q170" s="2"/>
      <c r="R170" s="2"/>
      <c r="S170" s="2"/>
      <c r="T170" s="2"/>
      <c r="U170" s="2"/>
      <c r="V170" s="2"/>
      <c r="W170" s="2"/>
      <c r="X170" s="2"/>
      <c r="Y170" s="2"/>
      <c r="Z170" s="2"/>
    </row>
    <row r="171" spans="1:26" ht="12" customHeight="1">
      <c r="A171" s="81"/>
      <c r="B171" s="71" t="s">
        <v>148</v>
      </c>
      <c r="C171" s="14">
        <f t="shared" ref="C171:H171" si="44">C27+C45+C63+C81+C99+C117+C135+C153</f>
        <v>0</v>
      </c>
      <c r="D171" s="14">
        <f t="shared" si="44"/>
        <v>0</v>
      </c>
      <c r="E171" s="14">
        <f t="shared" si="44"/>
        <v>0</v>
      </c>
      <c r="F171" s="14">
        <f t="shared" si="44"/>
        <v>0</v>
      </c>
      <c r="G171" s="14">
        <f t="shared" si="44"/>
        <v>0</v>
      </c>
      <c r="H171" s="14">
        <f t="shared" si="44"/>
        <v>0</v>
      </c>
      <c r="I171" s="2"/>
      <c r="J171" s="2"/>
      <c r="K171" s="2"/>
      <c r="L171" s="2"/>
      <c r="M171" s="2"/>
      <c r="N171" s="2"/>
      <c r="O171" s="2"/>
      <c r="P171" s="2"/>
      <c r="Q171" s="2"/>
      <c r="R171" s="2"/>
      <c r="S171" s="2"/>
      <c r="T171" s="2"/>
      <c r="U171" s="2"/>
      <c r="V171" s="2"/>
      <c r="W171" s="2"/>
      <c r="X171" s="2"/>
      <c r="Y171" s="2"/>
      <c r="Z171" s="2"/>
    </row>
    <row r="172" spans="1:26" ht="12" customHeight="1">
      <c r="A172" s="73"/>
      <c r="B172" s="80"/>
      <c r="C172" s="78"/>
      <c r="D172" s="78"/>
      <c r="E172" s="78"/>
      <c r="F172" s="78"/>
      <c r="G172" s="78"/>
      <c r="H172" s="78"/>
      <c r="I172" s="2"/>
      <c r="J172" s="2"/>
      <c r="K172" s="2"/>
      <c r="L172" s="2"/>
      <c r="M172" s="2"/>
      <c r="N172" s="2"/>
      <c r="O172" s="2"/>
      <c r="P172" s="2"/>
      <c r="Q172" s="2"/>
      <c r="R172" s="2"/>
      <c r="S172" s="2"/>
      <c r="T172" s="2"/>
      <c r="U172" s="2"/>
      <c r="V172" s="2"/>
      <c r="W172" s="2"/>
      <c r="X172" s="2"/>
      <c r="Y172" s="2"/>
      <c r="Z172" s="2"/>
    </row>
    <row r="173" spans="1:26" ht="12" customHeight="1">
      <c r="A173" s="275" t="s">
        <v>77</v>
      </c>
      <c r="B173" s="276"/>
      <c r="C173" s="85">
        <f t="shared" ref="C173:H173" si="45">SUM(C168:C171)+C166</f>
        <v>55</v>
      </c>
      <c r="D173" s="85">
        <f t="shared" si="45"/>
        <v>237</v>
      </c>
      <c r="E173" s="85">
        <f t="shared" si="45"/>
        <v>237</v>
      </c>
      <c r="F173" s="85">
        <f t="shared" si="45"/>
        <v>130</v>
      </c>
      <c r="G173" s="85">
        <f t="shared" si="45"/>
        <v>0</v>
      </c>
      <c r="H173" s="85">
        <f t="shared" si="45"/>
        <v>130</v>
      </c>
      <c r="I173" s="2"/>
      <c r="J173" s="2"/>
      <c r="K173" s="2"/>
      <c r="L173" s="2"/>
      <c r="M173" s="2"/>
      <c r="N173" s="2"/>
      <c r="O173" s="2"/>
      <c r="P173" s="2"/>
      <c r="Q173" s="2"/>
      <c r="R173" s="2"/>
      <c r="S173" s="2"/>
      <c r="T173" s="2"/>
      <c r="U173" s="2"/>
      <c r="V173" s="2"/>
      <c r="W173" s="2"/>
      <c r="X173" s="2"/>
      <c r="Y173" s="2"/>
      <c r="Z173" s="2"/>
    </row>
    <row r="174" spans="1:26" ht="12" customHeight="1">
      <c r="A174" s="86"/>
      <c r="B174" s="86"/>
      <c r="C174" s="87"/>
      <c r="D174" s="87"/>
      <c r="E174" s="87"/>
      <c r="F174" s="87"/>
      <c r="G174" s="87"/>
      <c r="H174" s="87"/>
      <c r="I174" s="2"/>
      <c r="J174" s="2"/>
      <c r="K174" s="2"/>
      <c r="L174" s="2"/>
      <c r="M174" s="2"/>
      <c r="N174" s="2"/>
      <c r="O174" s="2"/>
      <c r="P174" s="2"/>
      <c r="Q174" s="2"/>
      <c r="R174" s="2"/>
      <c r="S174" s="2"/>
      <c r="T174" s="2"/>
      <c r="U174" s="2"/>
      <c r="V174" s="2"/>
      <c r="W174" s="2"/>
      <c r="X174" s="2"/>
      <c r="Y174" s="2"/>
      <c r="Z174" s="2"/>
    </row>
    <row r="175" spans="1:26" ht="12" customHeight="1">
      <c r="A175" s="86"/>
      <c r="B175" s="88" t="str">
        <f>'F1-UNIT KERJA'!C13</f>
        <v>BOD Pelindo (Penugasan)</v>
      </c>
      <c r="C175" s="88">
        <f>'F1-UNIT KERJA'!D13</f>
        <v>1</v>
      </c>
      <c r="D175" s="88">
        <f>'F1-UNIT KERJA'!E13</f>
        <v>1</v>
      </c>
      <c r="E175" s="88">
        <f>'F1-UNIT KERJA'!F13</f>
        <v>1</v>
      </c>
      <c r="F175" s="88">
        <f>'F1-UNIT KERJA'!G13</f>
        <v>1</v>
      </c>
      <c r="G175" s="88">
        <f>'F1-UNIT KERJA'!H13</f>
        <v>0</v>
      </c>
      <c r="H175" s="88">
        <f>'F1-UNIT KERJA'!I13</f>
        <v>1</v>
      </c>
      <c r="I175" s="2"/>
      <c r="J175" s="2"/>
      <c r="K175" s="2"/>
      <c r="L175" s="2"/>
      <c r="M175" s="2"/>
      <c r="N175" s="2"/>
      <c r="O175" s="2"/>
      <c r="P175" s="2"/>
      <c r="Q175" s="2"/>
      <c r="R175" s="2"/>
      <c r="S175" s="2"/>
      <c r="T175" s="2"/>
      <c r="U175" s="2"/>
      <c r="V175" s="2"/>
      <c r="W175" s="2"/>
      <c r="X175" s="2"/>
      <c r="Y175" s="2"/>
      <c r="Z175" s="2"/>
    </row>
    <row r="176" spans="1:26" ht="12" customHeight="1">
      <c r="A176" s="86"/>
      <c r="B176" s="88" t="str">
        <f>'F1-UNIT KERJA'!C14</f>
        <v>BOD Non Pelindo</v>
      </c>
      <c r="C176" s="88">
        <f>'F1-UNIT KERJA'!D14</f>
        <v>2</v>
      </c>
      <c r="D176" s="88">
        <f>'F1-UNIT KERJA'!E14</f>
        <v>2</v>
      </c>
      <c r="E176" s="88">
        <f>'F1-UNIT KERJA'!F14</f>
        <v>2</v>
      </c>
      <c r="F176" s="88">
        <f>'F1-UNIT KERJA'!G14</f>
        <v>2</v>
      </c>
      <c r="G176" s="88">
        <f>'F1-UNIT KERJA'!H14</f>
        <v>0</v>
      </c>
      <c r="H176" s="88">
        <f>'F1-UNIT KERJA'!I14</f>
        <v>2</v>
      </c>
      <c r="I176" s="2"/>
      <c r="J176" s="2"/>
      <c r="K176" s="2"/>
      <c r="L176" s="2"/>
      <c r="M176" s="2"/>
      <c r="N176" s="2"/>
      <c r="O176" s="2"/>
      <c r="P176" s="2"/>
      <c r="Q176" s="2"/>
      <c r="R176" s="2"/>
      <c r="S176" s="2"/>
      <c r="T176" s="2"/>
      <c r="U176" s="2"/>
      <c r="V176" s="2"/>
      <c r="W176" s="2"/>
      <c r="X176" s="2"/>
      <c r="Y176" s="2"/>
      <c r="Z176" s="2"/>
    </row>
    <row r="177" spans="1:26" ht="12" customHeight="1">
      <c r="A177" s="86"/>
      <c r="B177" s="88" t="str">
        <f>'F1-UNIT KERJA'!C15</f>
        <v>Organik Pelindo (Penugasan)</v>
      </c>
      <c r="C177" s="88">
        <f>'F1-UNIT KERJA'!D15</f>
        <v>13</v>
      </c>
      <c r="D177" s="88">
        <f>'F1-UNIT KERJA'!E15</f>
        <v>15</v>
      </c>
      <c r="E177" s="88">
        <f>'F1-UNIT KERJA'!F15</f>
        <v>15</v>
      </c>
      <c r="F177" s="88">
        <f>'F1-UNIT KERJA'!G15</f>
        <v>13</v>
      </c>
      <c r="G177" s="88">
        <f>'F1-UNIT KERJA'!H15</f>
        <v>0</v>
      </c>
      <c r="H177" s="88">
        <f>'F1-UNIT KERJA'!I15</f>
        <v>13</v>
      </c>
      <c r="I177" s="2"/>
      <c r="J177" s="2"/>
      <c r="K177" s="2"/>
      <c r="L177" s="2"/>
      <c r="M177" s="2"/>
      <c r="N177" s="2"/>
      <c r="O177" s="2"/>
      <c r="P177" s="2"/>
      <c r="Q177" s="2"/>
      <c r="R177" s="2"/>
      <c r="S177" s="2"/>
      <c r="T177" s="2"/>
      <c r="U177" s="2"/>
      <c r="V177" s="2"/>
      <c r="W177" s="2"/>
      <c r="X177" s="2"/>
      <c r="Y177" s="2"/>
      <c r="Z177" s="2"/>
    </row>
    <row r="178" spans="1:26" ht="12" customHeight="1">
      <c r="A178" s="86"/>
      <c r="B178" s="88" t="str">
        <f>'F1-UNIT KERJA'!C16</f>
        <v>Organik Anak Perusahaan</v>
      </c>
      <c r="C178" s="88">
        <f>'F1-UNIT KERJA'!D16</f>
        <v>11</v>
      </c>
      <c r="D178" s="88">
        <f>'F1-UNIT KERJA'!E16</f>
        <v>29</v>
      </c>
      <c r="E178" s="88">
        <f>'F1-UNIT KERJA'!F16</f>
        <v>29</v>
      </c>
      <c r="F178" s="88">
        <f>'F1-UNIT KERJA'!G16</f>
        <v>11</v>
      </c>
      <c r="G178" s="88">
        <f>'F1-UNIT KERJA'!H16</f>
        <v>0</v>
      </c>
      <c r="H178" s="88">
        <f>'F1-UNIT KERJA'!I16</f>
        <v>11</v>
      </c>
      <c r="I178" s="2"/>
      <c r="J178" s="2"/>
      <c r="K178" s="2"/>
      <c r="L178" s="2"/>
      <c r="M178" s="2"/>
      <c r="N178" s="2"/>
      <c r="O178" s="2"/>
      <c r="P178" s="2"/>
      <c r="Q178" s="2"/>
      <c r="R178" s="2"/>
      <c r="S178" s="2"/>
      <c r="T178" s="2"/>
      <c r="U178" s="2"/>
      <c r="V178" s="2"/>
      <c r="W178" s="2"/>
      <c r="X178" s="2"/>
      <c r="Y178" s="2"/>
      <c r="Z178" s="2"/>
    </row>
    <row r="179" spans="1:26" ht="12" customHeight="1">
      <c r="A179" s="86"/>
      <c r="B179" s="88" t="str">
        <f>'F1-UNIT KERJA'!C17</f>
        <v>PKWT Anak Perusahaan</v>
      </c>
      <c r="C179" s="88">
        <f>'F1-UNIT KERJA'!D17</f>
        <v>18</v>
      </c>
      <c r="D179" s="88">
        <f>'F1-UNIT KERJA'!E17</f>
        <v>34</v>
      </c>
      <c r="E179" s="88">
        <f>'F1-UNIT KERJA'!F17</f>
        <v>34</v>
      </c>
      <c r="F179" s="88">
        <f>'F1-UNIT KERJA'!G17</f>
        <v>18</v>
      </c>
      <c r="G179" s="88">
        <f>'F1-UNIT KERJA'!H17</f>
        <v>0</v>
      </c>
      <c r="H179" s="88">
        <f>'F1-UNIT KERJA'!I17</f>
        <v>18</v>
      </c>
      <c r="I179" s="2"/>
      <c r="J179" s="2"/>
      <c r="K179" s="2"/>
      <c r="L179" s="2"/>
      <c r="M179" s="2"/>
      <c r="N179" s="2"/>
      <c r="O179" s="2"/>
      <c r="P179" s="2"/>
      <c r="Q179" s="2"/>
      <c r="R179" s="2"/>
      <c r="S179" s="2"/>
      <c r="T179" s="2"/>
      <c r="U179" s="2"/>
      <c r="V179" s="2"/>
      <c r="W179" s="2"/>
      <c r="X179" s="2"/>
      <c r="Y179" s="2"/>
      <c r="Z179" s="2"/>
    </row>
    <row r="180" spans="1:26" ht="12" customHeight="1">
      <c r="A180" s="86"/>
      <c r="B180" s="88" t="str">
        <f>'F1-UNIT KERJA'!C18</f>
        <v>Alih Daya Anak Perusahaan</v>
      </c>
      <c r="C180" s="88">
        <f>'F1-UNIT KERJA'!D18</f>
        <v>87</v>
      </c>
      <c r="D180" s="88">
        <f>'F1-UNIT KERJA'!E18</f>
        <v>156</v>
      </c>
      <c r="E180" s="88">
        <f>'F1-UNIT KERJA'!F18</f>
        <v>156</v>
      </c>
      <c r="F180" s="88">
        <f>'F1-UNIT KERJA'!G18</f>
        <v>85</v>
      </c>
      <c r="G180" s="88">
        <f>'F1-UNIT KERJA'!H18</f>
        <v>0</v>
      </c>
      <c r="H180" s="88">
        <f>'F1-UNIT KERJA'!I18</f>
        <v>85</v>
      </c>
      <c r="I180" s="2"/>
      <c r="J180" s="2"/>
      <c r="K180" s="2"/>
      <c r="L180" s="2"/>
      <c r="M180" s="2"/>
      <c r="N180" s="2"/>
      <c r="O180" s="2"/>
      <c r="P180" s="2"/>
      <c r="Q180" s="2"/>
      <c r="R180" s="2"/>
      <c r="S180" s="2"/>
      <c r="T180" s="2"/>
      <c r="U180" s="2"/>
      <c r="V180" s="2"/>
      <c r="W180" s="2"/>
      <c r="X180" s="2"/>
      <c r="Y180" s="2"/>
      <c r="Z180" s="2"/>
    </row>
    <row r="181" spans="1:26" ht="12" customHeight="1">
      <c r="A181" s="86"/>
      <c r="B181" s="88" t="str">
        <f>'F1-UNIT KERJA'!C19</f>
        <v>Calon Pegawai</v>
      </c>
      <c r="C181" s="88">
        <f>'F1-UNIT KERJA'!D19</f>
        <v>0</v>
      </c>
      <c r="D181" s="88">
        <f>'F1-UNIT KERJA'!E19</f>
        <v>0</v>
      </c>
      <c r="E181" s="88">
        <f>'F1-UNIT KERJA'!F19</f>
        <v>0</v>
      </c>
      <c r="F181" s="88">
        <f>'F1-UNIT KERJA'!G19</f>
        <v>0</v>
      </c>
      <c r="G181" s="88">
        <f>'F1-UNIT KERJA'!H19</f>
        <v>0</v>
      </c>
      <c r="H181" s="88">
        <f>'F1-UNIT KERJA'!I19</f>
        <v>0</v>
      </c>
      <c r="I181" s="2"/>
      <c r="J181" s="2"/>
      <c r="K181" s="2"/>
      <c r="L181" s="2"/>
      <c r="M181" s="2"/>
      <c r="N181" s="2"/>
      <c r="O181" s="2"/>
      <c r="P181" s="2"/>
      <c r="Q181" s="2"/>
      <c r="R181" s="2"/>
      <c r="S181" s="2"/>
      <c r="T181" s="2"/>
      <c r="U181" s="2"/>
      <c r="V181" s="2"/>
      <c r="W181" s="2"/>
      <c r="X181" s="2"/>
      <c r="Y181" s="2"/>
      <c r="Z181" s="2"/>
    </row>
    <row r="182" spans="1:26" ht="12" customHeight="1">
      <c r="A182" s="86"/>
      <c r="B182" s="88" t="str">
        <f>'F1-UNIT KERJA'!C20</f>
        <v>Pekerja Pemegang Saham Lainnya</v>
      </c>
      <c r="C182" s="88">
        <f>'F1-UNIT KERJA'!D20</f>
        <v>0</v>
      </c>
      <c r="D182" s="88">
        <f>'F1-UNIT KERJA'!E20</f>
        <v>0</v>
      </c>
      <c r="E182" s="88">
        <f>'F1-UNIT KERJA'!F20</f>
        <v>0</v>
      </c>
      <c r="F182" s="88">
        <f>'F1-UNIT KERJA'!G20</f>
        <v>0</v>
      </c>
      <c r="G182" s="88">
        <f>'F1-UNIT KERJA'!H20</f>
        <v>0</v>
      </c>
      <c r="H182" s="88">
        <f>'F1-UNIT KERJA'!I20</f>
        <v>0</v>
      </c>
      <c r="I182" s="2"/>
      <c r="J182" s="2"/>
      <c r="K182" s="2"/>
      <c r="L182" s="2"/>
      <c r="M182" s="2"/>
      <c r="N182" s="2"/>
      <c r="O182" s="2"/>
      <c r="P182" s="2"/>
      <c r="Q182" s="2"/>
      <c r="R182" s="2"/>
      <c r="S182" s="2"/>
      <c r="T182" s="2"/>
      <c r="U182" s="2"/>
      <c r="V182" s="2"/>
      <c r="W182" s="2"/>
      <c r="X182" s="2"/>
      <c r="Y182" s="2"/>
      <c r="Z182" s="2"/>
    </row>
    <row r="183" spans="1:26" ht="12" customHeight="1">
      <c r="A183" s="89" t="s">
        <v>149</v>
      </c>
      <c r="B183" s="90"/>
      <c r="C183" s="91"/>
      <c r="D183" s="91"/>
      <c r="E183" s="91"/>
      <c r="F183" s="91"/>
      <c r="G183" s="91"/>
      <c r="H183" s="91"/>
      <c r="I183" s="2"/>
      <c r="J183" s="2"/>
      <c r="K183" s="2"/>
      <c r="L183" s="2"/>
      <c r="M183" s="2"/>
      <c r="N183" s="2"/>
      <c r="O183" s="2"/>
      <c r="P183" s="2"/>
      <c r="Q183" s="2"/>
      <c r="R183" s="2"/>
      <c r="S183" s="2"/>
      <c r="T183" s="2"/>
      <c r="U183" s="2"/>
      <c r="V183" s="2"/>
      <c r="W183" s="2"/>
      <c r="X183" s="2"/>
      <c r="Y183" s="2"/>
      <c r="Z183" s="2"/>
    </row>
    <row r="184" spans="1:26" ht="12" customHeight="1">
      <c r="A184" s="92"/>
      <c r="B184" s="93" t="str">
        <f t="shared" ref="B184:B191" si="46">B175</f>
        <v>BOD Pelindo (Penugasan)</v>
      </c>
      <c r="C184" s="93">
        <f t="shared" ref="C184:H184" si="47">C175-C29</f>
        <v>0</v>
      </c>
      <c r="D184" s="93">
        <f t="shared" si="47"/>
        <v>0</v>
      </c>
      <c r="E184" s="93">
        <f t="shared" si="47"/>
        <v>0</v>
      </c>
      <c r="F184" s="93">
        <f t="shared" si="47"/>
        <v>0</v>
      </c>
      <c r="G184" s="93">
        <f t="shared" si="47"/>
        <v>0</v>
      </c>
      <c r="H184" s="93">
        <f t="shared" si="47"/>
        <v>0</v>
      </c>
      <c r="I184" s="2"/>
      <c r="J184" s="2"/>
      <c r="K184" s="2"/>
      <c r="L184" s="2"/>
      <c r="M184" s="2"/>
      <c r="N184" s="2"/>
      <c r="O184" s="2"/>
      <c r="P184" s="2"/>
      <c r="Q184" s="2"/>
      <c r="R184" s="2"/>
      <c r="S184" s="2"/>
      <c r="T184" s="2"/>
      <c r="U184" s="2"/>
      <c r="V184" s="2"/>
      <c r="W184" s="2"/>
      <c r="X184" s="2"/>
      <c r="Y184" s="2"/>
      <c r="Z184" s="2"/>
    </row>
    <row r="185" spans="1:26" ht="12" customHeight="1">
      <c r="A185" s="92"/>
      <c r="B185" s="93" t="str">
        <f t="shared" si="46"/>
        <v>BOD Non Pelindo</v>
      </c>
      <c r="C185" s="93">
        <f t="shared" ref="C185:H185" si="48">C176-C47</f>
        <v>0</v>
      </c>
      <c r="D185" s="93">
        <f t="shared" si="48"/>
        <v>0</v>
      </c>
      <c r="E185" s="93">
        <f t="shared" si="48"/>
        <v>0</v>
      </c>
      <c r="F185" s="93">
        <f t="shared" si="48"/>
        <v>0</v>
      </c>
      <c r="G185" s="93">
        <f t="shared" si="48"/>
        <v>0</v>
      </c>
      <c r="H185" s="93">
        <f t="shared" si="48"/>
        <v>0</v>
      </c>
      <c r="I185" s="2"/>
      <c r="J185" s="2"/>
      <c r="K185" s="2"/>
      <c r="L185" s="2"/>
      <c r="M185" s="2"/>
      <c r="N185" s="2"/>
      <c r="O185" s="2"/>
      <c r="P185" s="2"/>
      <c r="Q185" s="2"/>
      <c r="R185" s="2"/>
      <c r="S185" s="2"/>
      <c r="T185" s="2"/>
      <c r="U185" s="2"/>
      <c r="V185" s="2"/>
      <c r="W185" s="2"/>
      <c r="X185" s="2"/>
      <c r="Y185" s="2"/>
      <c r="Z185" s="2"/>
    </row>
    <row r="186" spans="1:26" ht="12" customHeight="1">
      <c r="A186" s="92"/>
      <c r="B186" s="93" t="str">
        <f t="shared" si="46"/>
        <v>Organik Pelindo (Penugasan)</v>
      </c>
      <c r="C186" s="93">
        <f t="shared" ref="C186:H186" si="49">C177-C65</f>
        <v>0</v>
      </c>
      <c r="D186" s="93">
        <f t="shared" si="49"/>
        <v>0</v>
      </c>
      <c r="E186" s="93">
        <f t="shared" si="49"/>
        <v>0</v>
      </c>
      <c r="F186" s="93">
        <f t="shared" si="49"/>
        <v>0</v>
      </c>
      <c r="G186" s="93">
        <f t="shared" si="49"/>
        <v>0</v>
      </c>
      <c r="H186" s="93">
        <f t="shared" si="49"/>
        <v>0</v>
      </c>
      <c r="I186" s="2"/>
      <c r="J186" s="2"/>
      <c r="K186" s="2"/>
      <c r="L186" s="2"/>
      <c r="M186" s="2"/>
      <c r="N186" s="2"/>
      <c r="O186" s="2"/>
      <c r="P186" s="2"/>
      <c r="Q186" s="2"/>
      <c r="R186" s="2"/>
      <c r="S186" s="2"/>
      <c r="T186" s="2"/>
      <c r="U186" s="2"/>
      <c r="V186" s="2"/>
      <c r="W186" s="2"/>
      <c r="X186" s="2"/>
      <c r="Y186" s="2"/>
      <c r="Z186" s="2"/>
    </row>
    <row r="187" spans="1:26" ht="12" customHeight="1">
      <c r="A187" s="92"/>
      <c r="B187" s="93" t="str">
        <f t="shared" si="46"/>
        <v>Organik Anak Perusahaan</v>
      </c>
      <c r="C187" s="93">
        <f t="shared" ref="C187:H187" si="50">C178-C83</f>
        <v>0</v>
      </c>
      <c r="D187" s="93">
        <f t="shared" si="50"/>
        <v>0</v>
      </c>
      <c r="E187" s="93">
        <f t="shared" si="50"/>
        <v>0</v>
      </c>
      <c r="F187" s="93">
        <f t="shared" si="50"/>
        <v>0</v>
      </c>
      <c r="G187" s="93">
        <f t="shared" si="50"/>
        <v>0</v>
      </c>
      <c r="H187" s="93">
        <f t="shared" si="50"/>
        <v>0</v>
      </c>
      <c r="I187" s="2"/>
      <c r="J187" s="2"/>
      <c r="K187" s="2"/>
      <c r="L187" s="2"/>
      <c r="M187" s="2"/>
      <c r="N187" s="2"/>
      <c r="O187" s="2"/>
      <c r="P187" s="2"/>
      <c r="Q187" s="2"/>
      <c r="R187" s="2"/>
      <c r="S187" s="2"/>
      <c r="T187" s="2"/>
      <c r="U187" s="2"/>
      <c r="V187" s="2"/>
      <c r="W187" s="2"/>
      <c r="X187" s="2"/>
      <c r="Y187" s="2"/>
      <c r="Z187" s="2"/>
    </row>
    <row r="188" spans="1:26" ht="12" customHeight="1">
      <c r="A188" s="92"/>
      <c r="B188" s="93" t="str">
        <f t="shared" si="46"/>
        <v>PKWT Anak Perusahaan</v>
      </c>
      <c r="C188" s="93">
        <f t="shared" ref="C188:H188" si="51">C179-C101</f>
        <v>0</v>
      </c>
      <c r="D188" s="93">
        <f t="shared" si="51"/>
        <v>0</v>
      </c>
      <c r="E188" s="93">
        <f t="shared" si="51"/>
        <v>0</v>
      </c>
      <c r="F188" s="93">
        <f t="shared" si="51"/>
        <v>0</v>
      </c>
      <c r="G188" s="93">
        <f t="shared" si="51"/>
        <v>0</v>
      </c>
      <c r="H188" s="93">
        <f t="shared" si="51"/>
        <v>0</v>
      </c>
      <c r="I188" s="2"/>
      <c r="J188" s="2"/>
      <c r="K188" s="2"/>
      <c r="L188" s="2"/>
      <c r="M188" s="2"/>
      <c r="N188" s="2"/>
      <c r="O188" s="2"/>
      <c r="P188" s="2"/>
      <c r="Q188" s="2"/>
      <c r="R188" s="2"/>
      <c r="S188" s="2"/>
      <c r="T188" s="2"/>
      <c r="U188" s="2"/>
      <c r="V188" s="2"/>
      <c r="W188" s="2"/>
      <c r="X188" s="2"/>
      <c r="Y188" s="2"/>
      <c r="Z188" s="2"/>
    </row>
    <row r="189" spans="1:26" ht="12" customHeight="1">
      <c r="A189" s="92"/>
      <c r="B189" s="93" t="str">
        <f t="shared" si="46"/>
        <v>Alih Daya Anak Perusahaan</v>
      </c>
      <c r="C189" s="93">
        <f t="shared" ref="C189:H189" si="52">C180-C119</f>
        <v>77</v>
      </c>
      <c r="D189" s="93">
        <f t="shared" si="52"/>
        <v>0</v>
      </c>
      <c r="E189" s="93">
        <f t="shared" si="52"/>
        <v>0</v>
      </c>
      <c r="F189" s="93">
        <f t="shared" si="52"/>
        <v>0</v>
      </c>
      <c r="G189" s="93">
        <f t="shared" si="52"/>
        <v>0</v>
      </c>
      <c r="H189" s="93">
        <f t="shared" si="52"/>
        <v>0</v>
      </c>
      <c r="I189" s="2"/>
      <c r="J189" s="2"/>
      <c r="K189" s="2"/>
      <c r="L189" s="2"/>
      <c r="M189" s="2"/>
      <c r="N189" s="2"/>
      <c r="O189" s="2"/>
      <c r="P189" s="2"/>
      <c r="Q189" s="2"/>
      <c r="R189" s="2"/>
      <c r="S189" s="2"/>
      <c r="T189" s="2"/>
      <c r="U189" s="2"/>
      <c r="V189" s="2"/>
      <c r="W189" s="2"/>
      <c r="X189" s="2"/>
      <c r="Y189" s="2"/>
      <c r="Z189" s="2"/>
    </row>
    <row r="190" spans="1:26" ht="12" customHeight="1">
      <c r="A190" s="92"/>
      <c r="B190" s="93" t="str">
        <f t="shared" si="46"/>
        <v>Calon Pegawai</v>
      </c>
      <c r="C190" s="93">
        <f t="shared" ref="C190:H190" si="53">C181-C137</f>
        <v>0</v>
      </c>
      <c r="D190" s="93">
        <f t="shared" si="53"/>
        <v>0</v>
      </c>
      <c r="E190" s="93">
        <f t="shared" si="53"/>
        <v>0</v>
      </c>
      <c r="F190" s="93">
        <f t="shared" si="53"/>
        <v>0</v>
      </c>
      <c r="G190" s="93">
        <f t="shared" si="53"/>
        <v>0</v>
      </c>
      <c r="H190" s="93">
        <f t="shared" si="53"/>
        <v>0</v>
      </c>
      <c r="I190" s="2"/>
      <c r="J190" s="2"/>
      <c r="K190" s="2"/>
      <c r="L190" s="2"/>
      <c r="M190" s="2"/>
      <c r="N190" s="2"/>
      <c r="O190" s="2"/>
      <c r="P190" s="2"/>
      <c r="Q190" s="2"/>
      <c r="R190" s="2"/>
      <c r="S190" s="2"/>
      <c r="T190" s="2"/>
      <c r="U190" s="2"/>
      <c r="V190" s="2"/>
      <c r="W190" s="2"/>
      <c r="X190" s="2"/>
      <c r="Y190" s="2"/>
      <c r="Z190" s="2"/>
    </row>
    <row r="191" spans="1:26" ht="12" customHeight="1">
      <c r="A191" s="92"/>
      <c r="B191" s="93" t="str">
        <f t="shared" si="46"/>
        <v>Pekerja Pemegang Saham Lainnya</v>
      </c>
      <c r="C191" s="93">
        <f t="shared" ref="C191:H191" si="54">C182-C155</f>
        <v>0</v>
      </c>
      <c r="D191" s="93">
        <f t="shared" si="54"/>
        <v>0</v>
      </c>
      <c r="E191" s="93">
        <f t="shared" si="54"/>
        <v>0</v>
      </c>
      <c r="F191" s="93">
        <f t="shared" si="54"/>
        <v>0</v>
      </c>
      <c r="G191" s="93">
        <f t="shared" si="54"/>
        <v>0</v>
      </c>
      <c r="H191" s="93">
        <f t="shared" si="54"/>
        <v>0</v>
      </c>
      <c r="I191" s="2"/>
      <c r="J191" s="2"/>
      <c r="K191" s="2"/>
      <c r="L191" s="2"/>
      <c r="M191" s="2"/>
      <c r="N191" s="2"/>
      <c r="O191" s="2"/>
      <c r="P191" s="2"/>
      <c r="Q191" s="2"/>
      <c r="R191" s="2"/>
      <c r="S191" s="2"/>
      <c r="T191" s="2"/>
      <c r="U191" s="2"/>
      <c r="V191" s="2"/>
      <c r="W191" s="2"/>
      <c r="X191" s="2"/>
      <c r="Y191" s="2"/>
      <c r="Z191" s="2"/>
    </row>
    <row r="192" spans="1:26" ht="12" customHeight="1">
      <c r="A192" s="22" t="s">
        <v>21</v>
      </c>
      <c r="B192" s="88"/>
      <c r="C192" s="94"/>
      <c r="D192" s="94"/>
      <c r="E192" s="94"/>
      <c r="F192" s="94"/>
      <c r="G192" s="94"/>
      <c r="H192" s="94"/>
      <c r="I192" s="2"/>
      <c r="J192" s="2"/>
      <c r="K192" s="2"/>
      <c r="L192" s="2"/>
      <c r="M192" s="2"/>
      <c r="N192" s="2"/>
      <c r="O192" s="2"/>
      <c r="P192" s="2"/>
      <c r="Q192" s="2"/>
      <c r="R192" s="2"/>
      <c r="S192" s="2"/>
      <c r="T192" s="2"/>
      <c r="U192" s="2"/>
      <c r="V192" s="2"/>
      <c r="W192" s="2"/>
      <c r="X192" s="2"/>
      <c r="Y192" s="2"/>
      <c r="Z192" s="2"/>
    </row>
    <row r="193" spans="1:26" ht="12" customHeight="1">
      <c r="A193" s="95">
        <f>A2</f>
        <v>0</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c r="A194" s="96" t="s">
        <v>150</v>
      </c>
      <c r="B194" s="96" t="s">
        <v>151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21" customHeight="1">
      <c r="A195" s="261" t="s">
        <v>1</v>
      </c>
      <c r="B195" s="261" t="s">
        <v>54</v>
      </c>
      <c r="C195" s="261" t="str">
        <f t="shared" ref="C195:F195" si="55">C8</f>
        <v>REALISASI S.D JAN 2021</v>
      </c>
      <c r="D195" s="261" t="str">
        <f t="shared" si="55"/>
        <v>RKAP  TAHUN 2022</v>
      </c>
      <c r="E195" s="261" t="str">
        <f t="shared" si="55"/>
        <v>RKAP S.D JAN 2022</v>
      </c>
      <c r="F195" s="265" t="str">
        <f t="shared" si="55"/>
        <v>REALISASI JANUARI 2022</v>
      </c>
      <c r="G195" s="266"/>
      <c r="H195" s="267"/>
      <c r="I195" s="1"/>
      <c r="J195" s="1"/>
      <c r="K195" s="1"/>
      <c r="L195" s="1"/>
      <c r="M195" s="1"/>
      <c r="N195" s="1"/>
      <c r="O195" s="1"/>
      <c r="P195" s="1"/>
      <c r="Q195" s="1"/>
      <c r="R195" s="1"/>
      <c r="S195" s="1"/>
      <c r="T195" s="1"/>
      <c r="U195" s="1"/>
      <c r="V195" s="1"/>
      <c r="W195" s="1"/>
      <c r="X195" s="1"/>
      <c r="Y195" s="1"/>
      <c r="Z195" s="1"/>
    </row>
    <row r="196" spans="1:26" ht="21" customHeight="1">
      <c r="A196" s="264"/>
      <c r="B196" s="264"/>
      <c r="C196" s="264"/>
      <c r="D196" s="264"/>
      <c r="E196" s="264"/>
      <c r="F196" s="261" t="str">
        <f t="shared" ref="F196:H196" si="56">F9</f>
        <v>S.D BULAN LALU</v>
      </c>
      <c r="G196" s="261" t="str">
        <f t="shared" si="56"/>
        <v>BULAN INI</v>
      </c>
      <c r="H196" s="261" t="str">
        <f t="shared" si="56"/>
        <v>S.D BULAN  INI</v>
      </c>
      <c r="I196" s="1"/>
      <c r="J196" s="1"/>
      <c r="K196" s="1"/>
      <c r="L196" s="1"/>
      <c r="M196" s="1"/>
      <c r="N196" s="1"/>
      <c r="O196" s="1"/>
      <c r="P196" s="1"/>
      <c r="Q196" s="1"/>
      <c r="R196" s="1"/>
      <c r="S196" s="1"/>
      <c r="T196" s="1"/>
      <c r="U196" s="1"/>
      <c r="V196" s="1"/>
      <c r="W196" s="1"/>
      <c r="X196" s="1"/>
      <c r="Y196" s="1"/>
      <c r="Z196" s="1"/>
    </row>
    <row r="197" spans="1:26" ht="21" customHeight="1">
      <c r="A197" s="262"/>
      <c r="B197" s="262"/>
      <c r="C197" s="262"/>
      <c r="D197" s="262"/>
      <c r="E197" s="262"/>
      <c r="F197" s="262"/>
      <c r="G197" s="262"/>
      <c r="H197" s="262"/>
      <c r="I197" s="1"/>
      <c r="J197" s="1"/>
      <c r="K197" s="1"/>
      <c r="L197" s="1"/>
      <c r="M197" s="1"/>
      <c r="N197" s="1"/>
      <c r="O197" s="1"/>
      <c r="P197" s="1"/>
      <c r="Q197" s="1"/>
      <c r="R197" s="1"/>
      <c r="S197" s="1"/>
      <c r="T197" s="1"/>
      <c r="U197" s="1"/>
      <c r="V197" s="1"/>
      <c r="W197" s="1"/>
      <c r="X197" s="1"/>
      <c r="Y197" s="1"/>
      <c r="Z197" s="1"/>
    </row>
    <row r="198" spans="1:26" ht="12" customHeight="1">
      <c r="A198" s="33">
        <v>1</v>
      </c>
      <c r="B198" s="33">
        <v>2</v>
      </c>
      <c r="C198" s="33">
        <f t="shared" ref="C198:H198" si="57">B198+1</f>
        <v>3</v>
      </c>
      <c r="D198" s="33">
        <f t="shared" si="57"/>
        <v>4</v>
      </c>
      <c r="E198" s="33">
        <f t="shared" si="57"/>
        <v>5</v>
      </c>
      <c r="F198" s="33">
        <f t="shared" si="57"/>
        <v>6</v>
      </c>
      <c r="G198" s="33">
        <f t="shared" si="57"/>
        <v>7</v>
      </c>
      <c r="H198" s="33">
        <f t="shared" si="57"/>
        <v>8</v>
      </c>
      <c r="I198" s="1"/>
      <c r="J198" s="1"/>
      <c r="K198" s="1"/>
      <c r="L198" s="1"/>
      <c r="M198" s="1"/>
      <c r="N198" s="1"/>
      <c r="O198" s="1"/>
      <c r="P198" s="1"/>
      <c r="Q198" s="1"/>
      <c r="R198" s="1"/>
      <c r="S198" s="1"/>
      <c r="T198" s="1"/>
      <c r="U198" s="1"/>
      <c r="V198" s="1"/>
      <c r="W198" s="1"/>
      <c r="X198" s="1"/>
      <c r="Y198" s="1"/>
      <c r="Z198" s="1"/>
    </row>
    <row r="199" spans="1:26" ht="12" customHeight="1">
      <c r="A199" s="34"/>
      <c r="B199" s="35"/>
      <c r="C199" s="97"/>
      <c r="D199" s="97"/>
      <c r="E199" s="97"/>
      <c r="F199" s="97"/>
      <c r="G199" s="97"/>
      <c r="H199" s="97"/>
      <c r="I199" s="2"/>
      <c r="J199" s="2"/>
      <c r="K199" s="2"/>
      <c r="L199" s="2"/>
      <c r="M199" s="2"/>
      <c r="N199" s="2"/>
      <c r="O199" s="2"/>
      <c r="P199" s="2"/>
      <c r="Q199" s="2"/>
      <c r="R199" s="2"/>
      <c r="S199" s="2"/>
      <c r="T199" s="2"/>
      <c r="U199" s="2"/>
      <c r="V199" s="2"/>
      <c r="W199" s="2"/>
      <c r="X199" s="2"/>
      <c r="Y199" s="2"/>
      <c r="Z199" s="2"/>
    </row>
    <row r="200" spans="1:26" ht="12" customHeight="1">
      <c r="A200" s="98">
        <v>1</v>
      </c>
      <c r="B200" s="44" t="s">
        <v>55</v>
      </c>
      <c r="C200" s="99"/>
      <c r="D200" s="99"/>
      <c r="E200" s="99"/>
      <c r="F200" s="99"/>
      <c r="G200" s="99"/>
      <c r="H200" s="99"/>
      <c r="I200" s="2"/>
      <c r="J200" s="2"/>
      <c r="K200" s="2"/>
      <c r="L200" s="2"/>
      <c r="M200" s="2"/>
      <c r="N200" s="2"/>
      <c r="O200" s="2"/>
      <c r="P200" s="2"/>
      <c r="Q200" s="2"/>
      <c r="R200" s="2"/>
      <c r="S200" s="2"/>
      <c r="T200" s="2"/>
      <c r="U200" s="2"/>
      <c r="V200" s="2"/>
      <c r="W200" s="2"/>
      <c r="X200" s="2"/>
      <c r="Y200" s="2"/>
      <c r="Z200" s="2"/>
    </row>
    <row r="201" spans="1:26" ht="12" customHeight="1">
      <c r="A201" s="43"/>
      <c r="B201" s="44" t="s">
        <v>152</v>
      </c>
      <c r="C201" s="100">
        <f t="shared" ref="C201:H201" si="58">C14+C50+C68+C122</f>
        <v>0</v>
      </c>
      <c r="D201" s="100">
        <f t="shared" si="58"/>
        <v>17</v>
      </c>
      <c r="E201" s="100">
        <f t="shared" si="58"/>
        <v>17</v>
      </c>
      <c r="F201" s="100">
        <f t="shared" si="58"/>
        <v>0</v>
      </c>
      <c r="G201" s="100">
        <f t="shared" si="58"/>
        <v>0</v>
      </c>
      <c r="H201" s="100">
        <f t="shared" si="58"/>
        <v>0</v>
      </c>
      <c r="I201" s="2"/>
      <c r="J201" s="2"/>
      <c r="K201" s="2"/>
      <c r="L201" s="2"/>
      <c r="M201" s="2"/>
      <c r="N201" s="2"/>
      <c r="O201" s="2"/>
      <c r="P201" s="2"/>
      <c r="Q201" s="2"/>
      <c r="R201" s="2"/>
      <c r="S201" s="2"/>
      <c r="T201" s="2"/>
      <c r="U201" s="2"/>
      <c r="V201" s="2"/>
      <c r="W201" s="2"/>
      <c r="X201" s="2"/>
      <c r="Y201" s="2"/>
      <c r="Z201" s="2"/>
    </row>
    <row r="202" spans="1:26" ht="12" customHeight="1">
      <c r="A202" s="43"/>
      <c r="B202" s="44" t="s">
        <v>153</v>
      </c>
      <c r="C202" s="100">
        <v>0</v>
      </c>
      <c r="D202" s="100">
        <v>0</v>
      </c>
      <c r="E202" s="100">
        <v>0</v>
      </c>
      <c r="F202" s="100">
        <v>0</v>
      </c>
      <c r="G202" s="100">
        <v>0</v>
      </c>
      <c r="H202" s="100">
        <v>0</v>
      </c>
      <c r="I202" s="2"/>
      <c r="J202" s="2"/>
      <c r="K202" s="2"/>
      <c r="L202" s="2"/>
      <c r="M202" s="2"/>
      <c r="N202" s="2"/>
      <c r="O202" s="2"/>
      <c r="P202" s="2"/>
      <c r="Q202" s="2"/>
      <c r="R202" s="2"/>
      <c r="S202" s="2"/>
      <c r="T202" s="2"/>
      <c r="U202" s="2"/>
      <c r="V202" s="2"/>
      <c r="W202" s="2"/>
      <c r="X202" s="2"/>
      <c r="Y202" s="2"/>
      <c r="Z202" s="2"/>
    </row>
    <row r="203" spans="1:26" ht="12" customHeight="1">
      <c r="A203" s="43"/>
      <c r="B203" s="44" t="s">
        <v>154</v>
      </c>
      <c r="C203" s="100">
        <f t="shared" ref="C203:H203" si="59">C18+C54+C72+C126+C16+C52+C70+C124</f>
        <v>0</v>
      </c>
      <c r="D203" s="100">
        <f t="shared" si="59"/>
        <v>0</v>
      </c>
      <c r="E203" s="100">
        <f t="shared" si="59"/>
        <v>0</v>
      </c>
      <c r="F203" s="100">
        <f t="shared" si="59"/>
        <v>0</v>
      </c>
      <c r="G203" s="100">
        <f t="shared" si="59"/>
        <v>0</v>
      </c>
      <c r="H203" s="100">
        <f t="shared" si="59"/>
        <v>0</v>
      </c>
      <c r="I203" s="2"/>
      <c r="J203" s="2"/>
      <c r="K203" s="2"/>
      <c r="L203" s="2"/>
      <c r="M203" s="2"/>
      <c r="N203" s="2"/>
      <c r="O203" s="2"/>
      <c r="P203" s="2"/>
      <c r="Q203" s="2"/>
      <c r="R203" s="2"/>
      <c r="S203" s="2"/>
      <c r="T203" s="2"/>
      <c r="U203" s="2"/>
      <c r="V203" s="2"/>
      <c r="W203" s="2"/>
      <c r="X203" s="2"/>
      <c r="Y203" s="2"/>
      <c r="Z203" s="2"/>
    </row>
    <row r="204" spans="1:26" ht="12" customHeight="1">
      <c r="A204" s="43"/>
      <c r="B204" s="101" t="s">
        <v>155</v>
      </c>
      <c r="C204" s="100">
        <f t="shared" ref="C204:H204" si="60">+C15+C51+C69+C123</f>
        <v>0</v>
      </c>
      <c r="D204" s="100">
        <f t="shared" si="60"/>
        <v>0</v>
      </c>
      <c r="E204" s="100">
        <f t="shared" si="60"/>
        <v>0</v>
      </c>
      <c r="F204" s="100">
        <f t="shared" si="60"/>
        <v>0</v>
      </c>
      <c r="G204" s="100">
        <f t="shared" si="60"/>
        <v>0</v>
      </c>
      <c r="H204" s="100">
        <f t="shared" si="60"/>
        <v>0</v>
      </c>
      <c r="I204" s="2"/>
      <c r="J204" s="2"/>
      <c r="K204" s="2"/>
      <c r="L204" s="2"/>
      <c r="M204" s="2"/>
      <c r="N204" s="2"/>
      <c r="O204" s="2"/>
      <c r="P204" s="2"/>
      <c r="Q204" s="2"/>
      <c r="R204" s="2"/>
      <c r="S204" s="2"/>
      <c r="T204" s="2"/>
      <c r="U204" s="2"/>
      <c r="V204" s="2"/>
      <c r="W204" s="2"/>
      <c r="X204" s="2"/>
      <c r="Y204" s="2"/>
      <c r="Z204" s="2"/>
    </row>
    <row r="205" spans="1:26" ht="12" customHeight="1">
      <c r="A205" s="43"/>
      <c r="B205" s="44" t="s">
        <v>156</v>
      </c>
      <c r="C205" s="100">
        <f t="shared" ref="C205:H205" si="61">C19+C55+C73+C127</f>
        <v>0</v>
      </c>
      <c r="D205" s="100">
        <f t="shared" si="61"/>
        <v>0</v>
      </c>
      <c r="E205" s="100">
        <f t="shared" si="61"/>
        <v>0</v>
      </c>
      <c r="F205" s="100">
        <f t="shared" si="61"/>
        <v>0</v>
      </c>
      <c r="G205" s="100">
        <f t="shared" si="61"/>
        <v>0</v>
      </c>
      <c r="H205" s="100">
        <f t="shared" si="61"/>
        <v>0</v>
      </c>
      <c r="I205" s="2"/>
      <c r="J205" s="2"/>
      <c r="K205" s="2"/>
      <c r="L205" s="2"/>
      <c r="M205" s="2"/>
      <c r="N205" s="2"/>
      <c r="O205" s="2"/>
      <c r="P205" s="2"/>
      <c r="Q205" s="2"/>
      <c r="R205" s="2"/>
      <c r="S205" s="2"/>
      <c r="T205" s="2"/>
      <c r="U205" s="2"/>
      <c r="V205" s="2"/>
      <c r="W205" s="2"/>
      <c r="X205" s="2"/>
      <c r="Y205" s="2"/>
      <c r="Z205" s="2"/>
    </row>
    <row r="206" spans="1:26" ht="12" customHeight="1">
      <c r="A206" s="43"/>
      <c r="B206" s="44" t="s">
        <v>157</v>
      </c>
      <c r="C206" s="100">
        <f t="shared" ref="C206:H206" si="62">+C17+C53+C71+C125</f>
        <v>0</v>
      </c>
      <c r="D206" s="100">
        <f t="shared" si="62"/>
        <v>0</v>
      </c>
      <c r="E206" s="100">
        <f t="shared" si="62"/>
        <v>0</v>
      </c>
      <c r="F206" s="100">
        <f t="shared" si="62"/>
        <v>0</v>
      </c>
      <c r="G206" s="100">
        <f t="shared" si="62"/>
        <v>0</v>
      </c>
      <c r="H206" s="100">
        <f t="shared" si="62"/>
        <v>0</v>
      </c>
      <c r="I206" s="2"/>
      <c r="J206" s="2"/>
      <c r="K206" s="2"/>
      <c r="L206" s="2"/>
      <c r="M206" s="2"/>
      <c r="N206" s="2"/>
      <c r="O206" s="2"/>
      <c r="P206" s="2"/>
      <c r="Q206" s="2"/>
      <c r="R206" s="2"/>
      <c r="S206" s="2"/>
      <c r="T206" s="2"/>
      <c r="U206" s="2"/>
      <c r="V206" s="2"/>
      <c r="W206" s="2"/>
      <c r="X206" s="2"/>
      <c r="Y206" s="2"/>
      <c r="Z206" s="2"/>
    </row>
    <row r="207" spans="1:26" ht="12" customHeight="1">
      <c r="A207" s="43"/>
      <c r="B207" s="44" t="s">
        <v>158</v>
      </c>
      <c r="C207" s="100">
        <f t="shared" ref="C207:H207" si="63">+C20+C56+C74+C128</f>
        <v>0</v>
      </c>
      <c r="D207" s="100">
        <f t="shared" si="63"/>
        <v>0</v>
      </c>
      <c r="E207" s="100">
        <f t="shared" si="63"/>
        <v>0</v>
      </c>
      <c r="F207" s="100">
        <f t="shared" si="63"/>
        <v>0</v>
      </c>
      <c r="G207" s="100">
        <f t="shared" si="63"/>
        <v>0</v>
      </c>
      <c r="H207" s="100">
        <f t="shared" si="63"/>
        <v>0</v>
      </c>
      <c r="I207" s="2"/>
      <c r="J207" s="2"/>
      <c r="K207" s="2"/>
      <c r="L207" s="2"/>
      <c r="M207" s="2"/>
      <c r="N207" s="2"/>
      <c r="O207" s="2"/>
      <c r="P207" s="2"/>
      <c r="Q207" s="2"/>
      <c r="R207" s="2"/>
      <c r="S207" s="2"/>
      <c r="T207" s="2"/>
      <c r="U207" s="2"/>
      <c r="V207" s="2"/>
      <c r="W207" s="2"/>
      <c r="X207" s="2"/>
      <c r="Y207" s="2"/>
      <c r="Z207" s="2"/>
    </row>
    <row r="208" spans="1:26" ht="12" customHeight="1">
      <c r="A208" s="43"/>
      <c r="B208" s="47"/>
      <c r="C208" s="102"/>
      <c r="D208" s="102"/>
      <c r="E208" s="102"/>
      <c r="F208" s="102"/>
      <c r="G208" s="102"/>
      <c r="H208" s="102"/>
      <c r="I208" s="2"/>
      <c r="J208" s="2"/>
      <c r="K208" s="2"/>
      <c r="L208" s="2"/>
      <c r="M208" s="2"/>
      <c r="N208" s="2"/>
      <c r="O208" s="2"/>
      <c r="P208" s="2"/>
      <c r="Q208" s="2"/>
      <c r="R208" s="2"/>
      <c r="S208" s="2"/>
      <c r="T208" s="2"/>
      <c r="U208" s="2"/>
      <c r="V208" s="2"/>
      <c r="W208" s="2"/>
      <c r="X208" s="2"/>
      <c r="Y208" s="2"/>
      <c r="Z208" s="2"/>
    </row>
    <row r="209" spans="1:26" ht="12" customHeight="1">
      <c r="A209" s="43"/>
      <c r="B209" s="103" t="s">
        <v>70</v>
      </c>
      <c r="C209" s="102">
        <f t="shared" ref="C209:H209" si="64">SUM(C201:C207)</f>
        <v>0</v>
      </c>
      <c r="D209" s="102">
        <f t="shared" si="64"/>
        <v>17</v>
      </c>
      <c r="E209" s="102">
        <f t="shared" si="64"/>
        <v>17</v>
      </c>
      <c r="F209" s="102">
        <f t="shared" si="64"/>
        <v>0</v>
      </c>
      <c r="G209" s="102">
        <f t="shared" si="64"/>
        <v>0</v>
      </c>
      <c r="H209" s="102">
        <f t="shared" si="64"/>
        <v>0</v>
      </c>
      <c r="I209" s="2"/>
      <c r="J209" s="2"/>
      <c r="K209" s="2"/>
      <c r="L209" s="2"/>
      <c r="M209" s="2"/>
      <c r="N209" s="2"/>
      <c r="O209" s="2"/>
      <c r="P209" s="2"/>
      <c r="Q209" s="2"/>
      <c r="R209" s="2"/>
      <c r="S209" s="2"/>
      <c r="T209" s="2"/>
      <c r="U209" s="2"/>
      <c r="V209" s="2"/>
      <c r="W209" s="2"/>
      <c r="X209" s="2"/>
      <c r="Y209" s="2"/>
      <c r="Z209" s="2"/>
    </row>
    <row r="210" spans="1:26" ht="12" customHeight="1">
      <c r="A210" s="43"/>
      <c r="B210" s="44"/>
      <c r="C210" s="104"/>
      <c r="D210" s="104"/>
      <c r="E210" s="104"/>
      <c r="F210" s="104"/>
      <c r="G210" s="104"/>
      <c r="H210" s="104"/>
      <c r="I210" s="2"/>
      <c r="J210" s="2"/>
      <c r="K210" s="2"/>
      <c r="L210" s="2"/>
      <c r="M210" s="2"/>
      <c r="N210" s="2"/>
      <c r="O210" s="2"/>
      <c r="P210" s="2"/>
      <c r="Q210" s="2"/>
      <c r="R210" s="2"/>
      <c r="S210" s="2"/>
      <c r="T210" s="2"/>
      <c r="U210" s="2"/>
      <c r="V210" s="2"/>
      <c r="W210" s="2"/>
      <c r="X210" s="2"/>
      <c r="Y210" s="2"/>
      <c r="Z210" s="2"/>
    </row>
    <row r="211" spans="1:26" ht="12" customHeight="1">
      <c r="A211" s="43">
        <v>2</v>
      </c>
      <c r="B211" s="101" t="s">
        <v>159</v>
      </c>
      <c r="C211" s="104">
        <f t="shared" ref="C211:H211" si="65">C24+C60+C78+C132</f>
        <v>6</v>
      </c>
      <c r="D211" s="104">
        <f t="shared" si="65"/>
        <v>7</v>
      </c>
      <c r="E211" s="104">
        <f t="shared" si="65"/>
        <v>7</v>
      </c>
      <c r="F211" s="104">
        <f t="shared" si="65"/>
        <v>6</v>
      </c>
      <c r="G211" s="104">
        <f t="shared" si="65"/>
        <v>0</v>
      </c>
      <c r="H211" s="104">
        <f t="shared" si="65"/>
        <v>6</v>
      </c>
      <c r="I211" s="2"/>
      <c r="J211" s="2"/>
      <c r="K211" s="2"/>
      <c r="L211" s="2"/>
      <c r="M211" s="2"/>
      <c r="N211" s="2"/>
      <c r="O211" s="2"/>
      <c r="P211" s="2"/>
      <c r="Q211" s="2"/>
      <c r="R211" s="2"/>
      <c r="S211" s="2"/>
      <c r="T211" s="2"/>
      <c r="U211" s="2"/>
      <c r="V211" s="2"/>
      <c r="W211" s="2"/>
      <c r="X211" s="2"/>
      <c r="Y211" s="2"/>
      <c r="Z211" s="2"/>
    </row>
    <row r="212" spans="1:26" ht="12" customHeight="1">
      <c r="A212" s="43">
        <v>3</v>
      </c>
      <c r="B212" s="44" t="s">
        <v>73</v>
      </c>
      <c r="C212" s="104">
        <f t="shared" ref="C212:H212" si="66">C25+C61+C79+C133</f>
        <v>19</v>
      </c>
      <c r="D212" s="104">
        <f t="shared" si="66"/>
        <v>21</v>
      </c>
      <c r="E212" s="104">
        <f t="shared" si="66"/>
        <v>21</v>
      </c>
      <c r="F212" s="104">
        <f t="shared" si="66"/>
        <v>19</v>
      </c>
      <c r="G212" s="104">
        <f t="shared" si="66"/>
        <v>0</v>
      </c>
      <c r="H212" s="104">
        <f t="shared" si="66"/>
        <v>19</v>
      </c>
      <c r="I212" s="2"/>
      <c r="J212" s="2"/>
      <c r="K212" s="2"/>
      <c r="L212" s="2"/>
      <c r="M212" s="2"/>
      <c r="N212" s="2"/>
      <c r="O212" s="2"/>
      <c r="P212" s="2"/>
      <c r="Q212" s="2"/>
      <c r="R212" s="2"/>
      <c r="S212" s="2"/>
      <c r="T212" s="2"/>
      <c r="U212" s="2"/>
      <c r="V212" s="2"/>
      <c r="W212" s="2"/>
      <c r="X212" s="2"/>
      <c r="Y212" s="2"/>
      <c r="Z212" s="2"/>
    </row>
    <row r="213" spans="1:26" ht="12" customHeight="1">
      <c r="A213" s="43">
        <v>4</v>
      </c>
      <c r="B213" s="44" t="s">
        <v>75</v>
      </c>
      <c r="C213" s="104">
        <f t="shared" ref="C213:H213" si="67">C26+C62+C80+C134</f>
        <v>0</v>
      </c>
      <c r="D213" s="104">
        <f t="shared" si="67"/>
        <v>0</v>
      </c>
      <c r="E213" s="104">
        <f t="shared" si="67"/>
        <v>0</v>
      </c>
      <c r="F213" s="104">
        <f t="shared" si="67"/>
        <v>0</v>
      </c>
      <c r="G213" s="104">
        <f t="shared" si="67"/>
        <v>0</v>
      </c>
      <c r="H213" s="104">
        <f t="shared" si="67"/>
        <v>0</v>
      </c>
      <c r="I213" s="2"/>
      <c r="J213" s="2"/>
      <c r="K213" s="2"/>
      <c r="L213" s="2"/>
      <c r="M213" s="2"/>
      <c r="N213" s="2"/>
      <c r="O213" s="2"/>
      <c r="P213" s="2"/>
      <c r="Q213" s="2"/>
      <c r="R213" s="2"/>
      <c r="S213" s="2"/>
      <c r="T213" s="2"/>
      <c r="U213" s="2"/>
      <c r="V213" s="2"/>
      <c r="W213" s="2"/>
      <c r="X213" s="2"/>
      <c r="Y213" s="2"/>
      <c r="Z213" s="2"/>
    </row>
    <row r="214" spans="1:26" ht="12" customHeight="1">
      <c r="A214" s="43"/>
      <c r="B214" s="44"/>
      <c r="C214" s="104"/>
      <c r="D214" s="104"/>
      <c r="E214" s="104"/>
      <c r="F214" s="104"/>
      <c r="G214" s="104"/>
      <c r="H214" s="104"/>
      <c r="I214" s="2"/>
      <c r="J214" s="2"/>
      <c r="K214" s="2"/>
      <c r="L214" s="2"/>
      <c r="M214" s="2"/>
      <c r="N214" s="2"/>
      <c r="O214" s="2"/>
      <c r="P214" s="2"/>
      <c r="Q214" s="2"/>
      <c r="R214" s="2"/>
      <c r="S214" s="2"/>
      <c r="T214" s="2"/>
      <c r="U214" s="2"/>
      <c r="V214" s="2"/>
      <c r="W214" s="2"/>
      <c r="X214" s="2"/>
      <c r="Y214" s="2"/>
      <c r="Z214" s="2"/>
    </row>
    <row r="215" spans="1:26" ht="12" customHeight="1">
      <c r="A215" s="46"/>
      <c r="B215" s="105" t="s">
        <v>77</v>
      </c>
      <c r="C215" s="106">
        <f t="shared" ref="C215:H215" si="68">SUM(C209:C214)</f>
        <v>25</v>
      </c>
      <c r="D215" s="106">
        <f t="shared" si="68"/>
        <v>45</v>
      </c>
      <c r="E215" s="106">
        <f t="shared" si="68"/>
        <v>45</v>
      </c>
      <c r="F215" s="106">
        <f t="shared" si="68"/>
        <v>25</v>
      </c>
      <c r="G215" s="106">
        <f t="shared" si="68"/>
        <v>0</v>
      </c>
      <c r="H215" s="106">
        <f t="shared" si="68"/>
        <v>25</v>
      </c>
      <c r="I215" s="2"/>
      <c r="J215" s="2"/>
      <c r="K215" s="2"/>
      <c r="L215" s="2"/>
      <c r="M215" s="2"/>
      <c r="N215" s="2"/>
      <c r="O215" s="2"/>
      <c r="P215" s="2"/>
      <c r="Q215" s="2"/>
      <c r="R215" s="2"/>
      <c r="S215" s="2"/>
      <c r="T215" s="2"/>
      <c r="U215" s="2"/>
      <c r="V215" s="2"/>
      <c r="W215" s="2"/>
      <c r="X215" s="2"/>
      <c r="Y215" s="2"/>
      <c r="Z215" s="2"/>
    </row>
    <row r="216" spans="1:26" ht="12"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c r="A217" s="96" t="s">
        <v>160</v>
      </c>
      <c r="B217" s="96" t="s">
        <v>161</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21" customHeight="1">
      <c r="A218" s="261" t="s">
        <v>1</v>
      </c>
      <c r="B218" s="261" t="s">
        <v>54</v>
      </c>
      <c r="C218" s="261" t="str">
        <f t="shared" ref="C218:F218" si="69">C195</f>
        <v>REALISASI S.D JAN 2021</v>
      </c>
      <c r="D218" s="261" t="str">
        <f t="shared" si="69"/>
        <v>RKAP  TAHUN 2022</v>
      </c>
      <c r="E218" s="261" t="str">
        <f t="shared" si="69"/>
        <v>RKAP S.D JAN 2022</v>
      </c>
      <c r="F218" s="265" t="str">
        <f t="shared" si="69"/>
        <v>REALISASI JANUARI 2022</v>
      </c>
      <c r="G218" s="266"/>
      <c r="H218" s="267"/>
      <c r="I218" s="2"/>
      <c r="J218" s="2"/>
      <c r="K218" s="2"/>
      <c r="L218" s="2"/>
      <c r="M218" s="2"/>
      <c r="N218" s="2"/>
      <c r="O218" s="2"/>
      <c r="P218" s="2"/>
      <c r="Q218" s="2"/>
      <c r="R218" s="2"/>
      <c r="S218" s="2"/>
      <c r="T218" s="2"/>
      <c r="U218" s="2"/>
      <c r="V218" s="2"/>
      <c r="W218" s="2"/>
      <c r="X218" s="2"/>
      <c r="Y218" s="2"/>
      <c r="Z218" s="2"/>
    </row>
    <row r="219" spans="1:26" ht="21" customHeight="1">
      <c r="A219" s="264"/>
      <c r="B219" s="264"/>
      <c r="C219" s="264"/>
      <c r="D219" s="264"/>
      <c r="E219" s="264"/>
      <c r="F219" s="261" t="str">
        <f t="shared" ref="F219:H219" si="70">F196</f>
        <v>S.D BULAN LALU</v>
      </c>
      <c r="G219" s="261" t="str">
        <f t="shared" si="70"/>
        <v>BULAN INI</v>
      </c>
      <c r="H219" s="261" t="str">
        <f t="shared" si="70"/>
        <v>S.D BULAN  INI</v>
      </c>
      <c r="I219" s="2"/>
      <c r="J219" s="2"/>
      <c r="K219" s="2"/>
      <c r="L219" s="2"/>
      <c r="M219" s="2"/>
      <c r="N219" s="2"/>
      <c r="O219" s="2"/>
      <c r="P219" s="2"/>
      <c r="Q219" s="2"/>
      <c r="R219" s="2"/>
      <c r="S219" s="2"/>
      <c r="T219" s="2"/>
      <c r="U219" s="2"/>
      <c r="V219" s="2"/>
      <c r="W219" s="2"/>
      <c r="X219" s="2"/>
      <c r="Y219" s="2"/>
      <c r="Z219" s="2"/>
    </row>
    <row r="220" spans="1:26" ht="21" customHeight="1">
      <c r="A220" s="262"/>
      <c r="B220" s="262"/>
      <c r="C220" s="262"/>
      <c r="D220" s="262"/>
      <c r="E220" s="262"/>
      <c r="F220" s="262"/>
      <c r="G220" s="262"/>
      <c r="H220" s="262"/>
      <c r="I220" s="2"/>
      <c r="J220" s="2"/>
      <c r="K220" s="2"/>
      <c r="L220" s="2"/>
      <c r="M220" s="2"/>
      <c r="N220" s="2"/>
      <c r="O220" s="2"/>
      <c r="P220" s="2"/>
      <c r="Q220" s="2"/>
      <c r="R220" s="2"/>
      <c r="S220" s="2"/>
      <c r="T220" s="2"/>
      <c r="U220" s="2"/>
      <c r="V220" s="2"/>
      <c r="W220" s="2"/>
      <c r="X220" s="2"/>
      <c r="Y220" s="2"/>
      <c r="Z220" s="2"/>
    </row>
    <row r="221" spans="1:26" ht="12" customHeight="1">
      <c r="A221" s="33">
        <v>1</v>
      </c>
      <c r="B221" s="33">
        <v>2</v>
      </c>
      <c r="C221" s="33">
        <f t="shared" ref="C221:H221" si="71">B221+1</f>
        <v>3</v>
      </c>
      <c r="D221" s="33">
        <f t="shared" si="71"/>
        <v>4</v>
      </c>
      <c r="E221" s="33">
        <f t="shared" si="71"/>
        <v>5</v>
      </c>
      <c r="F221" s="33">
        <f t="shared" si="71"/>
        <v>6</v>
      </c>
      <c r="G221" s="33">
        <f t="shared" si="71"/>
        <v>7</v>
      </c>
      <c r="H221" s="33">
        <f t="shared" si="71"/>
        <v>8</v>
      </c>
      <c r="I221" s="2"/>
      <c r="J221" s="2"/>
      <c r="K221" s="2"/>
      <c r="L221" s="2"/>
      <c r="M221" s="2"/>
      <c r="N221" s="2"/>
      <c r="O221" s="2"/>
      <c r="P221" s="2"/>
      <c r="Q221" s="2"/>
      <c r="R221" s="2"/>
      <c r="S221" s="2"/>
      <c r="T221" s="2"/>
      <c r="U221" s="2"/>
      <c r="V221" s="2"/>
      <c r="W221" s="2"/>
      <c r="X221" s="2"/>
      <c r="Y221" s="2"/>
      <c r="Z221" s="2"/>
    </row>
    <row r="222" spans="1:26" ht="12" customHeight="1">
      <c r="A222" s="34"/>
      <c r="B222" s="35"/>
      <c r="C222" s="97"/>
      <c r="D222" s="97"/>
      <c r="E222" s="97"/>
      <c r="F222" s="97"/>
      <c r="G222" s="97"/>
      <c r="H222" s="97"/>
      <c r="I222" s="2"/>
      <c r="J222" s="2"/>
      <c r="K222" s="2"/>
      <c r="L222" s="2"/>
      <c r="M222" s="2"/>
      <c r="N222" s="2"/>
      <c r="O222" s="2"/>
      <c r="P222" s="2"/>
      <c r="Q222" s="2"/>
      <c r="R222" s="2"/>
      <c r="S222" s="2"/>
      <c r="T222" s="2"/>
      <c r="U222" s="2"/>
      <c r="V222" s="2"/>
      <c r="W222" s="2"/>
      <c r="X222" s="2"/>
      <c r="Y222" s="2"/>
      <c r="Z222" s="2"/>
    </row>
    <row r="223" spans="1:26" ht="12" customHeight="1">
      <c r="A223" s="98">
        <v>1</v>
      </c>
      <c r="B223" s="44" t="s">
        <v>55</v>
      </c>
      <c r="C223" s="99"/>
      <c r="D223" s="99"/>
      <c r="E223" s="99"/>
      <c r="F223" s="99"/>
      <c r="G223" s="99"/>
      <c r="H223" s="99"/>
      <c r="I223" s="2"/>
      <c r="J223" s="2"/>
      <c r="K223" s="2"/>
      <c r="L223" s="2"/>
      <c r="M223" s="2"/>
      <c r="N223" s="2"/>
      <c r="O223" s="2"/>
      <c r="P223" s="2"/>
      <c r="Q223" s="2"/>
      <c r="R223" s="2"/>
      <c r="S223" s="2"/>
      <c r="T223" s="2"/>
      <c r="U223" s="2"/>
      <c r="V223" s="2"/>
      <c r="W223" s="2"/>
      <c r="X223" s="2"/>
      <c r="Y223" s="2"/>
      <c r="Z223" s="2"/>
    </row>
    <row r="224" spans="1:26" ht="12" customHeight="1">
      <c r="A224" s="43"/>
      <c r="B224" s="44" t="s">
        <v>152</v>
      </c>
      <c r="C224" s="100">
        <f t="shared" ref="C224:H224" si="72">C32+C86+C104+C140</f>
        <v>0</v>
      </c>
      <c r="D224" s="100">
        <f t="shared" si="72"/>
        <v>0</v>
      </c>
      <c r="E224" s="100">
        <f t="shared" si="72"/>
        <v>0</v>
      </c>
      <c r="F224" s="100">
        <f t="shared" si="72"/>
        <v>0</v>
      </c>
      <c r="G224" s="100">
        <f t="shared" si="72"/>
        <v>0</v>
      </c>
      <c r="H224" s="100">
        <f t="shared" si="72"/>
        <v>0</v>
      </c>
      <c r="I224" s="2"/>
      <c r="J224" s="2"/>
      <c r="K224" s="2"/>
      <c r="L224" s="2"/>
      <c r="M224" s="2"/>
      <c r="N224" s="2"/>
      <c r="O224" s="2"/>
      <c r="P224" s="2"/>
      <c r="Q224" s="2"/>
      <c r="R224" s="2"/>
      <c r="S224" s="2"/>
      <c r="T224" s="2"/>
      <c r="U224" s="2"/>
      <c r="V224" s="2"/>
      <c r="W224" s="2"/>
      <c r="X224" s="2"/>
      <c r="Y224" s="2"/>
      <c r="Z224" s="2"/>
    </row>
    <row r="225" spans="1:26" ht="12" customHeight="1">
      <c r="A225" s="43"/>
      <c r="B225" s="44" t="s">
        <v>153</v>
      </c>
      <c r="C225" s="100">
        <v>0</v>
      </c>
      <c r="D225" s="100">
        <v>0</v>
      </c>
      <c r="E225" s="100">
        <v>0</v>
      </c>
      <c r="F225" s="100">
        <v>0</v>
      </c>
      <c r="G225" s="100">
        <v>0</v>
      </c>
      <c r="H225" s="100">
        <v>0</v>
      </c>
      <c r="I225" s="2"/>
      <c r="J225" s="2"/>
      <c r="K225" s="2"/>
      <c r="L225" s="2"/>
      <c r="M225" s="2"/>
      <c r="N225" s="2"/>
      <c r="O225" s="2"/>
      <c r="P225" s="2"/>
      <c r="Q225" s="2"/>
      <c r="R225" s="2"/>
      <c r="S225" s="2"/>
      <c r="T225" s="2"/>
      <c r="U225" s="2"/>
      <c r="V225" s="2"/>
      <c r="W225" s="2"/>
      <c r="X225" s="2"/>
      <c r="Y225" s="2"/>
      <c r="Z225" s="2"/>
    </row>
    <row r="226" spans="1:26" ht="12" customHeight="1">
      <c r="A226" s="43"/>
      <c r="B226" s="44" t="s">
        <v>154</v>
      </c>
      <c r="C226" s="100">
        <f t="shared" ref="C226:H226" si="73">+C36+C90+C108+C144+C34+C88+C106+C142</f>
        <v>0</v>
      </c>
      <c r="D226" s="100">
        <f t="shared" si="73"/>
        <v>0</v>
      </c>
      <c r="E226" s="100">
        <f t="shared" si="73"/>
        <v>0</v>
      </c>
      <c r="F226" s="100">
        <f t="shared" si="73"/>
        <v>0</v>
      </c>
      <c r="G226" s="100">
        <f t="shared" si="73"/>
        <v>0</v>
      </c>
      <c r="H226" s="100">
        <f t="shared" si="73"/>
        <v>0</v>
      </c>
      <c r="I226" s="2"/>
      <c r="J226" s="2"/>
      <c r="K226" s="2"/>
      <c r="L226" s="2"/>
      <c r="M226" s="2"/>
      <c r="N226" s="2"/>
      <c r="O226" s="2"/>
      <c r="P226" s="2"/>
      <c r="Q226" s="2"/>
      <c r="R226" s="2"/>
      <c r="S226" s="2"/>
      <c r="T226" s="2"/>
      <c r="U226" s="2"/>
      <c r="V226" s="2"/>
      <c r="W226" s="2"/>
      <c r="X226" s="2"/>
      <c r="Y226" s="2"/>
      <c r="Z226" s="2"/>
    </row>
    <row r="227" spans="1:26" ht="12" customHeight="1">
      <c r="A227" s="43"/>
      <c r="B227" s="101" t="s">
        <v>155</v>
      </c>
      <c r="C227" s="100">
        <f t="shared" ref="C227:H227" si="74">+C33+C87+C105+C141</f>
        <v>17</v>
      </c>
      <c r="D227" s="100">
        <f t="shared" si="74"/>
        <v>158</v>
      </c>
      <c r="E227" s="100">
        <f t="shared" si="74"/>
        <v>158</v>
      </c>
      <c r="F227" s="100">
        <f t="shared" si="74"/>
        <v>87</v>
      </c>
      <c r="G227" s="100">
        <f t="shared" si="74"/>
        <v>0</v>
      </c>
      <c r="H227" s="100">
        <f t="shared" si="74"/>
        <v>87</v>
      </c>
      <c r="I227" s="2"/>
      <c r="J227" s="2"/>
      <c r="K227" s="2"/>
      <c r="L227" s="2"/>
      <c r="M227" s="2"/>
      <c r="N227" s="2"/>
      <c r="O227" s="2"/>
      <c r="P227" s="2"/>
      <c r="Q227" s="2"/>
      <c r="R227" s="2"/>
      <c r="S227" s="2"/>
      <c r="T227" s="2"/>
      <c r="U227" s="2"/>
      <c r="V227" s="2"/>
      <c r="W227" s="2"/>
      <c r="X227" s="2"/>
      <c r="Y227" s="2"/>
      <c r="Z227" s="2"/>
    </row>
    <row r="228" spans="1:26" ht="12" customHeight="1">
      <c r="A228" s="43"/>
      <c r="B228" s="44" t="s">
        <v>156</v>
      </c>
      <c r="C228" s="100">
        <f t="shared" ref="C228:H228" si="75">+C37+C91+C109+C145</f>
        <v>0</v>
      </c>
      <c r="D228" s="100">
        <f t="shared" si="75"/>
        <v>0</v>
      </c>
      <c r="E228" s="100">
        <f t="shared" si="75"/>
        <v>0</v>
      </c>
      <c r="F228" s="100">
        <f t="shared" si="75"/>
        <v>0</v>
      </c>
      <c r="G228" s="100">
        <f t="shared" si="75"/>
        <v>0</v>
      </c>
      <c r="H228" s="100">
        <f t="shared" si="75"/>
        <v>0</v>
      </c>
      <c r="I228" s="2"/>
      <c r="J228" s="2"/>
      <c r="K228" s="2"/>
      <c r="L228" s="2"/>
      <c r="M228" s="2"/>
      <c r="N228" s="2"/>
      <c r="O228" s="2"/>
      <c r="P228" s="2"/>
      <c r="Q228" s="2"/>
      <c r="R228" s="2"/>
      <c r="S228" s="2"/>
      <c r="T228" s="2"/>
      <c r="U228" s="2"/>
      <c r="V228" s="2"/>
      <c r="W228" s="2"/>
      <c r="X228" s="2"/>
      <c r="Y228" s="2"/>
      <c r="Z228" s="2"/>
    </row>
    <row r="229" spans="1:26" ht="12" customHeight="1">
      <c r="A229" s="43"/>
      <c r="B229" s="44" t="s">
        <v>157</v>
      </c>
      <c r="C229" s="100">
        <f t="shared" ref="C229:H229" si="76">C35+C89+C107+C143</f>
        <v>0</v>
      </c>
      <c r="D229" s="100">
        <f t="shared" si="76"/>
        <v>0</v>
      </c>
      <c r="E229" s="100">
        <f t="shared" si="76"/>
        <v>0</v>
      </c>
      <c r="F229" s="100">
        <f t="shared" si="76"/>
        <v>0</v>
      </c>
      <c r="G229" s="100">
        <f t="shared" si="76"/>
        <v>0</v>
      </c>
      <c r="H229" s="100">
        <f t="shared" si="76"/>
        <v>0</v>
      </c>
      <c r="I229" s="2"/>
      <c r="J229" s="2"/>
      <c r="K229" s="2"/>
      <c r="L229" s="2"/>
      <c r="M229" s="2"/>
      <c r="N229" s="2"/>
      <c r="O229" s="2"/>
      <c r="P229" s="2"/>
      <c r="Q229" s="2"/>
      <c r="R229" s="2"/>
      <c r="S229" s="2"/>
      <c r="T229" s="2"/>
      <c r="U229" s="2"/>
      <c r="V229" s="2"/>
      <c r="W229" s="2"/>
      <c r="X229" s="2"/>
      <c r="Y229" s="2"/>
      <c r="Z229" s="2"/>
    </row>
    <row r="230" spans="1:26" ht="12" customHeight="1">
      <c r="A230" s="43"/>
      <c r="B230" s="44" t="s">
        <v>158</v>
      </c>
      <c r="C230" s="100">
        <f t="shared" ref="C230:H230" si="77">+C35+C92+C110+C146</f>
        <v>0</v>
      </c>
      <c r="D230" s="100">
        <f t="shared" si="77"/>
        <v>0</v>
      </c>
      <c r="E230" s="100">
        <f t="shared" si="77"/>
        <v>0</v>
      </c>
      <c r="F230" s="100">
        <f t="shared" si="77"/>
        <v>0</v>
      </c>
      <c r="G230" s="100">
        <f t="shared" si="77"/>
        <v>0</v>
      </c>
      <c r="H230" s="100">
        <f t="shared" si="77"/>
        <v>0</v>
      </c>
      <c r="I230" s="2"/>
      <c r="J230" s="2"/>
      <c r="K230" s="2"/>
      <c r="L230" s="2"/>
      <c r="M230" s="2"/>
      <c r="N230" s="2"/>
      <c r="O230" s="2"/>
      <c r="P230" s="2"/>
      <c r="Q230" s="2"/>
      <c r="R230" s="2"/>
      <c r="S230" s="2"/>
      <c r="T230" s="2"/>
      <c r="U230" s="2"/>
      <c r="V230" s="2"/>
      <c r="W230" s="2"/>
      <c r="X230" s="2"/>
      <c r="Y230" s="2"/>
      <c r="Z230" s="2"/>
    </row>
    <row r="231" spans="1:26" ht="12" customHeight="1">
      <c r="A231" s="43"/>
      <c r="B231" s="47"/>
      <c r="C231" s="102"/>
      <c r="D231" s="102"/>
      <c r="E231" s="102"/>
      <c r="F231" s="107"/>
      <c r="G231" s="108"/>
      <c r="H231" s="108"/>
      <c r="I231" s="2"/>
      <c r="J231" s="2"/>
      <c r="K231" s="2"/>
      <c r="L231" s="2"/>
      <c r="M231" s="2"/>
      <c r="N231" s="2"/>
      <c r="O231" s="2"/>
      <c r="P231" s="2"/>
      <c r="Q231" s="2"/>
      <c r="R231" s="2"/>
      <c r="S231" s="2"/>
      <c r="T231" s="2"/>
      <c r="U231" s="2"/>
      <c r="V231" s="2"/>
      <c r="W231" s="2"/>
      <c r="X231" s="2"/>
      <c r="Y231" s="2"/>
      <c r="Z231" s="2"/>
    </row>
    <row r="232" spans="1:26" ht="12" customHeight="1">
      <c r="A232" s="43"/>
      <c r="B232" s="103" t="s">
        <v>70</v>
      </c>
      <c r="C232" s="102">
        <f t="shared" ref="C232:H232" si="78">SUM(C224:C230)</f>
        <v>17</v>
      </c>
      <c r="D232" s="102">
        <f t="shared" si="78"/>
        <v>158</v>
      </c>
      <c r="E232" s="102">
        <f t="shared" si="78"/>
        <v>158</v>
      </c>
      <c r="F232" s="102">
        <f t="shared" si="78"/>
        <v>87</v>
      </c>
      <c r="G232" s="109">
        <f t="shared" si="78"/>
        <v>0</v>
      </c>
      <c r="H232" s="109">
        <f t="shared" si="78"/>
        <v>87</v>
      </c>
      <c r="I232" s="2"/>
      <c r="J232" s="2"/>
      <c r="K232" s="2"/>
      <c r="L232" s="2"/>
      <c r="M232" s="2"/>
      <c r="N232" s="2"/>
      <c r="O232" s="2"/>
      <c r="P232" s="2"/>
      <c r="Q232" s="2"/>
      <c r="R232" s="2"/>
      <c r="S232" s="2"/>
      <c r="T232" s="2"/>
      <c r="U232" s="2"/>
      <c r="V232" s="2"/>
      <c r="W232" s="2"/>
      <c r="X232" s="2"/>
      <c r="Y232" s="2"/>
      <c r="Z232" s="2"/>
    </row>
    <row r="233" spans="1:26" ht="12" customHeight="1">
      <c r="A233" s="43"/>
      <c r="B233" s="44"/>
      <c r="C233" s="104"/>
      <c r="D233" s="104"/>
      <c r="E233" s="104"/>
      <c r="F233" s="110"/>
      <c r="G233" s="111"/>
      <c r="H233" s="111"/>
      <c r="I233" s="2"/>
      <c r="J233" s="2"/>
      <c r="K233" s="2"/>
      <c r="L233" s="2"/>
      <c r="M233" s="2"/>
      <c r="N233" s="2"/>
      <c r="O233" s="2"/>
      <c r="P233" s="2"/>
      <c r="Q233" s="2"/>
      <c r="R233" s="2"/>
      <c r="S233" s="2"/>
      <c r="T233" s="2"/>
      <c r="U233" s="2"/>
      <c r="V233" s="2"/>
      <c r="W233" s="2"/>
      <c r="X233" s="2"/>
      <c r="Y233" s="2"/>
      <c r="Z233" s="2"/>
    </row>
    <row r="234" spans="1:26" ht="12" customHeight="1">
      <c r="A234" s="43">
        <v>2</v>
      </c>
      <c r="B234" s="101" t="s">
        <v>159</v>
      </c>
      <c r="C234" s="104">
        <f t="shared" ref="C234:H234" si="79">+C42+C96+C114+C150</f>
        <v>7</v>
      </c>
      <c r="D234" s="104">
        <f t="shared" si="79"/>
        <v>25</v>
      </c>
      <c r="E234" s="104">
        <f t="shared" si="79"/>
        <v>25</v>
      </c>
      <c r="F234" s="104">
        <f t="shared" si="79"/>
        <v>6</v>
      </c>
      <c r="G234" s="104">
        <f t="shared" si="79"/>
        <v>0</v>
      </c>
      <c r="H234" s="104">
        <f t="shared" si="79"/>
        <v>6</v>
      </c>
      <c r="I234" s="2"/>
      <c r="J234" s="2"/>
      <c r="K234" s="2"/>
      <c r="L234" s="2"/>
      <c r="M234" s="2"/>
      <c r="N234" s="2"/>
      <c r="O234" s="2"/>
      <c r="P234" s="2"/>
      <c r="Q234" s="2"/>
      <c r="R234" s="2"/>
      <c r="S234" s="2"/>
      <c r="T234" s="2"/>
      <c r="U234" s="2"/>
      <c r="V234" s="2"/>
      <c r="W234" s="2"/>
      <c r="X234" s="2"/>
      <c r="Y234" s="2"/>
      <c r="Z234" s="2"/>
    </row>
    <row r="235" spans="1:26" ht="12" customHeight="1">
      <c r="A235" s="43">
        <v>3</v>
      </c>
      <c r="B235" s="44" t="s">
        <v>73</v>
      </c>
      <c r="C235" s="104">
        <f t="shared" ref="C235:H235" si="80">+C43+C97+C115+C151</f>
        <v>6</v>
      </c>
      <c r="D235" s="104">
        <f t="shared" si="80"/>
        <v>9</v>
      </c>
      <c r="E235" s="104">
        <f t="shared" si="80"/>
        <v>9</v>
      </c>
      <c r="F235" s="104">
        <f t="shared" si="80"/>
        <v>12</v>
      </c>
      <c r="G235" s="104">
        <f t="shared" si="80"/>
        <v>0</v>
      </c>
      <c r="H235" s="104">
        <f t="shared" si="80"/>
        <v>12</v>
      </c>
      <c r="I235" s="2"/>
      <c r="J235" s="2"/>
      <c r="K235" s="2"/>
      <c r="L235" s="2"/>
      <c r="M235" s="2"/>
      <c r="N235" s="2"/>
      <c r="O235" s="2"/>
      <c r="P235" s="2"/>
      <c r="Q235" s="2"/>
      <c r="R235" s="2"/>
      <c r="S235" s="2"/>
      <c r="T235" s="2"/>
      <c r="U235" s="2"/>
      <c r="V235" s="2"/>
      <c r="W235" s="2"/>
      <c r="X235" s="2"/>
      <c r="Y235" s="2"/>
      <c r="Z235" s="2"/>
    </row>
    <row r="236" spans="1:26" ht="12" customHeight="1">
      <c r="A236" s="43">
        <v>4</v>
      </c>
      <c r="B236" s="44" t="s">
        <v>75</v>
      </c>
      <c r="C236" s="104">
        <f t="shared" ref="C236:H236" si="81">+C44+C98+C116+C152</f>
        <v>0</v>
      </c>
      <c r="D236" s="104">
        <f t="shared" si="81"/>
        <v>0</v>
      </c>
      <c r="E236" s="104">
        <f t="shared" si="81"/>
        <v>0</v>
      </c>
      <c r="F236" s="104">
        <f t="shared" si="81"/>
        <v>0</v>
      </c>
      <c r="G236" s="104">
        <f t="shared" si="81"/>
        <v>0</v>
      </c>
      <c r="H236" s="104">
        <f t="shared" si="81"/>
        <v>0</v>
      </c>
      <c r="I236" s="2"/>
      <c r="J236" s="2"/>
      <c r="K236" s="2"/>
      <c r="L236" s="2"/>
      <c r="M236" s="2"/>
      <c r="N236" s="2"/>
      <c r="O236" s="2"/>
      <c r="P236" s="2"/>
      <c r="Q236" s="2"/>
      <c r="R236" s="2"/>
      <c r="S236" s="2"/>
      <c r="T236" s="2"/>
      <c r="U236" s="2"/>
      <c r="V236" s="2"/>
      <c r="W236" s="2"/>
      <c r="X236" s="2"/>
      <c r="Y236" s="2"/>
      <c r="Z236" s="2"/>
    </row>
    <row r="237" spans="1:26" ht="12" customHeight="1">
      <c r="A237" s="43"/>
      <c r="B237" s="44"/>
      <c r="C237" s="104"/>
      <c r="D237" s="104"/>
      <c r="E237" s="104"/>
      <c r="F237" s="110"/>
      <c r="G237" s="111"/>
      <c r="H237" s="111"/>
      <c r="I237" s="2"/>
      <c r="J237" s="2"/>
      <c r="K237" s="2"/>
      <c r="L237" s="2"/>
      <c r="M237" s="2"/>
      <c r="N237" s="2"/>
      <c r="O237" s="2"/>
      <c r="P237" s="2"/>
      <c r="Q237" s="2"/>
      <c r="R237" s="2"/>
      <c r="S237" s="2"/>
      <c r="T237" s="2"/>
      <c r="U237" s="2"/>
      <c r="V237" s="2"/>
      <c r="W237" s="2"/>
      <c r="X237" s="2"/>
      <c r="Y237" s="2"/>
      <c r="Z237" s="2"/>
    </row>
    <row r="238" spans="1:26" ht="12" customHeight="1">
      <c r="A238" s="46"/>
      <c r="B238" s="105" t="s">
        <v>77</v>
      </c>
      <c r="C238" s="106">
        <f t="shared" ref="C238:H238" si="82">SUM(C232:C237)</f>
        <v>30</v>
      </c>
      <c r="D238" s="106">
        <f t="shared" si="82"/>
        <v>192</v>
      </c>
      <c r="E238" s="106">
        <f t="shared" si="82"/>
        <v>192</v>
      </c>
      <c r="F238" s="106">
        <f t="shared" si="82"/>
        <v>105</v>
      </c>
      <c r="G238" s="106">
        <f t="shared" si="82"/>
        <v>0</v>
      </c>
      <c r="H238" s="106">
        <f t="shared" si="82"/>
        <v>105</v>
      </c>
      <c r="I238" s="2"/>
      <c r="J238" s="2"/>
      <c r="K238" s="2"/>
      <c r="L238" s="2"/>
      <c r="M238" s="2"/>
      <c r="N238" s="2"/>
      <c r="O238" s="2"/>
      <c r="P238" s="2"/>
      <c r="Q238" s="2"/>
      <c r="R238" s="2"/>
      <c r="S238" s="2"/>
      <c r="T238" s="2"/>
      <c r="U238" s="2"/>
      <c r="V238" s="2"/>
      <c r="W238" s="2"/>
      <c r="X238" s="2"/>
      <c r="Y238" s="2"/>
      <c r="Z238" s="2"/>
    </row>
    <row r="239" spans="1:26" ht="12"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c r="A240" s="2"/>
      <c r="B240" s="96" t="s">
        <v>51</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21" customHeight="1">
      <c r="A241" s="274" t="s">
        <v>1</v>
      </c>
      <c r="B241" s="274" t="s">
        <v>54</v>
      </c>
      <c r="C241" s="261" t="str">
        <f t="shared" ref="C241:F241" si="83">C218</f>
        <v>REALISASI S.D JAN 2021</v>
      </c>
      <c r="D241" s="261" t="str">
        <f t="shared" si="83"/>
        <v>RKAP  TAHUN 2022</v>
      </c>
      <c r="E241" s="261" t="str">
        <f t="shared" si="83"/>
        <v>RKAP S.D JAN 2022</v>
      </c>
      <c r="F241" s="265" t="str">
        <f t="shared" si="83"/>
        <v>REALISASI JANUARI 2022</v>
      </c>
      <c r="G241" s="266"/>
      <c r="H241" s="267"/>
      <c r="I241" s="2"/>
      <c r="J241" s="2"/>
      <c r="K241" s="2"/>
      <c r="L241" s="2"/>
      <c r="M241" s="2"/>
      <c r="N241" s="2"/>
      <c r="O241" s="2"/>
      <c r="P241" s="2"/>
      <c r="Q241" s="2"/>
      <c r="R241" s="2"/>
      <c r="S241" s="2"/>
      <c r="T241" s="2"/>
      <c r="U241" s="2"/>
      <c r="V241" s="2"/>
      <c r="W241" s="2"/>
      <c r="X241" s="2"/>
      <c r="Y241" s="2"/>
      <c r="Z241" s="2"/>
    </row>
    <row r="242" spans="1:26" ht="21" customHeight="1">
      <c r="A242" s="264"/>
      <c r="B242" s="264"/>
      <c r="C242" s="264"/>
      <c r="D242" s="264"/>
      <c r="E242" s="264"/>
      <c r="F242" s="261" t="str">
        <f t="shared" ref="F242:H242" si="84">F219</f>
        <v>S.D BULAN LALU</v>
      </c>
      <c r="G242" s="261" t="str">
        <f t="shared" si="84"/>
        <v>BULAN INI</v>
      </c>
      <c r="H242" s="261" t="str">
        <f t="shared" si="84"/>
        <v>S.D BULAN  INI</v>
      </c>
      <c r="I242" s="2"/>
      <c r="J242" s="2"/>
      <c r="K242" s="2"/>
      <c r="L242" s="2"/>
      <c r="M242" s="2"/>
      <c r="N242" s="2"/>
      <c r="O242" s="2"/>
      <c r="P242" s="2"/>
      <c r="Q242" s="2"/>
      <c r="R242" s="2"/>
      <c r="S242" s="2"/>
      <c r="T242" s="2"/>
      <c r="U242" s="2"/>
      <c r="V242" s="2"/>
      <c r="W242" s="2"/>
      <c r="X242" s="2"/>
      <c r="Y242" s="2"/>
      <c r="Z242" s="2"/>
    </row>
    <row r="243" spans="1:26" ht="21" customHeight="1">
      <c r="A243" s="262"/>
      <c r="B243" s="262"/>
      <c r="C243" s="262"/>
      <c r="D243" s="262"/>
      <c r="E243" s="262"/>
      <c r="F243" s="262"/>
      <c r="G243" s="262"/>
      <c r="H243" s="262"/>
      <c r="I243" s="2"/>
      <c r="J243" s="2"/>
      <c r="K243" s="2"/>
      <c r="L243" s="2"/>
      <c r="M243" s="2"/>
      <c r="N243" s="2"/>
      <c r="O243" s="2"/>
      <c r="P243" s="2"/>
      <c r="Q243" s="2"/>
      <c r="R243" s="2"/>
      <c r="S243" s="2"/>
      <c r="T243" s="2"/>
      <c r="U243" s="2"/>
      <c r="V243" s="2"/>
      <c r="W243" s="2"/>
      <c r="X243" s="2"/>
      <c r="Y243" s="2"/>
      <c r="Z243" s="2"/>
    </row>
    <row r="244" spans="1:26" ht="12" customHeight="1">
      <c r="A244" s="112">
        <v>1</v>
      </c>
      <c r="B244" s="112">
        <v>2</v>
      </c>
      <c r="C244" s="33">
        <f t="shared" ref="C244:H244" si="85">B244+1</f>
        <v>3</v>
      </c>
      <c r="D244" s="33">
        <f t="shared" si="85"/>
        <v>4</v>
      </c>
      <c r="E244" s="33">
        <f t="shared" si="85"/>
        <v>5</v>
      </c>
      <c r="F244" s="33">
        <f t="shared" si="85"/>
        <v>6</v>
      </c>
      <c r="G244" s="33">
        <f t="shared" si="85"/>
        <v>7</v>
      </c>
      <c r="H244" s="33">
        <f t="shared" si="85"/>
        <v>8</v>
      </c>
      <c r="I244" s="2"/>
      <c r="J244" s="2"/>
      <c r="K244" s="2"/>
      <c r="L244" s="2"/>
      <c r="M244" s="2"/>
      <c r="N244" s="2"/>
      <c r="O244" s="2"/>
      <c r="P244" s="2"/>
      <c r="Q244" s="2"/>
      <c r="R244" s="2"/>
      <c r="S244" s="2"/>
      <c r="T244" s="2"/>
      <c r="U244" s="2"/>
      <c r="V244" s="2"/>
      <c r="W244" s="2"/>
      <c r="X244" s="2"/>
      <c r="Y244" s="2"/>
      <c r="Z244" s="2"/>
    </row>
    <row r="245" spans="1:26" ht="12" customHeight="1">
      <c r="A245" s="34"/>
      <c r="B245" s="35"/>
      <c r="C245" s="97"/>
      <c r="D245" s="97"/>
      <c r="E245" s="97"/>
      <c r="F245" s="97"/>
      <c r="G245" s="97"/>
      <c r="H245" s="97"/>
      <c r="I245" s="2"/>
      <c r="J245" s="2"/>
      <c r="K245" s="2"/>
      <c r="L245" s="2"/>
      <c r="M245" s="2"/>
      <c r="N245" s="2"/>
      <c r="O245" s="2"/>
      <c r="P245" s="2"/>
      <c r="Q245" s="2"/>
      <c r="R245" s="2"/>
      <c r="S245" s="2"/>
      <c r="T245" s="2"/>
      <c r="U245" s="2"/>
      <c r="V245" s="2"/>
      <c r="W245" s="2"/>
      <c r="X245" s="2"/>
      <c r="Y245" s="2"/>
      <c r="Z245" s="2"/>
    </row>
    <row r="246" spans="1:26" ht="12" customHeight="1">
      <c r="A246" s="98">
        <v>1</v>
      </c>
      <c r="B246" s="44" t="s">
        <v>55</v>
      </c>
      <c r="C246" s="99"/>
      <c r="D246" s="99"/>
      <c r="E246" s="99"/>
      <c r="F246" s="99"/>
      <c r="G246" s="99"/>
      <c r="H246" s="99"/>
      <c r="I246" s="2"/>
      <c r="J246" s="2"/>
      <c r="K246" s="2"/>
      <c r="L246" s="2"/>
      <c r="M246" s="2"/>
      <c r="N246" s="2"/>
      <c r="O246" s="2"/>
      <c r="P246" s="2"/>
      <c r="Q246" s="2"/>
      <c r="R246" s="2"/>
      <c r="S246" s="2"/>
      <c r="T246" s="2"/>
      <c r="U246" s="2"/>
      <c r="V246" s="2"/>
      <c r="W246" s="2"/>
      <c r="X246" s="2"/>
      <c r="Y246" s="2"/>
      <c r="Z246" s="2"/>
    </row>
    <row r="247" spans="1:26" ht="12" customHeight="1">
      <c r="A247" s="43"/>
      <c r="B247" s="44" t="s">
        <v>152</v>
      </c>
      <c r="C247" s="100">
        <f t="shared" ref="C247:H247" si="86">C201+C224</f>
        <v>0</v>
      </c>
      <c r="D247" s="100">
        <f t="shared" si="86"/>
        <v>17</v>
      </c>
      <c r="E247" s="100">
        <f t="shared" si="86"/>
        <v>17</v>
      </c>
      <c r="F247" s="100">
        <f t="shared" si="86"/>
        <v>0</v>
      </c>
      <c r="G247" s="100">
        <f t="shared" si="86"/>
        <v>0</v>
      </c>
      <c r="H247" s="100">
        <f t="shared" si="86"/>
        <v>0</v>
      </c>
      <c r="I247" s="2"/>
      <c r="J247" s="2"/>
      <c r="K247" s="2"/>
      <c r="L247" s="2"/>
      <c r="M247" s="2"/>
      <c r="N247" s="2"/>
      <c r="O247" s="2"/>
      <c r="P247" s="2"/>
      <c r="Q247" s="2"/>
      <c r="R247" s="2"/>
      <c r="S247" s="2"/>
      <c r="T247" s="2"/>
      <c r="U247" s="2"/>
      <c r="V247" s="2"/>
      <c r="W247" s="2"/>
      <c r="X247" s="2"/>
      <c r="Y247" s="2"/>
      <c r="Z247" s="2"/>
    </row>
    <row r="248" spans="1:26" ht="12" customHeight="1">
      <c r="A248" s="43"/>
      <c r="B248" s="44" t="s">
        <v>153</v>
      </c>
      <c r="C248" s="100">
        <f t="shared" ref="C248:H248" si="87">C202+C225</f>
        <v>0</v>
      </c>
      <c r="D248" s="100">
        <f t="shared" si="87"/>
        <v>0</v>
      </c>
      <c r="E248" s="100">
        <f t="shared" si="87"/>
        <v>0</v>
      </c>
      <c r="F248" s="100">
        <f t="shared" si="87"/>
        <v>0</v>
      </c>
      <c r="G248" s="100">
        <f t="shared" si="87"/>
        <v>0</v>
      </c>
      <c r="H248" s="100">
        <f t="shared" si="87"/>
        <v>0</v>
      </c>
      <c r="I248" s="2"/>
      <c r="J248" s="2"/>
      <c r="K248" s="2"/>
      <c r="L248" s="2"/>
      <c r="M248" s="2"/>
      <c r="N248" s="2"/>
      <c r="O248" s="2"/>
      <c r="P248" s="2"/>
      <c r="Q248" s="2"/>
      <c r="R248" s="2"/>
      <c r="S248" s="2"/>
      <c r="T248" s="2"/>
      <c r="U248" s="2"/>
      <c r="V248" s="2"/>
      <c r="W248" s="2"/>
      <c r="X248" s="2"/>
      <c r="Y248" s="2"/>
      <c r="Z248" s="2"/>
    </row>
    <row r="249" spans="1:26" ht="12" customHeight="1">
      <c r="A249" s="43"/>
      <c r="B249" s="44" t="s">
        <v>154</v>
      </c>
      <c r="C249" s="100">
        <f t="shared" ref="C249:H249" si="88">C203+C226</f>
        <v>0</v>
      </c>
      <c r="D249" s="100">
        <f t="shared" si="88"/>
        <v>0</v>
      </c>
      <c r="E249" s="100">
        <f t="shared" si="88"/>
        <v>0</v>
      </c>
      <c r="F249" s="100">
        <f t="shared" si="88"/>
        <v>0</v>
      </c>
      <c r="G249" s="100">
        <f t="shared" si="88"/>
        <v>0</v>
      </c>
      <c r="H249" s="100">
        <f t="shared" si="88"/>
        <v>0</v>
      </c>
      <c r="I249" s="2"/>
      <c r="J249" s="2"/>
      <c r="K249" s="2"/>
      <c r="L249" s="2"/>
      <c r="M249" s="2"/>
      <c r="N249" s="2"/>
      <c r="O249" s="2"/>
      <c r="P249" s="2"/>
      <c r="Q249" s="2"/>
      <c r="R249" s="2"/>
      <c r="S249" s="2"/>
      <c r="T249" s="2"/>
      <c r="U249" s="2"/>
      <c r="V249" s="2"/>
      <c r="W249" s="2"/>
      <c r="X249" s="2"/>
      <c r="Y249" s="2"/>
      <c r="Z249" s="2"/>
    </row>
    <row r="250" spans="1:26" ht="12" customHeight="1">
      <c r="A250" s="43"/>
      <c r="B250" s="101" t="s">
        <v>155</v>
      </c>
      <c r="C250" s="100">
        <f t="shared" ref="C250:H250" si="89">C204+C227</f>
        <v>17</v>
      </c>
      <c r="D250" s="100">
        <f t="shared" si="89"/>
        <v>158</v>
      </c>
      <c r="E250" s="100">
        <f t="shared" si="89"/>
        <v>158</v>
      </c>
      <c r="F250" s="100">
        <f t="shared" si="89"/>
        <v>87</v>
      </c>
      <c r="G250" s="100">
        <f t="shared" si="89"/>
        <v>0</v>
      </c>
      <c r="H250" s="100">
        <f t="shared" si="89"/>
        <v>87</v>
      </c>
      <c r="I250" s="2"/>
      <c r="J250" s="2"/>
      <c r="K250" s="2"/>
      <c r="L250" s="2"/>
      <c r="M250" s="2"/>
      <c r="N250" s="2"/>
      <c r="O250" s="2"/>
      <c r="P250" s="2"/>
      <c r="Q250" s="2"/>
      <c r="R250" s="2"/>
      <c r="S250" s="2"/>
      <c r="T250" s="2"/>
      <c r="U250" s="2"/>
      <c r="V250" s="2"/>
      <c r="W250" s="2"/>
      <c r="X250" s="2"/>
      <c r="Y250" s="2"/>
      <c r="Z250" s="2"/>
    </row>
    <row r="251" spans="1:26" ht="12" customHeight="1">
      <c r="A251" s="43"/>
      <c r="B251" s="44" t="s">
        <v>156</v>
      </c>
      <c r="C251" s="100">
        <f t="shared" ref="C251:H251" si="90">C205+C228</f>
        <v>0</v>
      </c>
      <c r="D251" s="100">
        <f t="shared" si="90"/>
        <v>0</v>
      </c>
      <c r="E251" s="100">
        <f t="shared" si="90"/>
        <v>0</v>
      </c>
      <c r="F251" s="100">
        <f t="shared" si="90"/>
        <v>0</v>
      </c>
      <c r="G251" s="100">
        <f t="shared" si="90"/>
        <v>0</v>
      </c>
      <c r="H251" s="100">
        <f t="shared" si="90"/>
        <v>0</v>
      </c>
      <c r="I251" s="2"/>
      <c r="J251" s="2"/>
      <c r="K251" s="2"/>
      <c r="L251" s="2"/>
      <c r="M251" s="2"/>
      <c r="N251" s="2"/>
      <c r="O251" s="2"/>
      <c r="P251" s="2"/>
      <c r="Q251" s="2"/>
      <c r="R251" s="2"/>
      <c r="S251" s="2"/>
      <c r="T251" s="2"/>
      <c r="U251" s="2"/>
      <c r="V251" s="2"/>
      <c r="W251" s="2"/>
      <c r="X251" s="2"/>
      <c r="Y251" s="2"/>
      <c r="Z251" s="2"/>
    </row>
    <row r="252" spans="1:26" ht="12" customHeight="1">
      <c r="A252" s="43"/>
      <c r="B252" s="44" t="s">
        <v>157</v>
      </c>
      <c r="C252" s="100">
        <f t="shared" ref="C252:H252" si="91">C206+C229</f>
        <v>0</v>
      </c>
      <c r="D252" s="100">
        <f t="shared" si="91"/>
        <v>0</v>
      </c>
      <c r="E252" s="100">
        <f t="shared" si="91"/>
        <v>0</v>
      </c>
      <c r="F252" s="100">
        <f t="shared" si="91"/>
        <v>0</v>
      </c>
      <c r="G252" s="100">
        <f t="shared" si="91"/>
        <v>0</v>
      </c>
      <c r="H252" s="100">
        <f t="shared" si="91"/>
        <v>0</v>
      </c>
      <c r="I252" s="2"/>
      <c r="J252" s="2"/>
      <c r="K252" s="2"/>
      <c r="L252" s="2"/>
      <c r="M252" s="2"/>
      <c r="N252" s="2"/>
      <c r="O252" s="2"/>
      <c r="P252" s="2"/>
      <c r="Q252" s="2"/>
      <c r="R252" s="2"/>
      <c r="S252" s="2"/>
      <c r="T252" s="2"/>
      <c r="U252" s="2"/>
      <c r="V252" s="2"/>
      <c r="W252" s="2"/>
      <c r="X252" s="2"/>
      <c r="Y252" s="2"/>
      <c r="Z252" s="2"/>
    </row>
    <row r="253" spans="1:26" ht="12" customHeight="1">
      <c r="A253" s="43"/>
      <c r="B253" s="44" t="s">
        <v>158</v>
      </c>
      <c r="C253" s="100">
        <f t="shared" ref="C253:H253" si="92">C207+C230</f>
        <v>0</v>
      </c>
      <c r="D253" s="100">
        <f t="shared" si="92"/>
        <v>0</v>
      </c>
      <c r="E253" s="100">
        <f t="shared" si="92"/>
        <v>0</v>
      </c>
      <c r="F253" s="100">
        <f t="shared" si="92"/>
        <v>0</v>
      </c>
      <c r="G253" s="100">
        <f t="shared" si="92"/>
        <v>0</v>
      </c>
      <c r="H253" s="100">
        <f t="shared" si="92"/>
        <v>0</v>
      </c>
      <c r="I253" s="2"/>
      <c r="J253" s="2"/>
      <c r="K253" s="2"/>
      <c r="L253" s="2"/>
      <c r="M253" s="2"/>
      <c r="N253" s="2"/>
      <c r="O253" s="2"/>
      <c r="P253" s="2"/>
      <c r="Q253" s="2"/>
      <c r="R253" s="2"/>
      <c r="S253" s="2"/>
      <c r="T253" s="2"/>
      <c r="U253" s="2"/>
      <c r="V253" s="2"/>
      <c r="W253" s="2"/>
      <c r="X253" s="2"/>
      <c r="Y253" s="2"/>
      <c r="Z253" s="2"/>
    </row>
    <row r="254" spans="1:26" ht="12" customHeight="1">
      <c r="A254" s="43"/>
      <c r="B254" s="47"/>
      <c r="C254" s="102"/>
      <c r="D254" s="102"/>
      <c r="E254" s="102"/>
      <c r="F254" s="107"/>
      <c r="G254" s="108"/>
      <c r="H254" s="108"/>
      <c r="I254" s="2"/>
      <c r="J254" s="2"/>
      <c r="K254" s="2"/>
      <c r="L254" s="2"/>
      <c r="M254" s="2"/>
      <c r="N254" s="2"/>
      <c r="O254" s="2"/>
      <c r="P254" s="2"/>
      <c r="Q254" s="2"/>
      <c r="R254" s="2"/>
      <c r="S254" s="2"/>
      <c r="T254" s="2"/>
      <c r="U254" s="2"/>
      <c r="V254" s="2"/>
      <c r="W254" s="2"/>
      <c r="X254" s="2"/>
      <c r="Y254" s="2"/>
      <c r="Z254" s="2"/>
    </row>
    <row r="255" spans="1:26" ht="12" customHeight="1">
      <c r="A255" s="43"/>
      <c r="B255" s="103" t="s">
        <v>70</v>
      </c>
      <c r="C255" s="102">
        <f t="shared" ref="C255:H255" si="93">SUM(C247:C253)</f>
        <v>17</v>
      </c>
      <c r="D255" s="102">
        <f t="shared" si="93"/>
        <v>175</v>
      </c>
      <c r="E255" s="102">
        <f t="shared" si="93"/>
        <v>175</v>
      </c>
      <c r="F255" s="102">
        <f t="shared" si="93"/>
        <v>87</v>
      </c>
      <c r="G255" s="109">
        <f t="shared" si="93"/>
        <v>0</v>
      </c>
      <c r="H255" s="109">
        <f t="shared" si="93"/>
        <v>87</v>
      </c>
      <c r="I255" s="2"/>
      <c r="J255" s="2"/>
      <c r="K255" s="2"/>
      <c r="L255" s="2"/>
      <c r="M255" s="2"/>
      <c r="N255" s="2"/>
      <c r="O255" s="2"/>
      <c r="P255" s="2"/>
      <c r="Q255" s="2"/>
      <c r="R255" s="2"/>
      <c r="S255" s="2"/>
      <c r="T255" s="2"/>
      <c r="U255" s="2"/>
      <c r="V255" s="2"/>
      <c r="W255" s="2"/>
      <c r="X255" s="2"/>
      <c r="Y255" s="2"/>
      <c r="Z255" s="2"/>
    </row>
    <row r="256" spans="1:26" ht="12" customHeight="1">
      <c r="A256" s="43"/>
      <c r="B256" s="44"/>
      <c r="C256" s="104"/>
      <c r="D256" s="104"/>
      <c r="E256" s="104"/>
      <c r="F256" s="110"/>
      <c r="G256" s="111"/>
      <c r="H256" s="111"/>
      <c r="I256" s="2"/>
      <c r="J256" s="2"/>
      <c r="K256" s="2"/>
      <c r="L256" s="2"/>
      <c r="M256" s="2"/>
      <c r="N256" s="2"/>
      <c r="O256" s="2"/>
      <c r="P256" s="2"/>
      <c r="Q256" s="2"/>
      <c r="R256" s="2"/>
      <c r="S256" s="2"/>
      <c r="T256" s="2"/>
      <c r="U256" s="2"/>
      <c r="V256" s="2"/>
      <c r="W256" s="2"/>
      <c r="X256" s="2"/>
      <c r="Y256" s="2"/>
      <c r="Z256" s="2"/>
    </row>
    <row r="257" spans="1:26" ht="12" customHeight="1">
      <c r="A257" s="43">
        <v>2</v>
      </c>
      <c r="B257" s="101" t="s">
        <v>159</v>
      </c>
      <c r="C257" s="100">
        <f t="shared" ref="C257:H257" si="94">C211+C234</f>
        <v>13</v>
      </c>
      <c r="D257" s="100">
        <f t="shared" si="94"/>
        <v>32</v>
      </c>
      <c r="E257" s="100">
        <f t="shared" si="94"/>
        <v>32</v>
      </c>
      <c r="F257" s="100">
        <f t="shared" si="94"/>
        <v>12</v>
      </c>
      <c r="G257" s="100">
        <f t="shared" si="94"/>
        <v>0</v>
      </c>
      <c r="H257" s="100">
        <f t="shared" si="94"/>
        <v>12</v>
      </c>
      <c r="I257" s="2"/>
      <c r="J257" s="2"/>
      <c r="K257" s="2"/>
      <c r="L257" s="2"/>
      <c r="M257" s="2"/>
      <c r="N257" s="2"/>
      <c r="O257" s="2"/>
      <c r="P257" s="2"/>
      <c r="Q257" s="2"/>
      <c r="R257" s="2"/>
      <c r="S257" s="2"/>
      <c r="T257" s="2"/>
      <c r="U257" s="2"/>
      <c r="V257" s="2"/>
      <c r="W257" s="2"/>
      <c r="X257" s="2"/>
      <c r="Y257" s="2"/>
      <c r="Z257" s="2"/>
    </row>
    <row r="258" spans="1:26" ht="12" customHeight="1">
      <c r="A258" s="43">
        <v>3</v>
      </c>
      <c r="B258" s="44" t="s">
        <v>73</v>
      </c>
      <c r="C258" s="100">
        <f t="shared" ref="C258:H258" si="95">C212+C235</f>
        <v>25</v>
      </c>
      <c r="D258" s="100">
        <f t="shared" si="95"/>
        <v>30</v>
      </c>
      <c r="E258" s="100">
        <f t="shared" si="95"/>
        <v>30</v>
      </c>
      <c r="F258" s="100">
        <f t="shared" si="95"/>
        <v>31</v>
      </c>
      <c r="G258" s="100">
        <f t="shared" si="95"/>
        <v>0</v>
      </c>
      <c r="H258" s="100">
        <f t="shared" si="95"/>
        <v>31</v>
      </c>
      <c r="I258" s="2"/>
      <c r="J258" s="2"/>
      <c r="K258" s="2"/>
      <c r="L258" s="2"/>
      <c r="M258" s="2"/>
      <c r="N258" s="2"/>
      <c r="O258" s="2"/>
      <c r="P258" s="2"/>
      <c r="Q258" s="2"/>
      <c r="R258" s="2"/>
      <c r="S258" s="2"/>
      <c r="T258" s="2"/>
      <c r="U258" s="2"/>
      <c r="V258" s="2"/>
      <c r="W258" s="2"/>
      <c r="X258" s="2"/>
      <c r="Y258" s="2"/>
      <c r="Z258" s="2"/>
    </row>
    <row r="259" spans="1:26" ht="12" customHeight="1">
      <c r="A259" s="43">
        <v>4</v>
      </c>
      <c r="B259" s="44" t="s">
        <v>75</v>
      </c>
      <c r="C259" s="100">
        <f t="shared" ref="C259:H259" si="96">C213+C236</f>
        <v>0</v>
      </c>
      <c r="D259" s="100">
        <f t="shared" si="96"/>
        <v>0</v>
      </c>
      <c r="E259" s="100">
        <f t="shared" si="96"/>
        <v>0</v>
      </c>
      <c r="F259" s="100">
        <f t="shared" si="96"/>
        <v>0</v>
      </c>
      <c r="G259" s="100">
        <f t="shared" si="96"/>
        <v>0</v>
      </c>
      <c r="H259" s="100">
        <f t="shared" si="96"/>
        <v>0</v>
      </c>
      <c r="I259" s="2"/>
      <c r="J259" s="2"/>
      <c r="K259" s="2"/>
      <c r="L259" s="2"/>
      <c r="M259" s="2"/>
      <c r="N259" s="2"/>
      <c r="O259" s="2"/>
      <c r="P259" s="2"/>
      <c r="Q259" s="2"/>
      <c r="R259" s="2"/>
      <c r="S259" s="2"/>
      <c r="T259" s="2"/>
      <c r="U259" s="2"/>
      <c r="V259" s="2"/>
      <c r="W259" s="2"/>
      <c r="X259" s="2"/>
      <c r="Y259" s="2"/>
      <c r="Z259" s="2"/>
    </row>
    <row r="260" spans="1:26" ht="12" customHeight="1">
      <c r="A260" s="43"/>
      <c r="B260" s="44"/>
      <c r="C260" s="104"/>
      <c r="D260" s="104"/>
      <c r="E260" s="104"/>
      <c r="F260" s="110"/>
      <c r="G260" s="111"/>
      <c r="H260" s="111"/>
      <c r="I260" s="2"/>
      <c r="J260" s="2"/>
      <c r="K260" s="2"/>
      <c r="L260" s="2"/>
      <c r="M260" s="2"/>
      <c r="N260" s="2"/>
      <c r="O260" s="2"/>
      <c r="P260" s="2"/>
      <c r="Q260" s="2"/>
      <c r="R260" s="2"/>
      <c r="S260" s="2"/>
      <c r="T260" s="2"/>
      <c r="U260" s="2"/>
      <c r="V260" s="2"/>
      <c r="W260" s="2"/>
      <c r="X260" s="2"/>
      <c r="Y260" s="2"/>
      <c r="Z260" s="2"/>
    </row>
    <row r="261" spans="1:26" ht="12" customHeight="1">
      <c r="A261" s="46"/>
      <c r="B261" s="105" t="s">
        <v>77</v>
      </c>
      <c r="C261" s="106">
        <f t="shared" ref="C261:H261" si="97">SUM(C255:C260)</f>
        <v>55</v>
      </c>
      <c r="D261" s="106">
        <f t="shared" si="97"/>
        <v>237</v>
      </c>
      <c r="E261" s="106">
        <f t="shared" si="97"/>
        <v>237</v>
      </c>
      <c r="F261" s="106">
        <f t="shared" si="97"/>
        <v>130</v>
      </c>
      <c r="G261" s="106">
        <f t="shared" si="97"/>
        <v>0</v>
      </c>
      <c r="H261" s="106">
        <f t="shared" si="97"/>
        <v>130</v>
      </c>
      <c r="I261" s="2"/>
      <c r="J261" s="2"/>
      <c r="K261" s="2"/>
      <c r="L261" s="2"/>
      <c r="M261" s="2"/>
      <c r="N261" s="2"/>
      <c r="O261" s="2"/>
      <c r="P261" s="2"/>
      <c r="Q261" s="2"/>
      <c r="R261" s="2"/>
      <c r="S261" s="2"/>
      <c r="T261" s="2"/>
      <c r="U261" s="2"/>
      <c r="V261" s="2"/>
      <c r="W261" s="2"/>
      <c r="X261" s="2"/>
      <c r="Y261" s="2"/>
      <c r="Z261" s="2"/>
    </row>
    <row r="262" spans="1:26" ht="12" customHeight="1">
      <c r="A262" s="2"/>
      <c r="B262" s="2"/>
      <c r="C262" s="15"/>
      <c r="D262" s="15"/>
      <c r="E262" s="15"/>
      <c r="F262" s="15"/>
      <c r="G262" s="15"/>
      <c r="H262" s="15"/>
      <c r="I262" s="2"/>
      <c r="J262" s="2"/>
      <c r="K262" s="2"/>
      <c r="L262" s="2"/>
      <c r="M262" s="2"/>
      <c r="N262" s="2"/>
      <c r="O262" s="2"/>
      <c r="P262" s="2"/>
      <c r="Q262" s="2"/>
      <c r="R262" s="2"/>
      <c r="S262" s="2"/>
      <c r="T262" s="2"/>
      <c r="U262" s="2"/>
      <c r="V262" s="2"/>
      <c r="W262" s="2"/>
      <c r="X262" s="2"/>
      <c r="Y262" s="2"/>
      <c r="Z262" s="2"/>
    </row>
    <row r="263" spans="1:26" ht="12" customHeight="1">
      <c r="A263" s="2"/>
      <c r="B263" s="113" t="s">
        <v>162</v>
      </c>
      <c r="C263" s="114">
        <f t="shared" ref="C263:H263" si="98">C261-C173</f>
        <v>0</v>
      </c>
      <c r="D263" s="114">
        <f t="shared" si="98"/>
        <v>0</v>
      </c>
      <c r="E263" s="114">
        <f t="shared" si="98"/>
        <v>0</v>
      </c>
      <c r="F263" s="114">
        <f t="shared" si="98"/>
        <v>0</v>
      </c>
      <c r="G263" s="114">
        <f t="shared" si="98"/>
        <v>0</v>
      </c>
      <c r="H263" s="114">
        <f t="shared" si="98"/>
        <v>0</v>
      </c>
      <c r="I263" s="2"/>
      <c r="J263" s="2"/>
      <c r="K263" s="2"/>
      <c r="L263" s="2"/>
      <c r="M263" s="2"/>
      <c r="N263" s="2"/>
      <c r="O263" s="2"/>
      <c r="P263" s="2"/>
      <c r="Q263" s="2"/>
      <c r="R263" s="2"/>
      <c r="S263" s="2"/>
      <c r="T263" s="2"/>
      <c r="U263" s="2"/>
      <c r="V263" s="2"/>
      <c r="W263" s="2"/>
      <c r="X263" s="2"/>
      <c r="Y263" s="2"/>
      <c r="Z263" s="2"/>
    </row>
    <row r="264" spans="1:26" ht="12"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7">
    <mergeCell ref="A148:B148"/>
    <mergeCell ref="A155:B155"/>
    <mergeCell ref="A166:B166"/>
    <mergeCell ref="A83:B83"/>
    <mergeCell ref="A94:B94"/>
    <mergeCell ref="A101:B101"/>
    <mergeCell ref="A112:B112"/>
    <mergeCell ref="A119:B119"/>
    <mergeCell ref="A173:B173"/>
    <mergeCell ref="A195:A197"/>
    <mergeCell ref="B195:B197"/>
    <mergeCell ref="C195:C197"/>
    <mergeCell ref="E8:E10"/>
    <mergeCell ref="A22:B22"/>
    <mergeCell ref="A29:B29"/>
    <mergeCell ref="A40:B40"/>
    <mergeCell ref="A47:B47"/>
    <mergeCell ref="A58:B58"/>
    <mergeCell ref="A65:B65"/>
    <mergeCell ref="A76:B76"/>
    <mergeCell ref="D195:D197"/>
    <mergeCell ref="E195:E197"/>
    <mergeCell ref="A130:B130"/>
    <mergeCell ref="A137:B137"/>
    <mergeCell ref="F8:H8"/>
    <mergeCell ref="F9:F10"/>
    <mergeCell ref="G9:G10"/>
    <mergeCell ref="H9:H10"/>
    <mergeCell ref="A4:H4"/>
    <mergeCell ref="A5:H5"/>
    <mergeCell ref="A6:H6"/>
    <mergeCell ref="A8:A10"/>
    <mergeCell ref="B8:B10"/>
    <mergeCell ref="C8:C10"/>
    <mergeCell ref="D8:D10"/>
    <mergeCell ref="F195:H195"/>
    <mergeCell ref="F196:F197"/>
    <mergeCell ref="G196:G197"/>
    <mergeCell ref="H196:H197"/>
    <mergeCell ref="G219:G220"/>
    <mergeCell ref="H219:H220"/>
    <mergeCell ref="F218:H218"/>
    <mergeCell ref="F219:F220"/>
    <mergeCell ref="A218:A220"/>
    <mergeCell ref="B218:B220"/>
    <mergeCell ref="C218:C220"/>
    <mergeCell ref="D218:D220"/>
    <mergeCell ref="E218:E220"/>
    <mergeCell ref="G242:G243"/>
    <mergeCell ref="H242:H243"/>
    <mergeCell ref="A241:A243"/>
    <mergeCell ref="B241:B243"/>
    <mergeCell ref="C241:C243"/>
    <mergeCell ref="D241:D243"/>
    <mergeCell ref="E241:E243"/>
    <mergeCell ref="F241:H241"/>
    <mergeCell ref="F242:F243"/>
  </mergeCells>
  <conditionalFormatting sqref="D263">
    <cfRule type="cellIs" dxfId="265" priority="1" operator="lessThan">
      <formula>0</formula>
    </cfRule>
  </conditionalFormatting>
  <conditionalFormatting sqref="D263">
    <cfRule type="cellIs" dxfId="264" priority="2" operator="greaterThan">
      <formula>0</formula>
    </cfRule>
  </conditionalFormatting>
  <conditionalFormatting sqref="F263:G263">
    <cfRule type="cellIs" dxfId="263" priority="3" operator="lessThan">
      <formula>0</formula>
    </cfRule>
  </conditionalFormatting>
  <conditionalFormatting sqref="F263:G263">
    <cfRule type="cellIs" dxfId="262" priority="4" operator="greaterThan">
      <formula>0</formula>
    </cfRule>
  </conditionalFormatting>
  <conditionalFormatting sqref="E263">
    <cfRule type="cellIs" dxfId="261" priority="5" operator="lessThan">
      <formula>0</formula>
    </cfRule>
  </conditionalFormatting>
  <conditionalFormatting sqref="E263">
    <cfRule type="cellIs" dxfId="260" priority="6" operator="greaterThan">
      <formula>0</formula>
    </cfRule>
  </conditionalFormatting>
  <conditionalFormatting sqref="H263">
    <cfRule type="cellIs" dxfId="259" priority="7" operator="lessThan">
      <formula>0</formula>
    </cfRule>
  </conditionalFormatting>
  <conditionalFormatting sqref="H263">
    <cfRule type="cellIs" dxfId="258" priority="8" operator="greaterThan">
      <formula>0</formula>
    </cfRule>
  </conditionalFormatting>
  <conditionalFormatting sqref="C184:H191">
    <cfRule type="cellIs" dxfId="257" priority="9" operator="lessThan">
      <formula>0</formula>
    </cfRule>
  </conditionalFormatting>
  <conditionalFormatting sqref="C184:H191">
    <cfRule type="cellIs" dxfId="256" priority="10" operator="greaterThan">
      <formula>0</formula>
    </cfRule>
  </conditionalFormatting>
  <conditionalFormatting sqref="C263">
    <cfRule type="cellIs" dxfId="255" priority="11" operator="lessThan">
      <formula>0</formula>
    </cfRule>
  </conditionalFormatting>
  <conditionalFormatting sqref="C263">
    <cfRule type="cellIs" dxfId="254" priority="12" operator="greaterThan">
      <formula>0</formula>
    </cfRule>
  </conditionalFormatting>
  <conditionalFormatting sqref="G51:G56">
    <cfRule type="cellIs" dxfId="253" priority="13" operator="lessThan">
      <formula>0</formula>
    </cfRule>
  </conditionalFormatting>
  <conditionalFormatting sqref="G51:G56">
    <cfRule type="cellIs" dxfId="252" priority="14" operator="greaterThan">
      <formula>0</formula>
    </cfRule>
  </conditionalFormatting>
  <conditionalFormatting sqref="G68">
    <cfRule type="cellIs" dxfId="251" priority="15" operator="lessThan">
      <formula>0</formula>
    </cfRule>
  </conditionalFormatting>
  <conditionalFormatting sqref="G68">
    <cfRule type="cellIs" dxfId="250" priority="16" operator="greaterThan">
      <formula>0</formula>
    </cfRule>
  </conditionalFormatting>
  <conditionalFormatting sqref="G78:G80">
    <cfRule type="cellIs" dxfId="249" priority="17" operator="lessThan">
      <formula>0</formula>
    </cfRule>
  </conditionalFormatting>
  <conditionalFormatting sqref="G78:G80">
    <cfRule type="cellIs" dxfId="248" priority="18" operator="greaterThan">
      <formula>0</formula>
    </cfRule>
  </conditionalFormatting>
  <conditionalFormatting sqref="G86">
    <cfRule type="cellIs" dxfId="247" priority="19" operator="lessThan">
      <formula>0</formula>
    </cfRule>
  </conditionalFormatting>
  <conditionalFormatting sqref="G86">
    <cfRule type="cellIs" dxfId="246" priority="20" operator="greaterThan">
      <formula>0</formula>
    </cfRule>
  </conditionalFormatting>
  <conditionalFormatting sqref="G96:G98">
    <cfRule type="cellIs" dxfId="245" priority="21" operator="lessThan">
      <formula>0</formula>
    </cfRule>
  </conditionalFormatting>
  <conditionalFormatting sqref="G96:G98">
    <cfRule type="cellIs" dxfId="244" priority="22" operator="greaterThan">
      <formula>0</formula>
    </cfRule>
  </conditionalFormatting>
  <conditionalFormatting sqref="G141:G146">
    <cfRule type="cellIs" dxfId="243" priority="23" operator="lessThan">
      <formula>0</formula>
    </cfRule>
  </conditionalFormatting>
  <conditionalFormatting sqref="G141:G146">
    <cfRule type="cellIs" dxfId="242" priority="24" operator="greaterThan">
      <formula>0</formula>
    </cfRule>
  </conditionalFormatting>
  <conditionalFormatting sqref="G33:G38">
    <cfRule type="cellIs" dxfId="241" priority="25" operator="lessThan">
      <formula>0</formula>
    </cfRule>
  </conditionalFormatting>
  <conditionalFormatting sqref="G33:G38">
    <cfRule type="cellIs" dxfId="240" priority="26" operator="greaterThan">
      <formula>0</formula>
    </cfRule>
  </conditionalFormatting>
  <conditionalFormatting sqref="G50">
    <cfRule type="cellIs" dxfId="239" priority="27" operator="lessThan">
      <formula>0</formula>
    </cfRule>
  </conditionalFormatting>
  <conditionalFormatting sqref="G50">
    <cfRule type="cellIs" dxfId="238" priority="28" operator="greaterThan">
      <formula>0</formula>
    </cfRule>
  </conditionalFormatting>
  <conditionalFormatting sqref="G60:G62">
    <cfRule type="cellIs" dxfId="237" priority="29" operator="lessThan">
      <formula>0</formula>
    </cfRule>
  </conditionalFormatting>
  <conditionalFormatting sqref="G60:G62">
    <cfRule type="cellIs" dxfId="236" priority="30" operator="greaterThan">
      <formula>0</formula>
    </cfRule>
  </conditionalFormatting>
  <conditionalFormatting sqref="G114:G116">
    <cfRule type="cellIs" dxfId="235" priority="31" operator="lessThan">
      <formula>0</formula>
    </cfRule>
  </conditionalFormatting>
  <conditionalFormatting sqref="G114:G116">
    <cfRule type="cellIs" dxfId="234" priority="32" operator="greaterThan">
      <formula>0</formula>
    </cfRule>
  </conditionalFormatting>
  <conditionalFormatting sqref="G87:G92">
    <cfRule type="cellIs" dxfId="233" priority="33" operator="lessThan">
      <formula>0</formula>
    </cfRule>
  </conditionalFormatting>
  <conditionalFormatting sqref="G87:G92">
    <cfRule type="cellIs" dxfId="232" priority="34" operator="greaterThan">
      <formula>0</formula>
    </cfRule>
  </conditionalFormatting>
  <conditionalFormatting sqref="G69:G74">
    <cfRule type="cellIs" dxfId="231" priority="35" operator="lessThan">
      <formula>0</formula>
    </cfRule>
  </conditionalFormatting>
  <conditionalFormatting sqref="G69:G74">
    <cfRule type="cellIs" dxfId="230" priority="36" operator="greaterThan">
      <formula>0</formula>
    </cfRule>
  </conditionalFormatting>
  <conditionalFormatting sqref="G150:G152">
    <cfRule type="cellIs" dxfId="229" priority="37" operator="lessThan">
      <formula>0</formula>
    </cfRule>
  </conditionalFormatting>
  <conditionalFormatting sqref="G150:G152">
    <cfRule type="cellIs" dxfId="228" priority="38" operator="greaterThan">
      <formula>0</formula>
    </cfRule>
  </conditionalFormatting>
  <conditionalFormatting sqref="G14">
    <cfRule type="cellIs" dxfId="227" priority="39" operator="lessThan">
      <formula>0</formula>
    </cfRule>
  </conditionalFormatting>
  <conditionalFormatting sqref="G14">
    <cfRule type="cellIs" dxfId="226" priority="40" operator="greaterThan">
      <formula>0</formula>
    </cfRule>
  </conditionalFormatting>
  <conditionalFormatting sqref="G15:G20">
    <cfRule type="cellIs" dxfId="225" priority="41" operator="lessThan">
      <formula>0</formula>
    </cfRule>
  </conditionalFormatting>
  <conditionalFormatting sqref="G15:G20">
    <cfRule type="cellIs" dxfId="224" priority="42" operator="greaterThan">
      <formula>0</formula>
    </cfRule>
  </conditionalFormatting>
  <conditionalFormatting sqref="G24:G26">
    <cfRule type="cellIs" dxfId="223" priority="43" operator="lessThan">
      <formula>0</formula>
    </cfRule>
  </conditionalFormatting>
  <conditionalFormatting sqref="G24:G26">
    <cfRule type="cellIs" dxfId="222" priority="44" operator="greaterThan">
      <formula>0</formula>
    </cfRule>
  </conditionalFormatting>
  <conditionalFormatting sqref="G32">
    <cfRule type="cellIs" dxfId="221" priority="45" operator="lessThan">
      <formula>0</formula>
    </cfRule>
  </conditionalFormatting>
  <conditionalFormatting sqref="G32">
    <cfRule type="cellIs" dxfId="220" priority="46" operator="greaterThan">
      <formula>0</formula>
    </cfRule>
  </conditionalFormatting>
  <conditionalFormatting sqref="G42:G44">
    <cfRule type="cellIs" dxfId="219" priority="47" operator="lessThan">
      <formula>0</formula>
    </cfRule>
  </conditionalFormatting>
  <conditionalFormatting sqref="G42:G44">
    <cfRule type="cellIs" dxfId="218" priority="48" operator="greaterThan">
      <formula>0</formula>
    </cfRule>
  </conditionalFormatting>
  <conditionalFormatting sqref="G104">
    <cfRule type="cellIs" dxfId="217" priority="49" operator="lessThan">
      <formula>0</formula>
    </cfRule>
  </conditionalFormatting>
  <conditionalFormatting sqref="G104">
    <cfRule type="cellIs" dxfId="216" priority="50" operator="greaterThan">
      <formula>0</formula>
    </cfRule>
  </conditionalFormatting>
  <conditionalFormatting sqref="G105:G110">
    <cfRule type="cellIs" dxfId="215" priority="51" operator="lessThan">
      <formula>0</formula>
    </cfRule>
  </conditionalFormatting>
  <conditionalFormatting sqref="G105:G110">
    <cfRule type="cellIs" dxfId="214" priority="52" operator="greaterThan">
      <formula>0</formula>
    </cfRule>
  </conditionalFormatting>
  <conditionalFormatting sqref="G122">
    <cfRule type="cellIs" dxfId="213" priority="53" operator="lessThan">
      <formula>0</formula>
    </cfRule>
  </conditionalFormatting>
  <conditionalFormatting sqref="G122">
    <cfRule type="cellIs" dxfId="212" priority="54" operator="greaterThan">
      <formula>0</formula>
    </cfRule>
  </conditionalFormatting>
  <conditionalFormatting sqref="G123:G128">
    <cfRule type="cellIs" dxfId="211" priority="55" operator="lessThan">
      <formula>0</formula>
    </cfRule>
  </conditionalFormatting>
  <conditionalFormatting sqref="G123:G128">
    <cfRule type="cellIs" dxfId="210" priority="56" operator="greaterThan">
      <formula>0</formula>
    </cfRule>
  </conditionalFormatting>
  <conditionalFormatting sqref="G132:G134">
    <cfRule type="cellIs" dxfId="209" priority="57" operator="lessThan">
      <formula>0</formula>
    </cfRule>
  </conditionalFormatting>
  <conditionalFormatting sqref="G132:G134">
    <cfRule type="cellIs" dxfId="208" priority="58" operator="greaterThan">
      <formula>0</formula>
    </cfRule>
  </conditionalFormatting>
  <conditionalFormatting sqref="G140">
    <cfRule type="cellIs" dxfId="207" priority="59" operator="lessThan">
      <formula>0</formula>
    </cfRule>
  </conditionalFormatting>
  <conditionalFormatting sqref="G140">
    <cfRule type="cellIs" dxfId="206" priority="60" operator="greaterThan">
      <formula>0</formula>
    </cfRule>
  </conditionalFormatting>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4B083"/>
  </sheetPr>
  <dimension ref="A1:Z1000"/>
  <sheetViews>
    <sheetView workbookViewId="0">
      <selection activeCell="F40" sqref="F40"/>
    </sheetView>
  </sheetViews>
  <sheetFormatPr defaultColWidth="14.42578125" defaultRowHeight="15" customHeight="1"/>
  <cols>
    <col min="1" max="1" width="3.28515625" customWidth="1"/>
    <col min="2" max="2" width="30" customWidth="1"/>
    <col min="3" max="3" width="10.28515625" customWidth="1"/>
    <col min="4" max="5" width="9.7109375" customWidth="1"/>
    <col min="6" max="26" width="8.7109375" customWidth="1"/>
  </cols>
  <sheetData>
    <row r="1" spans="1:26" ht="14.25" customHeight="1">
      <c r="A1" s="115"/>
      <c r="B1" s="22"/>
      <c r="C1" s="22"/>
      <c r="D1" s="22"/>
      <c r="E1" s="22"/>
    </row>
    <row r="2" spans="1:26" ht="14.25" customHeight="1">
      <c r="A2" s="115"/>
      <c r="B2" s="22"/>
      <c r="C2" s="22"/>
      <c r="D2" s="22"/>
      <c r="E2" s="22"/>
    </row>
    <row r="3" spans="1:26" ht="14.25" customHeight="1">
      <c r="A3" s="115"/>
      <c r="B3" s="22"/>
      <c r="C3" s="22"/>
      <c r="D3" s="22"/>
      <c r="E3" s="22"/>
    </row>
    <row r="4" spans="1:26" ht="14.25" customHeight="1">
      <c r="A4" s="279" t="str">
        <f>'F2-PUSPEL'!A4:H4</f>
        <v>LAPORAN BULANAN KEKUATAN SDM</v>
      </c>
      <c r="B4" s="269"/>
      <c r="C4" s="269"/>
      <c r="D4" s="269"/>
      <c r="E4" s="269"/>
      <c r="F4" s="269"/>
      <c r="G4" s="269"/>
      <c r="H4" s="269"/>
    </row>
    <row r="5" spans="1:26" ht="14.25" customHeight="1">
      <c r="A5" s="280" t="str">
        <f>'F2-PUSPEL'!A5:H5</f>
        <v>PT Prima Terminal Petikemas</v>
      </c>
      <c r="B5" s="271"/>
      <c r="C5" s="271"/>
      <c r="D5" s="271"/>
      <c r="E5" s="271"/>
      <c r="F5" s="271"/>
      <c r="G5" s="271"/>
      <c r="H5" s="272"/>
      <c r="I5" s="117"/>
      <c r="J5" s="117"/>
      <c r="K5" s="117"/>
      <c r="L5" s="117"/>
      <c r="M5" s="117"/>
      <c r="N5" s="117"/>
      <c r="O5" s="117"/>
      <c r="P5" s="117"/>
      <c r="Q5" s="117"/>
      <c r="R5" s="117"/>
      <c r="S5" s="117"/>
      <c r="T5" s="117"/>
      <c r="U5" s="117"/>
      <c r="V5" s="117"/>
      <c r="W5" s="117"/>
      <c r="X5" s="117"/>
      <c r="Y5" s="117"/>
      <c r="Z5" s="117"/>
    </row>
    <row r="6" spans="1:26" ht="14.25" customHeight="1">
      <c r="A6" s="279" t="str">
        <f>'F2-PUSPEL'!A6:H6</f>
        <v>BULAN FEBRUARI 2022</v>
      </c>
      <c r="B6" s="269"/>
      <c r="C6" s="269"/>
      <c r="D6" s="269"/>
      <c r="E6" s="269"/>
      <c r="F6" s="269"/>
      <c r="G6" s="269"/>
      <c r="H6" s="269"/>
    </row>
    <row r="7" spans="1:26" ht="14.25" customHeight="1">
      <c r="A7" s="115"/>
      <c r="B7" s="22"/>
      <c r="C7" s="22"/>
      <c r="D7" s="22"/>
      <c r="E7" s="22"/>
    </row>
    <row r="8" spans="1:26" ht="14.25" customHeight="1">
      <c r="A8" s="263" t="s">
        <v>1</v>
      </c>
      <c r="B8" s="263" t="s">
        <v>163</v>
      </c>
      <c r="C8" s="263" t="str">
        <f>'F2-PUSPEL'!C8:C10</f>
        <v>REALISASI S.D JAN 2021</v>
      </c>
      <c r="D8" s="263" t="str">
        <f>'F2-PUSPEL'!D8:D10</f>
        <v>RKAP  TAHUN 2022</v>
      </c>
      <c r="E8" s="263" t="str">
        <f>'F2-PUSPEL'!E8:E10</f>
        <v>RKAP S.D JAN 2022</v>
      </c>
      <c r="F8" s="273" t="s">
        <v>7</v>
      </c>
      <c r="G8" s="266"/>
      <c r="H8" s="267"/>
    </row>
    <row r="9" spans="1:26" ht="14.25" customHeight="1">
      <c r="A9" s="264"/>
      <c r="B9" s="264"/>
      <c r="C9" s="264"/>
      <c r="D9" s="264"/>
      <c r="E9" s="264"/>
      <c r="F9" s="263" t="s">
        <v>9</v>
      </c>
      <c r="G9" s="263" t="s">
        <v>10</v>
      </c>
      <c r="H9" s="263" t="s">
        <v>11</v>
      </c>
    </row>
    <row r="10" spans="1:26" ht="14.25" customHeight="1">
      <c r="A10" s="262"/>
      <c r="B10" s="262"/>
      <c r="C10" s="262"/>
      <c r="D10" s="262"/>
      <c r="E10" s="262"/>
      <c r="F10" s="262"/>
      <c r="G10" s="262"/>
      <c r="H10" s="262"/>
    </row>
    <row r="11" spans="1:26" ht="14.25" customHeight="1">
      <c r="A11" s="5">
        <v>1</v>
      </c>
      <c r="B11" s="6">
        <f t="shared" ref="B11:H11" si="0">+A11+1</f>
        <v>2</v>
      </c>
      <c r="C11" s="6">
        <f t="shared" si="0"/>
        <v>3</v>
      </c>
      <c r="D11" s="6">
        <f t="shared" si="0"/>
        <v>4</v>
      </c>
      <c r="E11" s="6">
        <f t="shared" si="0"/>
        <v>5</v>
      </c>
      <c r="F11" s="6">
        <f t="shared" si="0"/>
        <v>6</v>
      </c>
      <c r="G11" s="6">
        <f t="shared" si="0"/>
        <v>7</v>
      </c>
      <c r="H11" s="6">
        <f t="shared" si="0"/>
        <v>8</v>
      </c>
    </row>
    <row r="12" spans="1:26" ht="14.25" customHeight="1">
      <c r="A12" s="118">
        <v>1</v>
      </c>
      <c r="B12" s="119" t="s">
        <v>12</v>
      </c>
      <c r="C12" s="120"/>
      <c r="D12" s="120"/>
      <c r="E12" s="120"/>
      <c r="F12" s="120"/>
      <c r="G12" s="120"/>
      <c r="H12" s="120"/>
    </row>
    <row r="13" spans="1:26" ht="14.25" customHeight="1">
      <c r="A13" s="121"/>
      <c r="B13" s="122" t="s">
        <v>164</v>
      </c>
      <c r="C13" s="14">
        <v>0</v>
      </c>
      <c r="D13" s="14">
        <v>0</v>
      </c>
      <c r="E13" s="14">
        <v>0</v>
      </c>
      <c r="F13" s="14">
        <v>0</v>
      </c>
      <c r="G13" s="14">
        <f t="shared" ref="G13:G19" si="1">H13-F13</f>
        <v>0</v>
      </c>
      <c r="H13" s="14">
        <f>COUNTIF('JANUARI (sesuai bulan berjalan)'!$X$3:$X$5000,J13)</f>
        <v>0</v>
      </c>
      <c r="J13" s="123" t="s">
        <v>165</v>
      </c>
    </row>
    <row r="14" spans="1:26" ht="14.25" customHeight="1">
      <c r="A14" s="121"/>
      <c r="B14" s="122" t="s">
        <v>166</v>
      </c>
      <c r="C14" s="14">
        <v>1</v>
      </c>
      <c r="D14" s="14">
        <v>1</v>
      </c>
      <c r="E14" s="14">
        <v>1</v>
      </c>
      <c r="F14" s="14">
        <v>1</v>
      </c>
      <c r="G14" s="14">
        <f t="shared" si="1"/>
        <v>0</v>
      </c>
      <c r="H14" s="14">
        <v>1</v>
      </c>
      <c r="J14" s="123" t="s">
        <v>167</v>
      </c>
    </row>
    <row r="15" spans="1:26" ht="14.25" customHeight="1">
      <c r="A15" s="121"/>
      <c r="B15" s="122" t="s">
        <v>168</v>
      </c>
      <c r="C15" s="14">
        <v>0</v>
      </c>
      <c r="D15" s="14">
        <v>0</v>
      </c>
      <c r="E15" s="14">
        <v>0</v>
      </c>
      <c r="F15" s="14">
        <v>0</v>
      </c>
      <c r="G15" s="14">
        <f t="shared" si="1"/>
        <v>0</v>
      </c>
      <c r="H15" s="14">
        <f>COUNTIF('JANUARI (sesuai bulan berjalan)'!$X$3:$X$5000,J15)</f>
        <v>0</v>
      </c>
      <c r="J15" s="123" t="s">
        <v>169</v>
      </c>
    </row>
    <row r="16" spans="1:26" ht="14.25" customHeight="1">
      <c r="A16" s="121"/>
      <c r="B16" s="122" t="s">
        <v>170</v>
      </c>
      <c r="C16" s="14">
        <v>0</v>
      </c>
      <c r="D16" s="14">
        <v>0</v>
      </c>
      <c r="E16" s="14">
        <v>0</v>
      </c>
      <c r="F16" s="14">
        <v>0</v>
      </c>
      <c r="G16" s="14">
        <f t="shared" si="1"/>
        <v>0</v>
      </c>
      <c r="H16" s="14">
        <f>COUNTIF('JANUARI (sesuai bulan berjalan)'!$X$3:$X$5000,J16)</f>
        <v>0</v>
      </c>
      <c r="J16" s="123" t="s">
        <v>171</v>
      </c>
    </row>
    <row r="17" spans="1:10" ht="14.25" customHeight="1">
      <c r="A17" s="121"/>
      <c r="B17" s="122" t="s">
        <v>172</v>
      </c>
      <c r="C17" s="14">
        <v>0</v>
      </c>
      <c r="D17" s="14">
        <v>0</v>
      </c>
      <c r="E17" s="14">
        <v>0</v>
      </c>
      <c r="F17" s="14">
        <v>0</v>
      </c>
      <c r="G17" s="14">
        <f t="shared" si="1"/>
        <v>0</v>
      </c>
      <c r="H17" s="14">
        <f>COUNTIF('JANUARI (sesuai bulan berjalan)'!$X$3:$X$5000,J17)</f>
        <v>0</v>
      </c>
      <c r="J17" s="123" t="s">
        <v>173</v>
      </c>
    </row>
    <row r="18" spans="1:10" ht="14.25" customHeight="1">
      <c r="A18" s="121"/>
      <c r="B18" s="122" t="s">
        <v>174</v>
      </c>
      <c r="C18" s="14">
        <v>0</v>
      </c>
      <c r="D18" s="14">
        <v>0</v>
      </c>
      <c r="E18" s="14">
        <v>0</v>
      </c>
      <c r="F18" s="14">
        <v>0</v>
      </c>
      <c r="G18" s="14">
        <f t="shared" si="1"/>
        <v>0</v>
      </c>
      <c r="H18" s="14">
        <f>COUNTIF('JANUARI (sesuai bulan berjalan)'!$X$3:$X$5000,J18)</f>
        <v>0</v>
      </c>
      <c r="J18" s="123" t="s">
        <v>175</v>
      </c>
    </row>
    <row r="19" spans="1:10" ht="14.25" customHeight="1">
      <c r="A19" s="121"/>
      <c r="B19" s="122" t="s">
        <v>176</v>
      </c>
      <c r="C19" s="14">
        <v>0</v>
      </c>
      <c r="D19" s="14">
        <v>0</v>
      </c>
      <c r="E19" s="14">
        <v>0</v>
      </c>
      <c r="F19" s="14">
        <v>0</v>
      </c>
      <c r="G19" s="14">
        <f t="shared" si="1"/>
        <v>0</v>
      </c>
      <c r="H19" s="14">
        <f>COUNTIF('JANUARI (sesuai bulan berjalan)'!$X$3:$X$5000,J19)</f>
        <v>0</v>
      </c>
      <c r="J19" s="123" t="s">
        <v>177</v>
      </c>
    </row>
    <row r="20" spans="1:10" ht="14.25" customHeight="1">
      <c r="A20" s="121"/>
      <c r="B20" s="124"/>
      <c r="C20" s="124"/>
      <c r="D20" s="122"/>
      <c r="E20" s="122"/>
      <c r="F20" s="122"/>
      <c r="G20" s="122"/>
      <c r="H20" s="122"/>
    </row>
    <row r="21" spans="1:10" ht="14.25" customHeight="1">
      <c r="A21" s="125"/>
      <c r="B21" s="126" t="s">
        <v>178</v>
      </c>
      <c r="C21" s="127">
        <f t="shared" ref="C21:H21" si="2">SUM(C13:C20)</f>
        <v>1</v>
      </c>
      <c r="D21" s="127">
        <f t="shared" si="2"/>
        <v>1</v>
      </c>
      <c r="E21" s="127">
        <f t="shared" si="2"/>
        <v>1</v>
      </c>
      <c r="F21" s="127">
        <f t="shared" si="2"/>
        <v>1</v>
      </c>
      <c r="G21" s="127">
        <f t="shared" si="2"/>
        <v>0</v>
      </c>
      <c r="H21" s="127">
        <f t="shared" si="2"/>
        <v>1</v>
      </c>
    </row>
    <row r="22" spans="1:10" ht="14.25" customHeight="1">
      <c r="A22" s="118">
        <v>2</v>
      </c>
      <c r="B22" s="119" t="s">
        <v>13</v>
      </c>
      <c r="C22" s="120"/>
      <c r="D22" s="120"/>
      <c r="E22" s="120"/>
      <c r="F22" s="120"/>
      <c r="G22" s="120"/>
      <c r="H22" s="120"/>
    </row>
    <row r="23" spans="1:10" ht="14.25" customHeight="1">
      <c r="A23" s="121"/>
      <c r="B23" s="122" t="s">
        <v>164</v>
      </c>
      <c r="C23" s="14">
        <v>0</v>
      </c>
      <c r="D23" s="14">
        <v>0</v>
      </c>
      <c r="E23" s="14">
        <v>0</v>
      </c>
      <c r="F23" s="14">
        <v>0</v>
      </c>
      <c r="G23" s="14">
        <f t="shared" ref="G23:G29" si="3">H23-F23</f>
        <v>0</v>
      </c>
      <c r="H23" s="14">
        <f>COUNTIF('JANUARI (sesuai bulan berjalan)'!$X$3:$X$5000,J23)</f>
        <v>0</v>
      </c>
      <c r="J23" s="123" t="s">
        <v>179</v>
      </c>
    </row>
    <row r="24" spans="1:10" ht="14.25" customHeight="1">
      <c r="A24" s="121"/>
      <c r="B24" s="122" t="s">
        <v>166</v>
      </c>
      <c r="C24" s="14">
        <v>1</v>
      </c>
      <c r="D24" s="14">
        <v>1</v>
      </c>
      <c r="E24" s="14">
        <v>1</v>
      </c>
      <c r="F24" s="14">
        <v>1</v>
      </c>
      <c r="G24" s="14">
        <f t="shared" si="3"/>
        <v>0</v>
      </c>
      <c r="H24" s="14">
        <v>1</v>
      </c>
      <c r="J24" s="123" t="s">
        <v>180</v>
      </c>
    </row>
    <row r="25" spans="1:10" ht="14.25" customHeight="1">
      <c r="A25" s="121"/>
      <c r="B25" s="122" t="s">
        <v>168</v>
      </c>
      <c r="C25" s="14">
        <v>1</v>
      </c>
      <c r="D25" s="14">
        <v>1</v>
      </c>
      <c r="E25" s="14">
        <v>1</v>
      </c>
      <c r="F25" s="14">
        <v>1</v>
      </c>
      <c r="G25" s="14">
        <f t="shared" si="3"/>
        <v>0</v>
      </c>
      <c r="H25" s="14">
        <v>1</v>
      </c>
      <c r="J25" s="123" t="s">
        <v>181</v>
      </c>
    </row>
    <row r="26" spans="1:10" ht="14.25" customHeight="1">
      <c r="A26" s="121"/>
      <c r="B26" s="122" t="s">
        <v>170</v>
      </c>
      <c r="C26" s="14">
        <v>0</v>
      </c>
      <c r="D26" s="14">
        <v>0</v>
      </c>
      <c r="E26" s="14">
        <v>0</v>
      </c>
      <c r="F26" s="14">
        <v>0</v>
      </c>
      <c r="G26" s="14">
        <f t="shared" si="3"/>
        <v>0</v>
      </c>
      <c r="H26" s="14">
        <f>COUNTIF('JANUARI (sesuai bulan berjalan)'!$X$3:$X$5000,J26)</f>
        <v>0</v>
      </c>
      <c r="J26" s="123" t="s">
        <v>182</v>
      </c>
    </row>
    <row r="27" spans="1:10" ht="14.25" customHeight="1">
      <c r="A27" s="121"/>
      <c r="B27" s="122" t="s">
        <v>172</v>
      </c>
      <c r="C27" s="14">
        <v>0</v>
      </c>
      <c r="D27" s="14">
        <v>0</v>
      </c>
      <c r="E27" s="14">
        <v>0</v>
      </c>
      <c r="F27" s="14">
        <v>0</v>
      </c>
      <c r="G27" s="14">
        <f t="shared" si="3"/>
        <v>0</v>
      </c>
      <c r="H27" s="14">
        <f>COUNTIF('JANUARI (sesuai bulan berjalan)'!$X$3:$X$5000,J27)</f>
        <v>0</v>
      </c>
      <c r="J27" s="123" t="s">
        <v>183</v>
      </c>
    </row>
    <row r="28" spans="1:10" ht="14.25" customHeight="1">
      <c r="A28" s="121"/>
      <c r="B28" s="122" t="s">
        <v>174</v>
      </c>
      <c r="C28" s="14">
        <v>0</v>
      </c>
      <c r="D28" s="14">
        <v>0</v>
      </c>
      <c r="E28" s="14">
        <v>0</v>
      </c>
      <c r="F28" s="14">
        <v>0</v>
      </c>
      <c r="G28" s="14">
        <f t="shared" si="3"/>
        <v>0</v>
      </c>
      <c r="H28" s="14">
        <f>COUNTIF('JANUARI (sesuai bulan berjalan)'!$X$3:$X$5000,J28)</f>
        <v>0</v>
      </c>
      <c r="J28" s="123" t="s">
        <v>184</v>
      </c>
    </row>
    <row r="29" spans="1:10" ht="14.25" customHeight="1">
      <c r="A29" s="121"/>
      <c r="B29" s="122" t="s">
        <v>176</v>
      </c>
      <c r="C29" s="14">
        <v>0</v>
      </c>
      <c r="D29" s="14">
        <v>0</v>
      </c>
      <c r="E29" s="14">
        <v>0</v>
      </c>
      <c r="F29" s="14">
        <v>0</v>
      </c>
      <c r="G29" s="14">
        <f t="shared" si="3"/>
        <v>0</v>
      </c>
      <c r="H29" s="14">
        <f>COUNTIF('JANUARI (sesuai bulan berjalan)'!$X$3:$X$5000,J29)</f>
        <v>0</v>
      </c>
      <c r="J29" s="123" t="s">
        <v>185</v>
      </c>
    </row>
    <row r="30" spans="1:10" ht="14.25" customHeight="1">
      <c r="A30" s="121"/>
      <c r="B30" s="124"/>
      <c r="C30" s="124"/>
      <c r="D30" s="122"/>
      <c r="E30" s="122"/>
      <c r="F30" s="122"/>
      <c r="G30" s="122"/>
      <c r="H30" s="122"/>
    </row>
    <row r="31" spans="1:10" ht="14.25" customHeight="1">
      <c r="A31" s="125"/>
      <c r="B31" s="126" t="s">
        <v>178</v>
      </c>
      <c r="C31" s="127">
        <f t="shared" ref="C31:H31" si="4">SUM(C23:C30)</f>
        <v>2</v>
      </c>
      <c r="D31" s="127">
        <f t="shared" si="4"/>
        <v>2</v>
      </c>
      <c r="E31" s="127">
        <f t="shared" si="4"/>
        <v>2</v>
      </c>
      <c r="F31" s="127">
        <f t="shared" si="4"/>
        <v>2</v>
      </c>
      <c r="G31" s="127">
        <f t="shared" si="4"/>
        <v>0</v>
      </c>
      <c r="H31" s="127">
        <f t="shared" si="4"/>
        <v>2</v>
      </c>
    </row>
    <row r="32" spans="1:10" ht="14.25" customHeight="1">
      <c r="A32" s="118">
        <v>3</v>
      </c>
      <c r="B32" s="119" t="s">
        <v>14</v>
      </c>
      <c r="C32" s="120"/>
      <c r="D32" s="120"/>
      <c r="E32" s="120"/>
      <c r="F32" s="120"/>
      <c r="G32" s="120"/>
      <c r="H32" s="120"/>
    </row>
    <row r="33" spans="1:10" ht="14.25" customHeight="1">
      <c r="A33" s="121"/>
      <c r="B33" s="122" t="s">
        <v>164</v>
      </c>
      <c r="C33" s="14">
        <v>0</v>
      </c>
      <c r="D33" s="14">
        <v>0</v>
      </c>
      <c r="E33" s="14">
        <v>0</v>
      </c>
      <c r="F33" s="14">
        <v>0</v>
      </c>
      <c r="G33" s="14">
        <f t="shared" ref="G33:G39" si="5">H33-F33</f>
        <v>0</v>
      </c>
      <c r="H33" s="14">
        <f>COUNTIF('JANUARI (sesuai bulan berjalan)'!$X$3:$X$5000,J33)</f>
        <v>0</v>
      </c>
      <c r="J33" s="123" t="s">
        <v>186</v>
      </c>
    </row>
    <row r="34" spans="1:10" ht="14.25" customHeight="1">
      <c r="A34" s="121"/>
      <c r="B34" s="122" t="s">
        <v>166</v>
      </c>
      <c r="C34" s="14">
        <v>3</v>
      </c>
      <c r="D34" s="14">
        <v>3</v>
      </c>
      <c r="E34" s="14">
        <v>3</v>
      </c>
      <c r="F34" s="14">
        <v>3</v>
      </c>
      <c r="G34" s="14">
        <f t="shared" si="5"/>
        <v>0</v>
      </c>
      <c r="H34" s="14">
        <v>3</v>
      </c>
      <c r="J34" s="123" t="s">
        <v>187</v>
      </c>
    </row>
    <row r="35" spans="1:10" ht="14.25" customHeight="1">
      <c r="A35" s="121"/>
      <c r="B35" s="122" t="s">
        <v>168</v>
      </c>
      <c r="C35" s="14">
        <v>10</v>
      </c>
      <c r="D35" s="14">
        <v>12</v>
      </c>
      <c r="E35" s="14">
        <v>12</v>
      </c>
      <c r="F35" s="14">
        <v>10</v>
      </c>
      <c r="G35" s="14">
        <f t="shared" si="5"/>
        <v>0</v>
      </c>
      <c r="H35" s="14">
        <v>10</v>
      </c>
      <c r="J35" s="123" t="s">
        <v>188</v>
      </c>
    </row>
    <row r="36" spans="1:10" ht="14.25" customHeight="1">
      <c r="A36" s="121"/>
      <c r="B36" s="122" t="s">
        <v>170</v>
      </c>
      <c r="C36" s="14">
        <v>0</v>
      </c>
      <c r="D36" s="14">
        <v>0</v>
      </c>
      <c r="E36" s="14">
        <v>0</v>
      </c>
      <c r="F36" s="14">
        <v>0</v>
      </c>
      <c r="G36" s="14">
        <f t="shared" si="5"/>
        <v>0</v>
      </c>
      <c r="H36" s="14">
        <f>COUNTIF('JANUARI (sesuai bulan berjalan)'!$X$3:$X$5000,J36)</f>
        <v>0</v>
      </c>
      <c r="J36" s="123" t="s">
        <v>189</v>
      </c>
    </row>
    <row r="37" spans="1:10" ht="14.25" customHeight="1">
      <c r="A37" s="121"/>
      <c r="B37" s="122" t="s">
        <v>172</v>
      </c>
      <c r="C37" s="14">
        <v>0</v>
      </c>
      <c r="D37" s="14">
        <v>0</v>
      </c>
      <c r="E37" s="14">
        <v>0</v>
      </c>
      <c r="F37" s="14">
        <v>0</v>
      </c>
      <c r="G37" s="14">
        <f t="shared" si="5"/>
        <v>0</v>
      </c>
      <c r="H37" s="14">
        <f>COUNTIF('JANUARI (sesuai bulan berjalan)'!$X$3:$X$5000,J37)</f>
        <v>0</v>
      </c>
      <c r="J37" s="123" t="s">
        <v>190</v>
      </c>
    </row>
    <row r="38" spans="1:10" ht="14.25" customHeight="1">
      <c r="A38" s="121"/>
      <c r="B38" s="122" t="s">
        <v>174</v>
      </c>
      <c r="C38" s="14">
        <v>0</v>
      </c>
      <c r="D38" s="14">
        <v>0</v>
      </c>
      <c r="E38" s="14">
        <v>0</v>
      </c>
      <c r="F38" s="14">
        <v>0</v>
      </c>
      <c r="G38" s="14">
        <f t="shared" si="5"/>
        <v>0</v>
      </c>
      <c r="H38" s="14">
        <f>COUNTIF('JANUARI (sesuai bulan berjalan)'!$X$3:$X$5000,J38)</f>
        <v>0</v>
      </c>
      <c r="J38" s="123" t="s">
        <v>191</v>
      </c>
    </row>
    <row r="39" spans="1:10" ht="14.25" customHeight="1">
      <c r="A39" s="121"/>
      <c r="B39" s="122" t="s">
        <v>176</v>
      </c>
      <c r="C39" s="14">
        <v>0</v>
      </c>
      <c r="D39" s="14">
        <v>0</v>
      </c>
      <c r="E39" s="14">
        <v>0</v>
      </c>
      <c r="F39" s="14">
        <v>0</v>
      </c>
      <c r="G39" s="14">
        <f t="shared" si="5"/>
        <v>0</v>
      </c>
      <c r="H39" s="14">
        <f>COUNTIF('JANUARI (sesuai bulan berjalan)'!$X$3:$X$5000,J39)</f>
        <v>0</v>
      </c>
      <c r="J39" s="123" t="s">
        <v>192</v>
      </c>
    </row>
    <row r="40" spans="1:10" ht="14.25" customHeight="1">
      <c r="A40" s="121"/>
      <c r="B40" s="124"/>
      <c r="C40" s="124"/>
      <c r="D40" s="122"/>
      <c r="E40" s="122"/>
      <c r="F40" s="122"/>
      <c r="G40" s="122"/>
      <c r="H40" s="122"/>
    </row>
    <row r="41" spans="1:10" ht="14.25" customHeight="1">
      <c r="A41" s="125"/>
      <c r="B41" s="126" t="s">
        <v>178</v>
      </c>
      <c r="C41" s="127">
        <f t="shared" ref="C41:H41" si="6">SUM(C33:C40)</f>
        <v>13</v>
      </c>
      <c r="D41" s="127">
        <f t="shared" si="6"/>
        <v>15</v>
      </c>
      <c r="E41" s="127">
        <f t="shared" si="6"/>
        <v>15</v>
      </c>
      <c r="F41" s="127">
        <f t="shared" si="6"/>
        <v>13</v>
      </c>
      <c r="G41" s="127">
        <f t="shared" si="6"/>
        <v>0</v>
      </c>
      <c r="H41" s="127">
        <f t="shared" si="6"/>
        <v>13</v>
      </c>
    </row>
    <row r="42" spans="1:10" ht="14.25" customHeight="1">
      <c r="A42" s="118">
        <v>4</v>
      </c>
      <c r="B42" s="119" t="s">
        <v>15</v>
      </c>
      <c r="C42" s="120"/>
      <c r="D42" s="120"/>
      <c r="E42" s="120"/>
      <c r="F42" s="120"/>
      <c r="G42" s="120"/>
      <c r="H42" s="120"/>
    </row>
    <row r="43" spans="1:10" ht="14.25" customHeight="1">
      <c r="A43" s="121"/>
      <c r="B43" s="122" t="s">
        <v>164</v>
      </c>
      <c r="C43" s="14">
        <v>0</v>
      </c>
      <c r="D43" s="14">
        <v>0</v>
      </c>
      <c r="E43" s="14">
        <v>0</v>
      </c>
      <c r="F43" s="14">
        <v>0</v>
      </c>
      <c r="G43" s="14">
        <f t="shared" ref="G43:G49" si="7">H43-F43</f>
        <v>0</v>
      </c>
      <c r="H43" s="14">
        <f>COUNTIF('JANUARI (sesuai bulan berjalan)'!$X$3:$X$5000,J43)</f>
        <v>0</v>
      </c>
      <c r="J43" s="123" t="s">
        <v>193</v>
      </c>
    </row>
    <row r="44" spans="1:10" ht="14.25" customHeight="1">
      <c r="A44" s="121"/>
      <c r="B44" s="122" t="s">
        <v>166</v>
      </c>
      <c r="C44" s="14">
        <v>2</v>
      </c>
      <c r="D44" s="14">
        <v>5</v>
      </c>
      <c r="E44" s="14">
        <v>5</v>
      </c>
      <c r="F44" s="14">
        <v>2</v>
      </c>
      <c r="G44" s="14">
        <f t="shared" si="7"/>
        <v>0</v>
      </c>
      <c r="H44" s="14">
        <v>2</v>
      </c>
      <c r="J44" s="123" t="s">
        <v>194</v>
      </c>
    </row>
    <row r="45" spans="1:10" ht="14.25" customHeight="1">
      <c r="A45" s="121"/>
      <c r="B45" s="122" t="s">
        <v>168</v>
      </c>
      <c r="C45" s="14">
        <v>8</v>
      </c>
      <c r="D45" s="14">
        <v>14</v>
      </c>
      <c r="E45" s="14">
        <v>14</v>
      </c>
      <c r="F45" s="14">
        <v>8</v>
      </c>
      <c r="G45" s="14">
        <f t="shared" si="7"/>
        <v>0</v>
      </c>
      <c r="H45" s="14">
        <v>8</v>
      </c>
      <c r="J45" s="123" t="s">
        <v>195</v>
      </c>
    </row>
    <row r="46" spans="1:10" ht="14.25" customHeight="1">
      <c r="A46" s="121"/>
      <c r="B46" s="122" t="s">
        <v>170</v>
      </c>
      <c r="C46" s="14">
        <v>1</v>
      </c>
      <c r="D46" s="14">
        <v>8</v>
      </c>
      <c r="E46" s="14">
        <v>8</v>
      </c>
      <c r="F46" s="14">
        <v>1</v>
      </c>
      <c r="G46" s="14">
        <f t="shared" si="7"/>
        <v>0</v>
      </c>
      <c r="H46" s="14">
        <v>1</v>
      </c>
      <c r="J46" s="123" t="s">
        <v>196</v>
      </c>
    </row>
    <row r="47" spans="1:10" ht="14.25" customHeight="1">
      <c r="A47" s="121"/>
      <c r="B47" s="122" t="s">
        <v>172</v>
      </c>
      <c r="C47" s="14">
        <v>0</v>
      </c>
      <c r="D47" s="14">
        <v>2</v>
      </c>
      <c r="E47" s="14">
        <v>2</v>
      </c>
      <c r="F47" s="14">
        <v>0</v>
      </c>
      <c r="G47" s="14">
        <f t="shared" si="7"/>
        <v>0</v>
      </c>
      <c r="H47" s="14">
        <f>COUNTIF('JANUARI (sesuai bulan berjalan)'!$X$3:$X$5000,J47)</f>
        <v>0</v>
      </c>
      <c r="J47" s="123" t="s">
        <v>197</v>
      </c>
    </row>
    <row r="48" spans="1:10" ht="14.25" customHeight="1">
      <c r="A48" s="121"/>
      <c r="B48" s="122" t="s">
        <v>174</v>
      </c>
      <c r="C48" s="14">
        <v>0</v>
      </c>
      <c r="D48" s="14">
        <v>0</v>
      </c>
      <c r="E48" s="14">
        <v>0</v>
      </c>
      <c r="F48" s="14">
        <v>0</v>
      </c>
      <c r="G48" s="14">
        <f t="shared" si="7"/>
        <v>0</v>
      </c>
      <c r="H48" s="14">
        <f>COUNTIF('JANUARI (sesuai bulan berjalan)'!$X$3:$X$5000,J48)</f>
        <v>0</v>
      </c>
      <c r="J48" s="123" t="s">
        <v>198</v>
      </c>
    </row>
    <row r="49" spans="1:10" ht="14.25" customHeight="1">
      <c r="A49" s="121"/>
      <c r="B49" s="122" t="s">
        <v>176</v>
      </c>
      <c r="C49" s="14">
        <v>0</v>
      </c>
      <c r="D49" s="14">
        <v>0</v>
      </c>
      <c r="E49" s="14">
        <v>0</v>
      </c>
      <c r="F49" s="14">
        <v>0</v>
      </c>
      <c r="G49" s="14">
        <f t="shared" si="7"/>
        <v>0</v>
      </c>
      <c r="H49" s="14">
        <f>COUNTIF('JANUARI (sesuai bulan berjalan)'!$X$3:$X$5000,J49)</f>
        <v>0</v>
      </c>
      <c r="J49" s="123" t="s">
        <v>199</v>
      </c>
    </row>
    <row r="50" spans="1:10" ht="14.25" customHeight="1">
      <c r="A50" s="121"/>
      <c r="B50" s="124"/>
      <c r="C50" s="124"/>
      <c r="D50" s="122"/>
      <c r="E50" s="122"/>
      <c r="F50" s="122"/>
      <c r="G50" s="122"/>
      <c r="H50" s="122"/>
    </row>
    <row r="51" spans="1:10" ht="14.25" customHeight="1">
      <c r="A51" s="125"/>
      <c r="B51" s="126" t="s">
        <v>178</v>
      </c>
      <c r="C51" s="127">
        <f t="shared" ref="C51:H51" si="8">SUM(C43:C50)</f>
        <v>11</v>
      </c>
      <c r="D51" s="127">
        <f t="shared" si="8"/>
        <v>29</v>
      </c>
      <c r="E51" s="127">
        <f t="shared" si="8"/>
        <v>29</v>
      </c>
      <c r="F51" s="127">
        <f t="shared" si="8"/>
        <v>11</v>
      </c>
      <c r="G51" s="127">
        <f t="shared" si="8"/>
        <v>0</v>
      </c>
      <c r="H51" s="127">
        <f t="shared" si="8"/>
        <v>11</v>
      </c>
    </row>
    <row r="52" spans="1:10" ht="14.25" customHeight="1">
      <c r="A52" s="118">
        <v>5</v>
      </c>
      <c r="B52" s="119" t="s">
        <v>16</v>
      </c>
      <c r="C52" s="120"/>
      <c r="D52" s="120"/>
      <c r="E52" s="120"/>
      <c r="F52" s="120"/>
      <c r="G52" s="120"/>
      <c r="H52" s="120"/>
    </row>
    <row r="53" spans="1:10" ht="14.25" customHeight="1">
      <c r="A53" s="121"/>
      <c r="B53" s="122" t="s">
        <v>164</v>
      </c>
      <c r="C53" s="14">
        <v>0</v>
      </c>
      <c r="D53" s="14">
        <v>0</v>
      </c>
      <c r="E53" s="14">
        <v>0</v>
      </c>
      <c r="F53" s="14">
        <v>0</v>
      </c>
      <c r="G53" s="14">
        <f t="shared" ref="G53:G59" si="9">H53-F53</f>
        <v>0</v>
      </c>
      <c r="H53" s="14">
        <f>COUNTIF('JANUARI (sesuai bulan berjalan)'!$X$3:$X$5000,J53)</f>
        <v>0</v>
      </c>
      <c r="J53" s="123" t="s">
        <v>200</v>
      </c>
    </row>
    <row r="54" spans="1:10" ht="14.25" customHeight="1">
      <c r="A54" s="121"/>
      <c r="B54" s="122" t="s">
        <v>166</v>
      </c>
      <c r="C54" s="14">
        <v>1</v>
      </c>
      <c r="D54" s="14">
        <v>0</v>
      </c>
      <c r="E54" s="14">
        <v>0</v>
      </c>
      <c r="F54" s="14">
        <v>1</v>
      </c>
      <c r="G54" s="14">
        <f t="shared" si="9"/>
        <v>0</v>
      </c>
      <c r="H54" s="14">
        <v>1</v>
      </c>
      <c r="J54" s="123" t="s">
        <v>201</v>
      </c>
    </row>
    <row r="55" spans="1:10" ht="14.25" customHeight="1">
      <c r="A55" s="121"/>
      <c r="B55" s="122" t="s">
        <v>168</v>
      </c>
      <c r="C55" s="14">
        <v>7</v>
      </c>
      <c r="D55" s="14">
        <v>0</v>
      </c>
      <c r="E55" s="14">
        <v>0</v>
      </c>
      <c r="F55" s="14">
        <v>8</v>
      </c>
      <c r="G55" s="14">
        <f t="shared" si="9"/>
        <v>0</v>
      </c>
      <c r="H55" s="14">
        <v>8</v>
      </c>
      <c r="J55" s="123" t="s">
        <v>202</v>
      </c>
    </row>
    <row r="56" spans="1:10" ht="14.25" customHeight="1">
      <c r="A56" s="121"/>
      <c r="B56" s="122" t="s">
        <v>170</v>
      </c>
      <c r="C56" s="14">
        <v>8</v>
      </c>
      <c r="D56" s="14">
        <v>15</v>
      </c>
      <c r="E56" s="14">
        <v>15</v>
      </c>
      <c r="F56" s="14">
        <v>7</v>
      </c>
      <c r="G56" s="14">
        <f t="shared" si="9"/>
        <v>0</v>
      </c>
      <c r="H56" s="14">
        <v>7</v>
      </c>
      <c r="J56" s="123" t="s">
        <v>203</v>
      </c>
    </row>
    <row r="57" spans="1:10" ht="14.25" customHeight="1">
      <c r="A57" s="121"/>
      <c r="B57" s="122" t="s">
        <v>172</v>
      </c>
      <c r="C57" s="14">
        <v>2</v>
      </c>
      <c r="D57" s="14">
        <v>19</v>
      </c>
      <c r="E57" s="14">
        <v>19</v>
      </c>
      <c r="F57" s="14">
        <v>2</v>
      </c>
      <c r="G57" s="14">
        <f t="shared" si="9"/>
        <v>0</v>
      </c>
      <c r="H57" s="14">
        <v>2</v>
      </c>
      <c r="J57" s="123" t="s">
        <v>204</v>
      </c>
    </row>
    <row r="58" spans="1:10" ht="14.25" customHeight="1">
      <c r="A58" s="121"/>
      <c r="B58" s="122" t="s">
        <v>174</v>
      </c>
      <c r="C58" s="14">
        <v>0</v>
      </c>
      <c r="D58" s="14">
        <v>0</v>
      </c>
      <c r="E58" s="14">
        <v>0</v>
      </c>
      <c r="F58" s="14">
        <v>0</v>
      </c>
      <c r="G58" s="14">
        <f t="shared" si="9"/>
        <v>0</v>
      </c>
      <c r="H58" s="14">
        <f>COUNTIF('JANUARI (sesuai bulan berjalan)'!$X$3:$X$5000,J58)</f>
        <v>0</v>
      </c>
      <c r="J58" s="123" t="s">
        <v>205</v>
      </c>
    </row>
    <row r="59" spans="1:10" ht="14.25" customHeight="1">
      <c r="A59" s="121"/>
      <c r="B59" s="122" t="s">
        <v>176</v>
      </c>
      <c r="C59" s="14">
        <v>0</v>
      </c>
      <c r="D59" s="14">
        <v>0</v>
      </c>
      <c r="E59" s="14">
        <v>0</v>
      </c>
      <c r="F59" s="14">
        <v>0</v>
      </c>
      <c r="G59" s="14">
        <f t="shared" si="9"/>
        <v>0</v>
      </c>
      <c r="H59" s="14">
        <f>COUNTIF('JANUARI (sesuai bulan berjalan)'!$X$3:$X$5000,J59)</f>
        <v>0</v>
      </c>
      <c r="J59" s="123" t="s">
        <v>206</v>
      </c>
    </row>
    <row r="60" spans="1:10" ht="14.25" customHeight="1">
      <c r="A60" s="121"/>
      <c r="B60" s="124"/>
      <c r="C60" s="124"/>
      <c r="D60" s="122"/>
      <c r="E60" s="122"/>
      <c r="F60" s="122"/>
      <c r="G60" s="122"/>
      <c r="H60" s="122"/>
    </row>
    <row r="61" spans="1:10" ht="14.25" customHeight="1">
      <c r="A61" s="125"/>
      <c r="B61" s="126" t="s">
        <v>178</v>
      </c>
      <c r="C61" s="127">
        <f t="shared" ref="C61:H61" si="10">SUM(C53:C60)</f>
        <v>18</v>
      </c>
      <c r="D61" s="127">
        <f t="shared" si="10"/>
        <v>34</v>
      </c>
      <c r="E61" s="127">
        <f t="shared" si="10"/>
        <v>34</v>
      </c>
      <c r="F61" s="127">
        <f t="shared" si="10"/>
        <v>18</v>
      </c>
      <c r="G61" s="127">
        <f t="shared" si="10"/>
        <v>0</v>
      </c>
      <c r="H61" s="127">
        <f t="shared" si="10"/>
        <v>18</v>
      </c>
    </row>
    <row r="62" spans="1:10" ht="14.25" customHeight="1">
      <c r="A62" s="118">
        <v>6</v>
      </c>
      <c r="B62" s="119" t="s">
        <v>17</v>
      </c>
      <c r="C62" s="120"/>
      <c r="D62" s="120"/>
      <c r="E62" s="120"/>
      <c r="F62" s="120"/>
      <c r="G62" s="120"/>
      <c r="H62" s="120"/>
    </row>
    <row r="63" spans="1:10" ht="14.25" customHeight="1">
      <c r="A63" s="121"/>
      <c r="B63" s="122" t="s">
        <v>164</v>
      </c>
      <c r="C63" s="14">
        <v>0</v>
      </c>
      <c r="D63" s="14">
        <v>0</v>
      </c>
      <c r="E63" s="14">
        <v>0</v>
      </c>
      <c r="F63" s="14">
        <v>0</v>
      </c>
      <c r="G63" s="14">
        <f t="shared" ref="G63:G69" si="11">H63-F63</f>
        <v>0</v>
      </c>
      <c r="H63" s="14">
        <f>COUNTIF('JANUARI (sesuai bulan berjalan)'!$X$3:$X$5000,J63)</f>
        <v>0</v>
      </c>
      <c r="J63" s="123" t="s">
        <v>207</v>
      </c>
    </row>
    <row r="64" spans="1:10" ht="14.25" customHeight="1">
      <c r="A64" s="121"/>
      <c r="B64" s="122" t="s">
        <v>166</v>
      </c>
      <c r="C64" s="14">
        <v>0</v>
      </c>
      <c r="D64" s="14">
        <v>0</v>
      </c>
      <c r="E64" s="14">
        <v>0</v>
      </c>
      <c r="F64" s="14">
        <v>0</v>
      </c>
      <c r="G64" s="14">
        <f t="shared" si="11"/>
        <v>0</v>
      </c>
      <c r="H64" s="14">
        <f>COUNTIF('JANUARI (sesuai bulan berjalan)'!$X$3:$X$5000,J64)</f>
        <v>0</v>
      </c>
      <c r="J64" s="123" t="s">
        <v>208</v>
      </c>
    </row>
    <row r="65" spans="1:10" ht="14.25" customHeight="1">
      <c r="A65" s="121"/>
      <c r="B65" s="122" t="s">
        <v>168</v>
      </c>
      <c r="C65" s="14">
        <v>1</v>
      </c>
      <c r="D65" s="14">
        <v>9</v>
      </c>
      <c r="E65" s="14">
        <v>9</v>
      </c>
      <c r="F65" s="14">
        <v>9</v>
      </c>
      <c r="G65" s="14">
        <f t="shared" si="11"/>
        <v>0</v>
      </c>
      <c r="H65" s="14">
        <v>9</v>
      </c>
      <c r="J65" s="123" t="s">
        <v>209</v>
      </c>
    </row>
    <row r="66" spans="1:10" ht="14.25" customHeight="1">
      <c r="A66" s="121"/>
      <c r="B66" s="122" t="s">
        <v>170</v>
      </c>
      <c r="C66" s="14">
        <v>1</v>
      </c>
      <c r="D66" s="14">
        <v>1</v>
      </c>
      <c r="E66" s="14">
        <v>1</v>
      </c>
      <c r="F66" s="14">
        <v>5</v>
      </c>
      <c r="G66" s="14">
        <f t="shared" si="11"/>
        <v>0</v>
      </c>
      <c r="H66" s="14">
        <v>5</v>
      </c>
      <c r="J66" s="123" t="s">
        <v>210</v>
      </c>
    </row>
    <row r="67" spans="1:10" ht="14.25" customHeight="1">
      <c r="A67" s="121"/>
      <c r="B67" s="122" t="s">
        <v>172</v>
      </c>
      <c r="C67" s="14">
        <v>8</v>
      </c>
      <c r="D67" s="14">
        <v>146</v>
      </c>
      <c r="E67" s="14">
        <v>146</v>
      </c>
      <c r="F67" s="14">
        <v>71</v>
      </c>
      <c r="G67" s="14">
        <f t="shared" si="11"/>
        <v>0</v>
      </c>
      <c r="H67" s="14">
        <v>71</v>
      </c>
      <c r="J67" s="123" t="s">
        <v>211</v>
      </c>
    </row>
    <row r="68" spans="1:10" ht="14.25" customHeight="1">
      <c r="A68" s="121"/>
      <c r="B68" s="122" t="s">
        <v>174</v>
      </c>
      <c r="C68" s="14">
        <v>0</v>
      </c>
      <c r="D68" s="14">
        <v>0</v>
      </c>
      <c r="E68" s="14">
        <v>0</v>
      </c>
      <c r="F68" s="14">
        <v>0</v>
      </c>
      <c r="G68" s="14">
        <f t="shared" si="11"/>
        <v>0</v>
      </c>
      <c r="H68" s="14">
        <f>COUNTIF('JANUARI (sesuai bulan berjalan)'!$X$3:$X$5000,J68)</f>
        <v>0</v>
      </c>
      <c r="J68" s="123" t="s">
        <v>212</v>
      </c>
    </row>
    <row r="69" spans="1:10" ht="14.25" customHeight="1">
      <c r="A69" s="121"/>
      <c r="B69" s="122" t="s">
        <v>176</v>
      </c>
      <c r="C69" s="14">
        <v>0</v>
      </c>
      <c r="D69" s="14">
        <v>0</v>
      </c>
      <c r="E69" s="14">
        <v>0</v>
      </c>
      <c r="F69" s="14">
        <v>0</v>
      </c>
      <c r="G69" s="14">
        <f t="shared" si="11"/>
        <v>0</v>
      </c>
      <c r="H69" s="14">
        <f>COUNTIF('JANUARI (sesuai bulan berjalan)'!$X$3:$X$5000,J69)</f>
        <v>0</v>
      </c>
      <c r="J69" s="123" t="s">
        <v>213</v>
      </c>
    </row>
    <row r="70" spans="1:10" ht="14.25" customHeight="1">
      <c r="A70" s="121"/>
      <c r="B70" s="124"/>
      <c r="C70" s="124"/>
      <c r="D70" s="122"/>
      <c r="E70" s="122"/>
      <c r="F70" s="122"/>
      <c r="G70" s="122"/>
      <c r="H70" s="122"/>
    </row>
    <row r="71" spans="1:10" ht="14.25" customHeight="1">
      <c r="A71" s="125"/>
      <c r="B71" s="126" t="s">
        <v>178</v>
      </c>
      <c r="C71" s="127">
        <f t="shared" ref="C71:H71" si="12">SUM(C63:C70)</f>
        <v>10</v>
      </c>
      <c r="D71" s="127">
        <f t="shared" si="12"/>
        <v>156</v>
      </c>
      <c r="E71" s="127">
        <f t="shared" si="12"/>
        <v>156</v>
      </c>
      <c r="F71" s="127">
        <f t="shared" si="12"/>
        <v>85</v>
      </c>
      <c r="G71" s="127">
        <f t="shared" si="12"/>
        <v>0</v>
      </c>
      <c r="H71" s="127">
        <f t="shared" si="12"/>
        <v>85</v>
      </c>
    </row>
    <row r="72" spans="1:10" ht="14.25" customHeight="1">
      <c r="A72" s="118">
        <v>7</v>
      </c>
      <c r="B72" s="119" t="s">
        <v>18</v>
      </c>
      <c r="C72" s="120"/>
      <c r="D72" s="120"/>
      <c r="E72" s="120"/>
      <c r="F72" s="120"/>
      <c r="G72" s="120"/>
      <c r="H72" s="120"/>
    </row>
    <row r="73" spans="1:10" ht="14.25" customHeight="1">
      <c r="A73" s="121"/>
      <c r="B73" s="122" t="s">
        <v>164</v>
      </c>
      <c r="C73" s="14">
        <v>0</v>
      </c>
      <c r="D73" s="14">
        <v>0</v>
      </c>
      <c r="E73" s="14">
        <v>0</v>
      </c>
      <c r="F73" s="14">
        <v>0</v>
      </c>
      <c r="G73" s="14">
        <f t="shared" ref="G73:G79" si="13">H73-F73</f>
        <v>0</v>
      </c>
      <c r="H73" s="14">
        <f>COUNTIF('JANUARI (sesuai bulan berjalan)'!$X$3:$X$5000,J73)</f>
        <v>0</v>
      </c>
      <c r="J73" s="123" t="s">
        <v>214</v>
      </c>
    </row>
    <row r="74" spans="1:10" ht="14.25" customHeight="1">
      <c r="A74" s="121"/>
      <c r="B74" s="122" t="s">
        <v>166</v>
      </c>
      <c r="C74" s="14">
        <v>0</v>
      </c>
      <c r="D74" s="14">
        <v>0</v>
      </c>
      <c r="E74" s="14">
        <v>0</v>
      </c>
      <c r="F74" s="14">
        <v>0</v>
      </c>
      <c r="G74" s="14">
        <f t="shared" si="13"/>
        <v>0</v>
      </c>
      <c r="H74" s="14">
        <f>COUNTIF('JANUARI (sesuai bulan berjalan)'!$X$3:$X$5000,J74)</f>
        <v>0</v>
      </c>
      <c r="J74" s="123" t="s">
        <v>215</v>
      </c>
    </row>
    <row r="75" spans="1:10" ht="14.25" customHeight="1">
      <c r="A75" s="121"/>
      <c r="B75" s="122" t="s">
        <v>168</v>
      </c>
      <c r="C75" s="14">
        <v>0</v>
      </c>
      <c r="D75" s="14">
        <v>0</v>
      </c>
      <c r="E75" s="14">
        <v>0</v>
      </c>
      <c r="F75" s="14">
        <v>0</v>
      </c>
      <c r="G75" s="14">
        <f t="shared" si="13"/>
        <v>0</v>
      </c>
      <c r="H75" s="14">
        <f>COUNTIF('JANUARI (sesuai bulan berjalan)'!$X$3:$X$5000,J75)</f>
        <v>0</v>
      </c>
      <c r="J75" s="123" t="s">
        <v>216</v>
      </c>
    </row>
    <row r="76" spans="1:10" ht="14.25" customHeight="1">
      <c r="A76" s="121"/>
      <c r="B76" s="122" t="s">
        <v>170</v>
      </c>
      <c r="C76" s="14">
        <v>0</v>
      </c>
      <c r="D76" s="14">
        <v>0</v>
      </c>
      <c r="E76" s="14">
        <v>0</v>
      </c>
      <c r="F76" s="14">
        <v>0</v>
      </c>
      <c r="G76" s="14">
        <f t="shared" si="13"/>
        <v>0</v>
      </c>
      <c r="H76" s="14">
        <f>COUNTIF('JANUARI (sesuai bulan berjalan)'!$X$3:$X$5000,J76)</f>
        <v>0</v>
      </c>
      <c r="J76" s="123" t="s">
        <v>217</v>
      </c>
    </row>
    <row r="77" spans="1:10" ht="14.25" customHeight="1">
      <c r="A77" s="121"/>
      <c r="B77" s="122" t="s">
        <v>172</v>
      </c>
      <c r="C77" s="14">
        <v>0</v>
      </c>
      <c r="D77" s="14">
        <v>0</v>
      </c>
      <c r="E77" s="14">
        <v>0</v>
      </c>
      <c r="F77" s="14">
        <v>0</v>
      </c>
      <c r="G77" s="14">
        <f t="shared" si="13"/>
        <v>0</v>
      </c>
      <c r="H77" s="14">
        <f>COUNTIF('JANUARI (sesuai bulan berjalan)'!$X$3:$X$5000,J77)</f>
        <v>0</v>
      </c>
      <c r="J77" s="123" t="s">
        <v>218</v>
      </c>
    </row>
    <row r="78" spans="1:10" ht="14.25" customHeight="1">
      <c r="A78" s="121"/>
      <c r="B78" s="122" t="s">
        <v>174</v>
      </c>
      <c r="C78" s="14">
        <v>0</v>
      </c>
      <c r="D78" s="14">
        <v>0</v>
      </c>
      <c r="E78" s="14">
        <v>0</v>
      </c>
      <c r="F78" s="14">
        <v>0</v>
      </c>
      <c r="G78" s="14">
        <f t="shared" si="13"/>
        <v>0</v>
      </c>
      <c r="H78" s="14">
        <f>COUNTIF('JANUARI (sesuai bulan berjalan)'!$X$3:$X$5000,J78)</f>
        <v>0</v>
      </c>
      <c r="J78" s="123" t="s">
        <v>219</v>
      </c>
    </row>
    <row r="79" spans="1:10" ht="14.25" customHeight="1">
      <c r="A79" s="121"/>
      <c r="B79" s="122" t="s">
        <v>176</v>
      </c>
      <c r="C79" s="14">
        <v>0</v>
      </c>
      <c r="D79" s="14">
        <v>0</v>
      </c>
      <c r="E79" s="14">
        <v>0</v>
      </c>
      <c r="F79" s="14">
        <v>0</v>
      </c>
      <c r="G79" s="14">
        <f t="shared" si="13"/>
        <v>0</v>
      </c>
      <c r="H79" s="14">
        <f>COUNTIF('JANUARI (sesuai bulan berjalan)'!$X$3:$X$5000,J79)</f>
        <v>0</v>
      </c>
      <c r="J79" s="123" t="s">
        <v>220</v>
      </c>
    </row>
    <row r="80" spans="1:10" ht="14.25" customHeight="1">
      <c r="A80" s="121"/>
      <c r="B80" s="124"/>
      <c r="C80" s="124"/>
      <c r="D80" s="122"/>
      <c r="E80" s="122"/>
      <c r="F80" s="122"/>
      <c r="G80" s="122"/>
      <c r="H80" s="122"/>
    </row>
    <row r="81" spans="1:10" ht="14.25" customHeight="1">
      <c r="A81" s="125"/>
      <c r="B81" s="126" t="s">
        <v>178</v>
      </c>
      <c r="C81" s="127">
        <f t="shared" ref="C81:H81" si="14">SUM(C73:C80)</f>
        <v>0</v>
      </c>
      <c r="D81" s="127">
        <f t="shared" si="14"/>
        <v>0</v>
      </c>
      <c r="E81" s="127">
        <f t="shared" si="14"/>
        <v>0</v>
      </c>
      <c r="F81" s="127">
        <f t="shared" si="14"/>
        <v>0</v>
      </c>
      <c r="G81" s="127">
        <f t="shared" si="14"/>
        <v>0</v>
      </c>
      <c r="H81" s="127">
        <f t="shared" si="14"/>
        <v>0</v>
      </c>
    </row>
    <row r="82" spans="1:10" ht="14.25" customHeight="1">
      <c r="A82" s="118">
        <v>8</v>
      </c>
      <c r="B82" s="119" t="s">
        <v>19</v>
      </c>
      <c r="C82" s="120"/>
      <c r="D82" s="120"/>
      <c r="E82" s="120"/>
      <c r="F82" s="120"/>
      <c r="G82" s="120"/>
      <c r="H82" s="120"/>
    </row>
    <row r="83" spans="1:10" ht="14.25" customHeight="1">
      <c r="A83" s="121"/>
      <c r="B83" s="122" t="s">
        <v>164</v>
      </c>
      <c r="C83" s="14">
        <v>0</v>
      </c>
      <c r="D83" s="14">
        <v>0</v>
      </c>
      <c r="E83" s="14">
        <v>0</v>
      </c>
      <c r="F83" s="14">
        <v>0</v>
      </c>
      <c r="G83" s="14">
        <f t="shared" ref="G83:G89" si="15">H83-F83</f>
        <v>0</v>
      </c>
      <c r="H83" s="14">
        <f>COUNTIF('JANUARI (sesuai bulan berjalan)'!$X$3:$X$5000,J83)</f>
        <v>0</v>
      </c>
      <c r="J83" s="123" t="s">
        <v>221</v>
      </c>
    </row>
    <row r="84" spans="1:10" ht="14.25" customHeight="1">
      <c r="A84" s="121"/>
      <c r="B84" s="122" t="s">
        <v>166</v>
      </c>
      <c r="C84" s="14">
        <v>0</v>
      </c>
      <c r="D84" s="14">
        <v>0</v>
      </c>
      <c r="E84" s="14">
        <v>0</v>
      </c>
      <c r="F84" s="14">
        <v>0</v>
      </c>
      <c r="G84" s="14">
        <f t="shared" si="15"/>
        <v>0</v>
      </c>
      <c r="H84" s="14">
        <f>COUNTIF('JANUARI (sesuai bulan berjalan)'!$X$3:$X$5000,J84)</f>
        <v>0</v>
      </c>
      <c r="J84" s="123" t="s">
        <v>222</v>
      </c>
    </row>
    <row r="85" spans="1:10" ht="14.25" customHeight="1">
      <c r="A85" s="121"/>
      <c r="B85" s="122" t="s">
        <v>168</v>
      </c>
      <c r="C85" s="14">
        <v>0</v>
      </c>
      <c r="D85" s="14">
        <v>0</v>
      </c>
      <c r="E85" s="14">
        <v>0</v>
      </c>
      <c r="F85" s="14">
        <v>0</v>
      </c>
      <c r="G85" s="14">
        <f t="shared" si="15"/>
        <v>0</v>
      </c>
      <c r="H85" s="14">
        <f>COUNTIF('JANUARI (sesuai bulan berjalan)'!$X$3:$X$5000,J85)</f>
        <v>0</v>
      </c>
      <c r="J85" s="123" t="s">
        <v>223</v>
      </c>
    </row>
    <row r="86" spans="1:10" ht="14.25" customHeight="1">
      <c r="A86" s="121"/>
      <c r="B86" s="122" t="s">
        <v>170</v>
      </c>
      <c r="C86" s="14">
        <v>0</v>
      </c>
      <c r="D86" s="14">
        <v>0</v>
      </c>
      <c r="E86" s="14">
        <v>0</v>
      </c>
      <c r="F86" s="14">
        <v>0</v>
      </c>
      <c r="G86" s="14">
        <f t="shared" si="15"/>
        <v>0</v>
      </c>
      <c r="H86" s="14">
        <f>COUNTIF('JANUARI (sesuai bulan berjalan)'!$X$3:$X$5000,J86)</f>
        <v>0</v>
      </c>
      <c r="J86" s="123" t="s">
        <v>224</v>
      </c>
    </row>
    <row r="87" spans="1:10" ht="14.25" customHeight="1">
      <c r="A87" s="121"/>
      <c r="B87" s="122" t="s">
        <v>172</v>
      </c>
      <c r="C87" s="14">
        <v>0</v>
      </c>
      <c r="D87" s="14">
        <v>0</v>
      </c>
      <c r="E87" s="14">
        <v>0</v>
      </c>
      <c r="F87" s="14">
        <v>0</v>
      </c>
      <c r="G87" s="14">
        <f t="shared" si="15"/>
        <v>0</v>
      </c>
      <c r="H87" s="14">
        <f>COUNTIF('JANUARI (sesuai bulan berjalan)'!$X$3:$X$5000,J87)</f>
        <v>0</v>
      </c>
      <c r="J87" s="123" t="s">
        <v>225</v>
      </c>
    </row>
    <row r="88" spans="1:10" ht="14.25" customHeight="1">
      <c r="A88" s="121"/>
      <c r="B88" s="122" t="s">
        <v>174</v>
      </c>
      <c r="C88" s="14">
        <v>0</v>
      </c>
      <c r="D88" s="14">
        <v>0</v>
      </c>
      <c r="E88" s="14">
        <v>0</v>
      </c>
      <c r="F88" s="14">
        <v>0</v>
      </c>
      <c r="G88" s="14">
        <f t="shared" si="15"/>
        <v>0</v>
      </c>
      <c r="H88" s="14">
        <f>COUNTIF('JANUARI (sesuai bulan berjalan)'!$X$3:$X$5000,J88)</f>
        <v>0</v>
      </c>
      <c r="J88" s="123" t="s">
        <v>226</v>
      </c>
    </row>
    <row r="89" spans="1:10" ht="14.25" customHeight="1">
      <c r="A89" s="121"/>
      <c r="B89" s="122" t="s">
        <v>176</v>
      </c>
      <c r="C89" s="14">
        <v>0</v>
      </c>
      <c r="D89" s="14">
        <v>0</v>
      </c>
      <c r="E89" s="14">
        <v>0</v>
      </c>
      <c r="F89" s="14">
        <v>0</v>
      </c>
      <c r="G89" s="14">
        <f t="shared" si="15"/>
        <v>0</v>
      </c>
      <c r="H89" s="14">
        <f>COUNTIF('JANUARI (sesuai bulan berjalan)'!$X$3:$X$5000,J89)</f>
        <v>0</v>
      </c>
      <c r="J89" s="123" t="s">
        <v>227</v>
      </c>
    </row>
    <row r="90" spans="1:10" ht="14.25" customHeight="1">
      <c r="A90" s="121"/>
      <c r="B90" s="124"/>
      <c r="C90" s="124"/>
      <c r="D90" s="122"/>
      <c r="E90" s="122"/>
      <c r="F90" s="122"/>
      <c r="G90" s="122"/>
      <c r="H90" s="122"/>
    </row>
    <row r="91" spans="1:10" ht="14.25" customHeight="1">
      <c r="A91" s="125"/>
      <c r="B91" s="126" t="s">
        <v>178</v>
      </c>
      <c r="C91" s="127">
        <f t="shared" ref="C91:H91" si="16">SUM(C83:C90)</f>
        <v>0</v>
      </c>
      <c r="D91" s="127">
        <f t="shared" si="16"/>
        <v>0</v>
      </c>
      <c r="E91" s="127">
        <f t="shared" si="16"/>
        <v>0</v>
      </c>
      <c r="F91" s="127">
        <f t="shared" si="16"/>
        <v>0</v>
      </c>
      <c r="G91" s="127">
        <f t="shared" si="16"/>
        <v>0</v>
      </c>
      <c r="H91" s="127">
        <f t="shared" si="16"/>
        <v>0</v>
      </c>
    </row>
    <row r="92" spans="1:10" ht="14.25" customHeight="1">
      <c r="A92" s="118"/>
      <c r="B92" s="119" t="s">
        <v>51</v>
      </c>
      <c r="C92" s="120"/>
      <c r="D92" s="120"/>
      <c r="E92" s="120"/>
      <c r="F92" s="120"/>
      <c r="G92" s="120"/>
      <c r="H92" s="120"/>
    </row>
    <row r="93" spans="1:10" ht="14.25" customHeight="1">
      <c r="A93" s="121"/>
      <c r="B93" s="122" t="s">
        <v>164</v>
      </c>
      <c r="C93" s="128">
        <f t="shared" ref="C93:H93" si="17">C13+C23+C33+C43+C53+C63+C73+C83</f>
        <v>0</v>
      </c>
      <c r="D93" s="128">
        <f>D13+D23+D33+D43+D53+D63+D73+D83</f>
        <v>0</v>
      </c>
      <c r="E93" s="128">
        <f t="shared" si="17"/>
        <v>0</v>
      </c>
      <c r="F93" s="128">
        <f t="shared" si="17"/>
        <v>0</v>
      </c>
      <c r="G93" s="128">
        <f t="shared" si="17"/>
        <v>0</v>
      </c>
      <c r="H93" s="128">
        <f t="shared" si="17"/>
        <v>0</v>
      </c>
    </row>
    <row r="94" spans="1:10" ht="14.25" customHeight="1">
      <c r="A94" s="121"/>
      <c r="B94" s="122" t="s">
        <v>166</v>
      </c>
      <c r="C94" s="128">
        <f t="shared" ref="C94:H94" si="18">C14+C24+C34+C44+C54+C64+C74+C84</f>
        <v>8</v>
      </c>
      <c r="D94" s="128">
        <f t="shared" si="18"/>
        <v>10</v>
      </c>
      <c r="E94" s="128">
        <f t="shared" si="18"/>
        <v>10</v>
      </c>
      <c r="F94" s="128">
        <f t="shared" si="18"/>
        <v>8</v>
      </c>
      <c r="G94" s="128">
        <f t="shared" si="18"/>
        <v>0</v>
      </c>
      <c r="H94" s="128">
        <f t="shared" si="18"/>
        <v>8</v>
      </c>
    </row>
    <row r="95" spans="1:10" ht="14.25" customHeight="1">
      <c r="A95" s="121"/>
      <c r="B95" s="122" t="s">
        <v>168</v>
      </c>
      <c r="C95" s="128">
        <f t="shared" ref="C95:H95" si="19">C15+C25+C35+C45+C55+C65+C75+C85</f>
        <v>27</v>
      </c>
      <c r="D95" s="128">
        <f t="shared" si="19"/>
        <v>36</v>
      </c>
      <c r="E95" s="128">
        <f t="shared" si="19"/>
        <v>36</v>
      </c>
      <c r="F95" s="128">
        <f t="shared" si="19"/>
        <v>36</v>
      </c>
      <c r="G95" s="128">
        <f t="shared" si="19"/>
        <v>0</v>
      </c>
      <c r="H95" s="128">
        <f t="shared" si="19"/>
        <v>36</v>
      </c>
    </row>
    <row r="96" spans="1:10" ht="14.25" customHeight="1">
      <c r="A96" s="121"/>
      <c r="B96" s="122" t="s">
        <v>170</v>
      </c>
      <c r="C96" s="128">
        <f t="shared" ref="C96:H96" si="20">C16+C26+C36+C46+C56+C66+C76+C86</f>
        <v>10</v>
      </c>
      <c r="D96" s="128">
        <f t="shared" si="20"/>
        <v>24</v>
      </c>
      <c r="E96" s="128">
        <f t="shared" si="20"/>
        <v>24</v>
      </c>
      <c r="F96" s="128">
        <f t="shared" si="20"/>
        <v>13</v>
      </c>
      <c r="G96" s="128">
        <f t="shared" si="20"/>
        <v>0</v>
      </c>
      <c r="H96" s="128">
        <f t="shared" si="20"/>
        <v>13</v>
      </c>
    </row>
    <row r="97" spans="1:8" ht="14.25" customHeight="1">
      <c r="A97" s="121"/>
      <c r="B97" s="122" t="s">
        <v>172</v>
      </c>
      <c r="C97" s="128">
        <f t="shared" ref="C97:H97" si="21">C17+C27+C37+C47+C57+C67+C77+C87</f>
        <v>10</v>
      </c>
      <c r="D97" s="128">
        <f t="shared" si="21"/>
        <v>167</v>
      </c>
      <c r="E97" s="128">
        <f t="shared" si="21"/>
        <v>167</v>
      </c>
      <c r="F97" s="128">
        <f t="shared" si="21"/>
        <v>73</v>
      </c>
      <c r="G97" s="128">
        <f t="shared" si="21"/>
        <v>0</v>
      </c>
      <c r="H97" s="128">
        <f t="shared" si="21"/>
        <v>73</v>
      </c>
    </row>
    <row r="98" spans="1:8" ht="14.25" customHeight="1">
      <c r="A98" s="121"/>
      <c r="B98" s="122" t="s">
        <v>174</v>
      </c>
      <c r="C98" s="128">
        <f t="shared" ref="C98:H98" si="22">C18+C28+C38+C48+C58+C68+C78+C88</f>
        <v>0</v>
      </c>
      <c r="D98" s="128">
        <f t="shared" si="22"/>
        <v>0</v>
      </c>
      <c r="E98" s="128">
        <f t="shared" si="22"/>
        <v>0</v>
      </c>
      <c r="F98" s="128">
        <f t="shared" si="22"/>
        <v>0</v>
      </c>
      <c r="G98" s="128">
        <f t="shared" si="22"/>
        <v>0</v>
      </c>
      <c r="H98" s="128">
        <f t="shared" si="22"/>
        <v>0</v>
      </c>
    </row>
    <row r="99" spans="1:8" ht="14.25" customHeight="1">
      <c r="A99" s="121"/>
      <c r="B99" s="122" t="s">
        <v>176</v>
      </c>
      <c r="C99" s="128">
        <f t="shared" ref="C99:H99" si="23">C19+C29+C39+C49+C59+C69+C79+C89</f>
        <v>0</v>
      </c>
      <c r="D99" s="128">
        <f t="shared" si="23"/>
        <v>0</v>
      </c>
      <c r="E99" s="128">
        <f t="shared" si="23"/>
        <v>0</v>
      </c>
      <c r="F99" s="128">
        <f t="shared" si="23"/>
        <v>0</v>
      </c>
      <c r="G99" s="128">
        <f t="shared" si="23"/>
        <v>0</v>
      </c>
      <c r="H99" s="128">
        <f t="shared" si="23"/>
        <v>0</v>
      </c>
    </row>
    <row r="100" spans="1:8" ht="14.25" customHeight="1">
      <c r="A100" s="121"/>
      <c r="B100" s="124"/>
      <c r="C100" s="124"/>
      <c r="D100" s="122"/>
      <c r="E100" s="122"/>
      <c r="F100" s="122"/>
      <c r="G100" s="122"/>
      <c r="H100" s="122"/>
    </row>
    <row r="101" spans="1:8" ht="14.25" customHeight="1">
      <c r="A101" s="129"/>
      <c r="B101" s="130" t="s">
        <v>178</v>
      </c>
      <c r="C101" s="131">
        <f t="shared" ref="C101:H101" si="24">SUM(C93:C100)</f>
        <v>55</v>
      </c>
      <c r="D101" s="131">
        <f t="shared" si="24"/>
        <v>237</v>
      </c>
      <c r="E101" s="131">
        <f t="shared" si="24"/>
        <v>237</v>
      </c>
      <c r="F101" s="131">
        <f t="shared" si="24"/>
        <v>130</v>
      </c>
      <c r="G101" s="131">
        <f t="shared" si="24"/>
        <v>0</v>
      </c>
      <c r="H101" s="131">
        <f t="shared" si="24"/>
        <v>130</v>
      </c>
    </row>
    <row r="102" spans="1:8" ht="14.25" customHeight="1">
      <c r="A102" s="2"/>
      <c r="B102" s="2"/>
      <c r="C102" s="2"/>
      <c r="D102" s="2"/>
      <c r="E102" s="2"/>
      <c r="F102" s="2"/>
      <c r="G102" s="2"/>
      <c r="H102" s="2"/>
    </row>
    <row r="103" spans="1:8" ht="14.25" customHeight="1">
      <c r="A103" s="86"/>
      <c r="B103" s="88" t="str">
        <f>'F2-PUSPEL'!B175</f>
        <v>BOD Pelindo (Penugasan)</v>
      </c>
      <c r="C103" s="88">
        <f>'F2-PUSPEL'!C175</f>
        <v>1</v>
      </c>
      <c r="D103" s="88">
        <f>'F2-PUSPEL'!D175</f>
        <v>1</v>
      </c>
      <c r="E103" s="88">
        <f>'F2-PUSPEL'!E175</f>
        <v>1</v>
      </c>
      <c r="F103" s="88">
        <f>'F2-PUSPEL'!F175</f>
        <v>1</v>
      </c>
      <c r="G103" s="88">
        <f>'F2-PUSPEL'!G175</f>
        <v>0</v>
      </c>
      <c r="H103" s="88">
        <f>'F2-PUSPEL'!H175</f>
        <v>1</v>
      </c>
    </row>
    <row r="104" spans="1:8" ht="14.25" customHeight="1">
      <c r="A104" s="86"/>
      <c r="B104" s="88" t="str">
        <f>'F2-PUSPEL'!B176</f>
        <v>BOD Non Pelindo</v>
      </c>
      <c r="C104" s="88">
        <f>'F2-PUSPEL'!C176</f>
        <v>2</v>
      </c>
      <c r="D104" s="88">
        <f>'F2-PUSPEL'!D176</f>
        <v>2</v>
      </c>
      <c r="E104" s="88">
        <f>'F2-PUSPEL'!E176</f>
        <v>2</v>
      </c>
      <c r="F104" s="88">
        <f>'F2-PUSPEL'!F176</f>
        <v>2</v>
      </c>
      <c r="G104" s="88">
        <f>'F2-PUSPEL'!G176</f>
        <v>0</v>
      </c>
      <c r="H104" s="88">
        <f>'F2-PUSPEL'!H176</f>
        <v>2</v>
      </c>
    </row>
    <row r="105" spans="1:8" ht="14.25" customHeight="1">
      <c r="A105" s="86"/>
      <c r="B105" s="88" t="str">
        <f>'F2-PUSPEL'!B177</f>
        <v>Organik Pelindo (Penugasan)</v>
      </c>
      <c r="C105" s="88">
        <f>'F2-PUSPEL'!C177</f>
        <v>13</v>
      </c>
      <c r="D105" s="88">
        <f>'F2-PUSPEL'!D177</f>
        <v>15</v>
      </c>
      <c r="E105" s="88">
        <f>'F2-PUSPEL'!E177</f>
        <v>15</v>
      </c>
      <c r="F105" s="88">
        <f>'F2-PUSPEL'!F177</f>
        <v>13</v>
      </c>
      <c r="G105" s="88">
        <f>'F2-PUSPEL'!G177</f>
        <v>0</v>
      </c>
      <c r="H105" s="88">
        <f>'F2-PUSPEL'!H177</f>
        <v>13</v>
      </c>
    </row>
    <row r="106" spans="1:8" ht="14.25" customHeight="1">
      <c r="A106" s="86"/>
      <c r="B106" s="88" t="str">
        <f>'F2-PUSPEL'!B178</f>
        <v>Organik Anak Perusahaan</v>
      </c>
      <c r="C106" s="88">
        <f>'F2-PUSPEL'!C178</f>
        <v>11</v>
      </c>
      <c r="D106" s="88">
        <f>'F2-PUSPEL'!D178</f>
        <v>29</v>
      </c>
      <c r="E106" s="88">
        <f>'F2-PUSPEL'!E178</f>
        <v>29</v>
      </c>
      <c r="F106" s="88">
        <f>'F2-PUSPEL'!F178</f>
        <v>11</v>
      </c>
      <c r="G106" s="88">
        <f>'F2-PUSPEL'!G178</f>
        <v>0</v>
      </c>
      <c r="H106" s="88">
        <f>'F2-PUSPEL'!H178</f>
        <v>11</v>
      </c>
    </row>
    <row r="107" spans="1:8" ht="14.25" customHeight="1">
      <c r="A107" s="86"/>
      <c r="B107" s="88" t="str">
        <f>'F2-PUSPEL'!B179</f>
        <v>PKWT Anak Perusahaan</v>
      </c>
      <c r="C107" s="88">
        <f>'F2-PUSPEL'!C179</f>
        <v>18</v>
      </c>
      <c r="D107" s="88">
        <f>'F2-PUSPEL'!D179</f>
        <v>34</v>
      </c>
      <c r="E107" s="88">
        <f>'F2-PUSPEL'!E179</f>
        <v>34</v>
      </c>
      <c r="F107" s="88">
        <f>'F2-PUSPEL'!F179</f>
        <v>18</v>
      </c>
      <c r="G107" s="88">
        <f>'F2-PUSPEL'!G179</f>
        <v>0</v>
      </c>
      <c r="H107" s="88">
        <f>'F2-PUSPEL'!H179</f>
        <v>18</v>
      </c>
    </row>
    <row r="108" spans="1:8" ht="14.25" customHeight="1">
      <c r="A108" s="86"/>
      <c r="B108" s="88" t="str">
        <f>'F2-PUSPEL'!B180</f>
        <v>Alih Daya Anak Perusahaan</v>
      </c>
      <c r="C108" s="88">
        <f>'F2-PUSPEL'!C180</f>
        <v>87</v>
      </c>
      <c r="D108" s="88">
        <f>'F2-PUSPEL'!D180</f>
        <v>156</v>
      </c>
      <c r="E108" s="88">
        <f>'F2-PUSPEL'!E180</f>
        <v>156</v>
      </c>
      <c r="F108" s="88">
        <f>'F2-PUSPEL'!F180</f>
        <v>85</v>
      </c>
      <c r="G108" s="88">
        <f>'F2-PUSPEL'!G180</f>
        <v>0</v>
      </c>
      <c r="H108" s="88">
        <f>'F2-PUSPEL'!H180</f>
        <v>85</v>
      </c>
    </row>
    <row r="109" spans="1:8" ht="14.25" customHeight="1">
      <c r="A109" s="86"/>
      <c r="B109" s="88" t="str">
        <f>'F2-PUSPEL'!B181</f>
        <v>Calon Pegawai</v>
      </c>
      <c r="C109" s="88">
        <f>'F2-PUSPEL'!C181</f>
        <v>0</v>
      </c>
      <c r="D109" s="88">
        <f>'F2-PUSPEL'!D181</f>
        <v>0</v>
      </c>
      <c r="E109" s="88">
        <f>'F2-PUSPEL'!E181</f>
        <v>0</v>
      </c>
      <c r="F109" s="88">
        <f>'F2-PUSPEL'!F181</f>
        <v>0</v>
      </c>
      <c r="G109" s="88">
        <f>'F2-PUSPEL'!G181</f>
        <v>0</v>
      </c>
      <c r="H109" s="88">
        <f>'F2-PUSPEL'!H181</f>
        <v>0</v>
      </c>
    </row>
    <row r="110" spans="1:8" ht="14.25" customHeight="1">
      <c r="A110" s="86"/>
      <c r="B110" s="88" t="str">
        <f>'F2-PUSPEL'!B182</f>
        <v>Pekerja Pemegang Saham Lainnya</v>
      </c>
      <c r="C110" s="88">
        <f>'F2-PUSPEL'!C182</f>
        <v>0</v>
      </c>
      <c r="D110" s="88">
        <f>'F2-PUSPEL'!D182</f>
        <v>0</v>
      </c>
      <c r="E110" s="88">
        <f>'F2-PUSPEL'!E182</f>
        <v>0</v>
      </c>
      <c r="F110" s="88">
        <f>'F2-PUSPEL'!F182</f>
        <v>0</v>
      </c>
      <c r="G110" s="88">
        <f>'F2-PUSPEL'!G182</f>
        <v>0</v>
      </c>
      <c r="H110" s="88">
        <f>'F2-PUSPEL'!H182</f>
        <v>0</v>
      </c>
    </row>
    <row r="111" spans="1:8" ht="14.25" customHeight="1">
      <c r="A111" s="89" t="s">
        <v>149</v>
      </c>
      <c r="B111" s="90"/>
      <c r="C111" s="91"/>
      <c r="D111" s="91"/>
      <c r="E111" s="91"/>
      <c r="F111" s="91"/>
      <c r="G111" s="91"/>
      <c r="H111" s="91"/>
    </row>
    <row r="112" spans="1:8" ht="14.25" customHeight="1">
      <c r="A112" s="92"/>
      <c r="B112" s="93" t="str">
        <f t="shared" ref="B112:B119" si="25">B103</f>
        <v>BOD Pelindo (Penugasan)</v>
      </c>
      <c r="C112" s="93">
        <f t="shared" ref="C112:H112" si="26">C103-C21</f>
        <v>0</v>
      </c>
      <c r="D112" s="93">
        <f t="shared" si="26"/>
        <v>0</v>
      </c>
      <c r="E112" s="93">
        <f t="shared" si="26"/>
        <v>0</v>
      </c>
      <c r="F112" s="93">
        <f t="shared" si="26"/>
        <v>0</v>
      </c>
      <c r="G112" s="93">
        <f t="shared" si="26"/>
        <v>0</v>
      </c>
      <c r="H112" s="93">
        <f t="shared" si="26"/>
        <v>0</v>
      </c>
    </row>
    <row r="113" spans="1:8" ht="14.25" customHeight="1">
      <c r="A113" s="92"/>
      <c r="B113" s="93" t="str">
        <f t="shared" si="25"/>
        <v>BOD Non Pelindo</v>
      </c>
      <c r="C113" s="93">
        <f t="shared" ref="C113:H113" si="27">C104-C31</f>
        <v>0</v>
      </c>
      <c r="D113" s="93">
        <f t="shared" si="27"/>
        <v>0</v>
      </c>
      <c r="E113" s="93">
        <f t="shared" si="27"/>
        <v>0</v>
      </c>
      <c r="F113" s="93">
        <f t="shared" si="27"/>
        <v>0</v>
      </c>
      <c r="G113" s="93">
        <f t="shared" si="27"/>
        <v>0</v>
      </c>
      <c r="H113" s="93">
        <f t="shared" si="27"/>
        <v>0</v>
      </c>
    </row>
    <row r="114" spans="1:8" ht="14.25" customHeight="1">
      <c r="A114" s="92"/>
      <c r="B114" s="93" t="str">
        <f t="shared" si="25"/>
        <v>Organik Pelindo (Penugasan)</v>
      </c>
      <c r="C114" s="93">
        <f t="shared" ref="C114:H114" si="28">C105-C41</f>
        <v>0</v>
      </c>
      <c r="D114" s="93">
        <f t="shared" si="28"/>
        <v>0</v>
      </c>
      <c r="E114" s="93">
        <f t="shared" si="28"/>
        <v>0</v>
      </c>
      <c r="F114" s="93">
        <f t="shared" si="28"/>
        <v>0</v>
      </c>
      <c r="G114" s="93">
        <f t="shared" si="28"/>
        <v>0</v>
      </c>
      <c r="H114" s="93">
        <f t="shared" si="28"/>
        <v>0</v>
      </c>
    </row>
    <row r="115" spans="1:8" ht="14.25" customHeight="1">
      <c r="A115" s="92"/>
      <c r="B115" s="93" t="str">
        <f t="shared" si="25"/>
        <v>Organik Anak Perusahaan</v>
      </c>
      <c r="C115" s="93">
        <f t="shared" ref="C115:H115" si="29">C106-C51</f>
        <v>0</v>
      </c>
      <c r="D115" s="93">
        <f t="shared" si="29"/>
        <v>0</v>
      </c>
      <c r="E115" s="93">
        <f t="shared" si="29"/>
        <v>0</v>
      </c>
      <c r="F115" s="93">
        <f t="shared" si="29"/>
        <v>0</v>
      </c>
      <c r="G115" s="93">
        <f t="shared" si="29"/>
        <v>0</v>
      </c>
      <c r="H115" s="93">
        <f t="shared" si="29"/>
        <v>0</v>
      </c>
    </row>
    <row r="116" spans="1:8" ht="14.25" customHeight="1">
      <c r="A116" s="92"/>
      <c r="B116" s="93" t="str">
        <f t="shared" si="25"/>
        <v>PKWT Anak Perusahaan</v>
      </c>
      <c r="C116" s="93">
        <f t="shared" ref="C116:H116" si="30">C107-C61</f>
        <v>0</v>
      </c>
      <c r="D116" s="93">
        <f t="shared" si="30"/>
        <v>0</v>
      </c>
      <c r="E116" s="93">
        <f t="shared" si="30"/>
        <v>0</v>
      </c>
      <c r="F116" s="93">
        <f t="shared" si="30"/>
        <v>0</v>
      </c>
      <c r="G116" s="93">
        <f t="shared" si="30"/>
        <v>0</v>
      </c>
      <c r="H116" s="93">
        <f t="shared" si="30"/>
        <v>0</v>
      </c>
    </row>
    <row r="117" spans="1:8" ht="14.25" customHeight="1">
      <c r="A117" s="92"/>
      <c r="B117" s="93" t="str">
        <f t="shared" si="25"/>
        <v>Alih Daya Anak Perusahaan</v>
      </c>
      <c r="C117" s="93">
        <f t="shared" ref="C117:H117" si="31">C108-C71</f>
        <v>77</v>
      </c>
      <c r="D117" s="93">
        <f t="shared" si="31"/>
        <v>0</v>
      </c>
      <c r="E117" s="93">
        <f t="shared" si="31"/>
        <v>0</v>
      </c>
      <c r="F117" s="93">
        <f t="shared" si="31"/>
        <v>0</v>
      </c>
      <c r="G117" s="93">
        <f t="shared" si="31"/>
        <v>0</v>
      </c>
      <c r="H117" s="93">
        <f t="shared" si="31"/>
        <v>0</v>
      </c>
    </row>
    <row r="118" spans="1:8" ht="14.25" customHeight="1">
      <c r="A118" s="92"/>
      <c r="B118" s="93" t="str">
        <f t="shared" si="25"/>
        <v>Calon Pegawai</v>
      </c>
      <c r="C118" s="93">
        <f t="shared" ref="C118:H118" si="32">C109-C81</f>
        <v>0</v>
      </c>
      <c r="D118" s="93">
        <f t="shared" si="32"/>
        <v>0</v>
      </c>
      <c r="E118" s="93">
        <f t="shared" si="32"/>
        <v>0</v>
      </c>
      <c r="F118" s="93">
        <f t="shared" si="32"/>
        <v>0</v>
      </c>
      <c r="G118" s="93">
        <f t="shared" si="32"/>
        <v>0</v>
      </c>
      <c r="H118" s="93">
        <f t="shared" si="32"/>
        <v>0</v>
      </c>
    </row>
    <row r="119" spans="1:8" ht="14.25" customHeight="1">
      <c r="A119" s="92"/>
      <c r="B119" s="93" t="str">
        <f t="shared" si="25"/>
        <v>Pekerja Pemegang Saham Lainnya</v>
      </c>
      <c r="C119" s="93">
        <f t="shared" ref="C119:H119" si="33">C110-C91</f>
        <v>0</v>
      </c>
      <c r="D119" s="93">
        <f t="shared" si="33"/>
        <v>0</v>
      </c>
      <c r="E119" s="93">
        <f t="shared" si="33"/>
        <v>0</v>
      </c>
      <c r="F119" s="93">
        <f t="shared" si="33"/>
        <v>0</v>
      </c>
      <c r="G119" s="93">
        <f t="shared" si="33"/>
        <v>0</v>
      </c>
      <c r="H119" s="93">
        <f t="shared" si="33"/>
        <v>0</v>
      </c>
    </row>
    <row r="120" spans="1:8" ht="14.25" customHeight="1">
      <c r="A120" s="22" t="s">
        <v>21</v>
      </c>
      <c r="B120" s="132"/>
      <c r="C120" s="133"/>
      <c r="D120" s="133"/>
      <c r="E120" s="133"/>
      <c r="F120" s="133"/>
      <c r="G120" s="133"/>
      <c r="H120" s="133"/>
    </row>
    <row r="121" spans="1:8" ht="14.25" customHeight="1">
      <c r="A121" s="134">
        <f>A2</f>
        <v>0</v>
      </c>
      <c r="B121" s="132"/>
      <c r="C121" s="133"/>
      <c r="D121" s="133"/>
      <c r="E121" s="133"/>
      <c r="F121" s="133"/>
      <c r="G121" s="133"/>
      <c r="H121" s="133"/>
    </row>
    <row r="122" spans="1:8" ht="14.25" customHeight="1">
      <c r="A122" s="135" t="s">
        <v>150</v>
      </c>
      <c r="B122" s="135" t="s">
        <v>151</v>
      </c>
      <c r="C122" s="2"/>
      <c r="D122" s="2"/>
      <c r="E122" s="2"/>
      <c r="F122" s="2"/>
      <c r="G122" s="2"/>
      <c r="H122" s="2"/>
    </row>
    <row r="123" spans="1:8" ht="21" customHeight="1">
      <c r="A123" s="261" t="s">
        <v>1</v>
      </c>
      <c r="B123" s="261" t="s">
        <v>163</v>
      </c>
      <c r="C123" s="261" t="str">
        <f t="shared" ref="C123:F123" si="34">C8</f>
        <v>REALISASI S.D JAN 2021</v>
      </c>
      <c r="D123" s="261" t="str">
        <f t="shared" si="34"/>
        <v>RKAP  TAHUN 2022</v>
      </c>
      <c r="E123" s="261" t="str">
        <f t="shared" si="34"/>
        <v>RKAP S.D JAN 2022</v>
      </c>
      <c r="F123" s="265" t="str">
        <f t="shared" si="34"/>
        <v>REALISASI JANUARI 2022</v>
      </c>
      <c r="G123" s="266"/>
      <c r="H123" s="267"/>
    </row>
    <row r="124" spans="1:8" ht="21" customHeight="1">
      <c r="A124" s="264"/>
      <c r="B124" s="264"/>
      <c r="C124" s="264"/>
      <c r="D124" s="264"/>
      <c r="E124" s="264"/>
      <c r="F124" s="261" t="str">
        <f t="shared" ref="F124:H124" si="35">F9</f>
        <v>S.D BULAN LALU</v>
      </c>
      <c r="G124" s="261" t="str">
        <f t="shared" si="35"/>
        <v>BULAN INI</v>
      </c>
      <c r="H124" s="261" t="str">
        <f t="shared" si="35"/>
        <v>S.D BULAN  INI</v>
      </c>
    </row>
    <row r="125" spans="1:8" ht="21" customHeight="1">
      <c r="A125" s="262"/>
      <c r="B125" s="262"/>
      <c r="C125" s="262"/>
      <c r="D125" s="262"/>
      <c r="E125" s="262"/>
      <c r="F125" s="262"/>
      <c r="G125" s="262"/>
      <c r="H125" s="262"/>
    </row>
    <row r="126" spans="1:8" ht="14.25" customHeight="1">
      <c r="A126" s="33">
        <v>1</v>
      </c>
      <c r="B126" s="33">
        <v>2</v>
      </c>
      <c r="C126" s="33">
        <f t="shared" ref="C126:H126" si="36">B126+1</f>
        <v>3</v>
      </c>
      <c r="D126" s="33">
        <f t="shared" si="36"/>
        <v>4</v>
      </c>
      <c r="E126" s="33">
        <f t="shared" si="36"/>
        <v>5</v>
      </c>
      <c r="F126" s="33">
        <f t="shared" si="36"/>
        <v>6</v>
      </c>
      <c r="G126" s="33">
        <f t="shared" si="36"/>
        <v>7</v>
      </c>
      <c r="H126" s="33">
        <f t="shared" si="36"/>
        <v>8</v>
      </c>
    </row>
    <row r="127" spans="1:8" ht="14.25" customHeight="1">
      <c r="A127" s="43">
        <v>1</v>
      </c>
      <c r="B127" s="44" t="s">
        <v>228</v>
      </c>
      <c r="C127" s="136">
        <f t="shared" ref="C127:H127" si="37">C13+C14+C33+C34+C43+C44+C73+C74</f>
        <v>6</v>
      </c>
      <c r="D127" s="136">
        <f t="shared" si="37"/>
        <v>9</v>
      </c>
      <c r="E127" s="136">
        <f t="shared" si="37"/>
        <v>9</v>
      </c>
      <c r="F127" s="136">
        <f t="shared" si="37"/>
        <v>6</v>
      </c>
      <c r="G127" s="136">
        <f t="shared" si="37"/>
        <v>0</v>
      </c>
      <c r="H127" s="136">
        <f t="shared" si="37"/>
        <v>6</v>
      </c>
    </row>
    <row r="128" spans="1:8" ht="14.25" customHeight="1">
      <c r="A128" s="43">
        <v>2</v>
      </c>
      <c r="B128" s="44" t="s">
        <v>229</v>
      </c>
      <c r="C128" s="136">
        <f t="shared" ref="C128:H128" si="38">+C15+C35+C45+C75</f>
        <v>18</v>
      </c>
      <c r="D128" s="136">
        <f t="shared" si="38"/>
        <v>26</v>
      </c>
      <c r="E128" s="136">
        <f t="shared" si="38"/>
        <v>26</v>
      </c>
      <c r="F128" s="136">
        <f t="shared" si="38"/>
        <v>18</v>
      </c>
      <c r="G128" s="136">
        <f t="shared" si="38"/>
        <v>0</v>
      </c>
      <c r="H128" s="136">
        <f t="shared" si="38"/>
        <v>18</v>
      </c>
    </row>
    <row r="129" spans="1:8" ht="14.25" customHeight="1">
      <c r="A129" s="43">
        <v>3</v>
      </c>
      <c r="B129" s="44" t="s">
        <v>230</v>
      </c>
      <c r="C129" s="136">
        <f t="shared" ref="C129:H129" si="39">+C16+C36+C46+C76</f>
        <v>1</v>
      </c>
      <c r="D129" s="136">
        <f t="shared" si="39"/>
        <v>8</v>
      </c>
      <c r="E129" s="136">
        <f t="shared" si="39"/>
        <v>8</v>
      </c>
      <c r="F129" s="136">
        <f t="shared" si="39"/>
        <v>1</v>
      </c>
      <c r="G129" s="136">
        <f t="shared" si="39"/>
        <v>0</v>
      </c>
      <c r="H129" s="136">
        <f t="shared" si="39"/>
        <v>1</v>
      </c>
    </row>
    <row r="130" spans="1:8" ht="14.25" customHeight="1">
      <c r="A130" s="43">
        <v>4</v>
      </c>
      <c r="B130" s="44" t="s">
        <v>172</v>
      </c>
      <c r="C130" s="136">
        <f t="shared" ref="C130:H130" si="40">+C17+C37+C47+C77</f>
        <v>0</v>
      </c>
      <c r="D130" s="136">
        <f t="shared" si="40"/>
        <v>2</v>
      </c>
      <c r="E130" s="136">
        <f t="shared" si="40"/>
        <v>2</v>
      </c>
      <c r="F130" s="136">
        <f t="shared" si="40"/>
        <v>0</v>
      </c>
      <c r="G130" s="136">
        <f t="shared" si="40"/>
        <v>0</v>
      </c>
      <c r="H130" s="136">
        <f t="shared" si="40"/>
        <v>0</v>
      </c>
    </row>
    <row r="131" spans="1:8" ht="14.25" customHeight="1">
      <c r="A131" s="43">
        <v>5</v>
      </c>
      <c r="B131" s="44" t="s">
        <v>174</v>
      </c>
      <c r="C131" s="136">
        <f t="shared" ref="C131:H131" si="41">+C18+C38+C48+C78</f>
        <v>0</v>
      </c>
      <c r="D131" s="136">
        <f t="shared" si="41"/>
        <v>0</v>
      </c>
      <c r="E131" s="136">
        <f t="shared" si="41"/>
        <v>0</v>
      </c>
      <c r="F131" s="136">
        <f t="shared" si="41"/>
        <v>0</v>
      </c>
      <c r="G131" s="136">
        <f t="shared" si="41"/>
        <v>0</v>
      </c>
      <c r="H131" s="136">
        <f t="shared" si="41"/>
        <v>0</v>
      </c>
    </row>
    <row r="132" spans="1:8" ht="14.25" customHeight="1">
      <c r="A132" s="43">
        <v>6</v>
      </c>
      <c r="B132" s="44" t="s">
        <v>176</v>
      </c>
      <c r="C132" s="137">
        <f t="shared" ref="C132:H132" si="42">C19+C39+C49+C79</f>
        <v>0</v>
      </c>
      <c r="D132" s="137">
        <f t="shared" si="42"/>
        <v>0</v>
      </c>
      <c r="E132" s="137">
        <f t="shared" si="42"/>
        <v>0</v>
      </c>
      <c r="F132" s="137">
        <f t="shared" si="42"/>
        <v>0</v>
      </c>
      <c r="G132" s="137">
        <f t="shared" si="42"/>
        <v>0</v>
      </c>
      <c r="H132" s="137">
        <f t="shared" si="42"/>
        <v>0</v>
      </c>
    </row>
    <row r="133" spans="1:8" ht="14.25" customHeight="1">
      <c r="A133" s="138"/>
      <c r="B133" s="139" t="s">
        <v>231</v>
      </c>
      <c r="C133" s="140">
        <f t="shared" ref="C133:H133" si="43">+SUM(C127:C132)</f>
        <v>25</v>
      </c>
      <c r="D133" s="140">
        <f t="shared" si="43"/>
        <v>45</v>
      </c>
      <c r="E133" s="140">
        <f t="shared" si="43"/>
        <v>45</v>
      </c>
      <c r="F133" s="140">
        <f t="shared" si="43"/>
        <v>25</v>
      </c>
      <c r="G133" s="140">
        <f t="shared" si="43"/>
        <v>0</v>
      </c>
      <c r="H133" s="140">
        <f t="shared" si="43"/>
        <v>25</v>
      </c>
    </row>
    <row r="134" spans="1:8" ht="14.25" customHeight="1">
      <c r="A134" s="2"/>
      <c r="B134" s="2"/>
      <c r="C134" s="2"/>
      <c r="D134" s="2"/>
      <c r="E134" s="2"/>
      <c r="F134" s="2"/>
      <c r="G134" s="2"/>
      <c r="H134" s="2"/>
    </row>
    <row r="135" spans="1:8" ht="14.25" customHeight="1">
      <c r="A135" s="135" t="s">
        <v>160</v>
      </c>
      <c r="B135" s="135" t="s">
        <v>161</v>
      </c>
      <c r="C135" s="2"/>
      <c r="D135" s="2"/>
      <c r="E135" s="2"/>
      <c r="F135" s="2"/>
      <c r="G135" s="2"/>
      <c r="H135" s="2"/>
    </row>
    <row r="136" spans="1:8" ht="21" customHeight="1">
      <c r="A136" s="261" t="s">
        <v>1</v>
      </c>
      <c r="B136" s="261" t="s">
        <v>163</v>
      </c>
      <c r="C136" s="261" t="str">
        <f t="shared" ref="C136:F136" si="44">C123</f>
        <v>REALISASI S.D JAN 2021</v>
      </c>
      <c r="D136" s="261" t="str">
        <f t="shared" si="44"/>
        <v>RKAP  TAHUN 2022</v>
      </c>
      <c r="E136" s="261" t="str">
        <f t="shared" si="44"/>
        <v>RKAP S.D JAN 2022</v>
      </c>
      <c r="F136" s="265" t="str">
        <f t="shared" si="44"/>
        <v>REALISASI JANUARI 2022</v>
      </c>
      <c r="G136" s="266"/>
      <c r="H136" s="267"/>
    </row>
    <row r="137" spans="1:8" ht="21" customHeight="1">
      <c r="A137" s="264"/>
      <c r="B137" s="264"/>
      <c r="C137" s="264"/>
      <c r="D137" s="264"/>
      <c r="E137" s="264"/>
      <c r="F137" s="261" t="str">
        <f t="shared" ref="F137:H137" si="45">F124</f>
        <v>S.D BULAN LALU</v>
      </c>
      <c r="G137" s="261" t="str">
        <f t="shared" si="45"/>
        <v>BULAN INI</v>
      </c>
      <c r="H137" s="261" t="str">
        <f t="shared" si="45"/>
        <v>S.D BULAN  INI</v>
      </c>
    </row>
    <row r="138" spans="1:8" ht="21" customHeight="1">
      <c r="A138" s="262"/>
      <c r="B138" s="262"/>
      <c r="C138" s="262"/>
      <c r="D138" s="262"/>
      <c r="E138" s="262"/>
      <c r="F138" s="262"/>
      <c r="G138" s="262"/>
      <c r="H138" s="262"/>
    </row>
    <row r="139" spans="1:8" ht="14.25" customHeight="1">
      <c r="A139" s="141">
        <v>1</v>
      </c>
      <c r="B139" s="141">
        <v>2</v>
      </c>
      <c r="C139" s="141">
        <v>3</v>
      </c>
      <c r="D139" s="141">
        <v>4</v>
      </c>
      <c r="E139" s="141">
        <v>5</v>
      </c>
      <c r="F139" s="141">
        <v>5</v>
      </c>
      <c r="G139" s="141">
        <v>5</v>
      </c>
      <c r="H139" s="141">
        <v>5</v>
      </c>
    </row>
    <row r="140" spans="1:8" ht="14.25" customHeight="1">
      <c r="A140" s="43">
        <v>1</v>
      </c>
      <c r="B140" s="44" t="s">
        <v>228</v>
      </c>
      <c r="C140" s="136">
        <f t="shared" ref="C140:H140" si="46">+C23+C24+C53+C54+C63+C64+C83+C84</f>
        <v>2</v>
      </c>
      <c r="D140" s="136">
        <f t="shared" si="46"/>
        <v>1</v>
      </c>
      <c r="E140" s="136">
        <f t="shared" si="46"/>
        <v>1</v>
      </c>
      <c r="F140" s="136">
        <f t="shared" si="46"/>
        <v>2</v>
      </c>
      <c r="G140" s="136">
        <f t="shared" si="46"/>
        <v>0</v>
      </c>
      <c r="H140" s="136">
        <f t="shared" si="46"/>
        <v>2</v>
      </c>
    </row>
    <row r="141" spans="1:8" ht="14.25" customHeight="1">
      <c r="A141" s="43">
        <v>2</v>
      </c>
      <c r="B141" s="44" t="s">
        <v>229</v>
      </c>
      <c r="C141" s="136">
        <f t="shared" ref="C141:H141" si="47">+C25+C55+C65+C85</f>
        <v>9</v>
      </c>
      <c r="D141" s="136">
        <f t="shared" si="47"/>
        <v>10</v>
      </c>
      <c r="E141" s="136">
        <f t="shared" si="47"/>
        <v>10</v>
      </c>
      <c r="F141" s="136">
        <f t="shared" si="47"/>
        <v>18</v>
      </c>
      <c r="G141" s="136">
        <f t="shared" si="47"/>
        <v>0</v>
      </c>
      <c r="H141" s="136">
        <f t="shared" si="47"/>
        <v>18</v>
      </c>
    </row>
    <row r="142" spans="1:8" ht="14.25" customHeight="1">
      <c r="A142" s="43">
        <v>3</v>
      </c>
      <c r="B142" s="44" t="s">
        <v>230</v>
      </c>
      <c r="C142" s="136">
        <f t="shared" ref="C142:H142" si="48">+C26+C56+C66+C86</f>
        <v>9</v>
      </c>
      <c r="D142" s="136">
        <f t="shared" si="48"/>
        <v>16</v>
      </c>
      <c r="E142" s="136">
        <f t="shared" si="48"/>
        <v>16</v>
      </c>
      <c r="F142" s="136">
        <f t="shared" si="48"/>
        <v>12</v>
      </c>
      <c r="G142" s="136">
        <f t="shared" si="48"/>
        <v>0</v>
      </c>
      <c r="H142" s="136">
        <f t="shared" si="48"/>
        <v>12</v>
      </c>
    </row>
    <row r="143" spans="1:8" ht="14.25" customHeight="1">
      <c r="A143" s="43">
        <v>4</v>
      </c>
      <c r="B143" s="44" t="s">
        <v>172</v>
      </c>
      <c r="C143" s="136">
        <f t="shared" ref="C143:H143" si="49">+C27+C57+C67+C87</f>
        <v>10</v>
      </c>
      <c r="D143" s="136">
        <f t="shared" si="49"/>
        <v>165</v>
      </c>
      <c r="E143" s="136">
        <f t="shared" si="49"/>
        <v>165</v>
      </c>
      <c r="F143" s="136">
        <f t="shared" si="49"/>
        <v>73</v>
      </c>
      <c r="G143" s="136">
        <f t="shared" si="49"/>
        <v>0</v>
      </c>
      <c r="H143" s="136">
        <f t="shared" si="49"/>
        <v>73</v>
      </c>
    </row>
    <row r="144" spans="1:8" ht="14.25" customHeight="1">
      <c r="A144" s="43">
        <v>5</v>
      </c>
      <c r="B144" s="44" t="s">
        <v>174</v>
      </c>
      <c r="C144" s="136">
        <f t="shared" ref="C144:H144" si="50">+C28+C58+C68+C88</f>
        <v>0</v>
      </c>
      <c r="D144" s="136">
        <f t="shared" si="50"/>
        <v>0</v>
      </c>
      <c r="E144" s="136">
        <f t="shared" si="50"/>
        <v>0</v>
      </c>
      <c r="F144" s="136">
        <f t="shared" si="50"/>
        <v>0</v>
      </c>
      <c r="G144" s="136">
        <f t="shared" si="50"/>
        <v>0</v>
      </c>
      <c r="H144" s="136">
        <f t="shared" si="50"/>
        <v>0</v>
      </c>
    </row>
    <row r="145" spans="1:8" ht="14.25" customHeight="1">
      <c r="A145" s="43">
        <v>6</v>
      </c>
      <c r="B145" s="44" t="s">
        <v>176</v>
      </c>
      <c r="C145" s="137">
        <f t="shared" ref="C145:H145" si="51">+C29+C59+C69+C89</f>
        <v>0</v>
      </c>
      <c r="D145" s="137">
        <f t="shared" si="51"/>
        <v>0</v>
      </c>
      <c r="E145" s="137">
        <f t="shared" si="51"/>
        <v>0</v>
      </c>
      <c r="F145" s="137">
        <f t="shared" si="51"/>
        <v>0</v>
      </c>
      <c r="G145" s="137">
        <f t="shared" si="51"/>
        <v>0</v>
      </c>
      <c r="H145" s="137">
        <f t="shared" si="51"/>
        <v>0</v>
      </c>
    </row>
    <row r="146" spans="1:8" ht="14.25" customHeight="1">
      <c r="A146" s="138"/>
      <c r="B146" s="139" t="s">
        <v>231</v>
      </c>
      <c r="C146" s="140">
        <f t="shared" ref="C146:H146" si="52">+SUM(C140:C145)</f>
        <v>30</v>
      </c>
      <c r="D146" s="140">
        <f t="shared" si="52"/>
        <v>192</v>
      </c>
      <c r="E146" s="140">
        <f t="shared" si="52"/>
        <v>192</v>
      </c>
      <c r="F146" s="140">
        <f t="shared" si="52"/>
        <v>105</v>
      </c>
      <c r="G146" s="140">
        <f t="shared" si="52"/>
        <v>0</v>
      </c>
      <c r="H146" s="140">
        <f t="shared" si="52"/>
        <v>105</v>
      </c>
    </row>
    <row r="147" spans="1:8" ht="14.25" customHeight="1">
      <c r="A147" s="2"/>
      <c r="B147" s="2"/>
      <c r="C147" s="2"/>
      <c r="D147" s="2"/>
      <c r="E147" s="2"/>
      <c r="F147" s="2"/>
      <c r="G147" s="2"/>
      <c r="H147" s="2"/>
    </row>
    <row r="148" spans="1:8" ht="14.25" customHeight="1">
      <c r="A148" s="135"/>
      <c r="B148" s="135" t="s">
        <v>51</v>
      </c>
      <c r="C148" s="2"/>
      <c r="D148" s="2"/>
      <c r="E148" s="2"/>
      <c r="F148" s="2"/>
      <c r="G148" s="2"/>
      <c r="H148" s="2"/>
    </row>
    <row r="149" spans="1:8" ht="21" customHeight="1">
      <c r="A149" s="261" t="s">
        <v>1</v>
      </c>
      <c r="B149" s="261" t="s">
        <v>163</v>
      </c>
      <c r="C149" s="261" t="str">
        <f t="shared" ref="C149:F149" si="53">C136</f>
        <v>REALISASI S.D JAN 2021</v>
      </c>
      <c r="D149" s="261" t="str">
        <f t="shared" si="53"/>
        <v>RKAP  TAHUN 2022</v>
      </c>
      <c r="E149" s="261" t="str">
        <f t="shared" si="53"/>
        <v>RKAP S.D JAN 2022</v>
      </c>
      <c r="F149" s="265" t="str">
        <f t="shared" si="53"/>
        <v>REALISASI JANUARI 2022</v>
      </c>
      <c r="G149" s="266"/>
      <c r="H149" s="267"/>
    </row>
    <row r="150" spans="1:8" ht="21" customHeight="1">
      <c r="A150" s="264"/>
      <c r="B150" s="264"/>
      <c r="C150" s="264"/>
      <c r="D150" s="264"/>
      <c r="E150" s="264"/>
      <c r="F150" s="261" t="str">
        <f t="shared" ref="F150:H150" si="54">F137</f>
        <v>S.D BULAN LALU</v>
      </c>
      <c r="G150" s="261" t="str">
        <f t="shared" si="54"/>
        <v>BULAN INI</v>
      </c>
      <c r="H150" s="261" t="str">
        <f t="shared" si="54"/>
        <v>S.D BULAN  INI</v>
      </c>
    </row>
    <row r="151" spans="1:8" ht="21" customHeight="1">
      <c r="A151" s="262"/>
      <c r="B151" s="262"/>
      <c r="C151" s="262"/>
      <c r="D151" s="262"/>
      <c r="E151" s="262"/>
      <c r="F151" s="262"/>
      <c r="G151" s="262"/>
      <c r="H151" s="262"/>
    </row>
    <row r="152" spans="1:8" ht="14.25" customHeight="1">
      <c r="A152" s="141">
        <v>1</v>
      </c>
      <c r="B152" s="141">
        <v>2</v>
      </c>
      <c r="C152" s="141">
        <v>3</v>
      </c>
      <c r="D152" s="141">
        <v>4</v>
      </c>
      <c r="E152" s="141">
        <v>5</v>
      </c>
      <c r="F152" s="141">
        <v>5</v>
      </c>
      <c r="G152" s="141">
        <v>5</v>
      </c>
      <c r="H152" s="141">
        <v>5</v>
      </c>
    </row>
    <row r="153" spans="1:8" ht="14.25" customHeight="1">
      <c r="A153" s="43">
        <v>1</v>
      </c>
      <c r="B153" s="44" t="s">
        <v>228</v>
      </c>
      <c r="C153" s="136">
        <f t="shared" ref="C153:H153" si="55">C127+C140</f>
        <v>8</v>
      </c>
      <c r="D153" s="136">
        <f t="shared" si="55"/>
        <v>10</v>
      </c>
      <c r="E153" s="136">
        <f t="shared" si="55"/>
        <v>10</v>
      </c>
      <c r="F153" s="136">
        <f t="shared" si="55"/>
        <v>8</v>
      </c>
      <c r="G153" s="136">
        <f t="shared" si="55"/>
        <v>0</v>
      </c>
      <c r="H153" s="136">
        <f t="shared" si="55"/>
        <v>8</v>
      </c>
    </row>
    <row r="154" spans="1:8" ht="14.25" customHeight="1">
      <c r="A154" s="43">
        <v>2</v>
      </c>
      <c r="B154" s="44" t="s">
        <v>229</v>
      </c>
      <c r="C154" s="136">
        <f t="shared" ref="C154:H154" si="56">C128+C141</f>
        <v>27</v>
      </c>
      <c r="D154" s="136">
        <f t="shared" si="56"/>
        <v>36</v>
      </c>
      <c r="E154" s="136">
        <f t="shared" si="56"/>
        <v>36</v>
      </c>
      <c r="F154" s="136">
        <f t="shared" si="56"/>
        <v>36</v>
      </c>
      <c r="G154" s="136">
        <f t="shared" si="56"/>
        <v>0</v>
      </c>
      <c r="H154" s="136">
        <f t="shared" si="56"/>
        <v>36</v>
      </c>
    </row>
    <row r="155" spans="1:8" ht="14.25" customHeight="1">
      <c r="A155" s="43">
        <v>3</v>
      </c>
      <c r="B155" s="44" t="s">
        <v>230</v>
      </c>
      <c r="C155" s="136">
        <f t="shared" ref="C155:H155" si="57">C129+C142</f>
        <v>10</v>
      </c>
      <c r="D155" s="136">
        <f t="shared" si="57"/>
        <v>24</v>
      </c>
      <c r="E155" s="136">
        <f t="shared" si="57"/>
        <v>24</v>
      </c>
      <c r="F155" s="136">
        <f t="shared" si="57"/>
        <v>13</v>
      </c>
      <c r="G155" s="136">
        <f t="shared" si="57"/>
        <v>0</v>
      </c>
      <c r="H155" s="136">
        <f t="shared" si="57"/>
        <v>13</v>
      </c>
    </row>
    <row r="156" spans="1:8" ht="14.25" customHeight="1">
      <c r="A156" s="43">
        <v>4</v>
      </c>
      <c r="B156" s="44" t="s">
        <v>172</v>
      </c>
      <c r="C156" s="136">
        <f t="shared" ref="C156:H156" si="58">C130+C143</f>
        <v>10</v>
      </c>
      <c r="D156" s="136">
        <f t="shared" si="58"/>
        <v>167</v>
      </c>
      <c r="E156" s="136">
        <f t="shared" si="58"/>
        <v>167</v>
      </c>
      <c r="F156" s="136">
        <f t="shared" si="58"/>
        <v>73</v>
      </c>
      <c r="G156" s="136">
        <f t="shared" si="58"/>
        <v>0</v>
      </c>
      <c r="H156" s="136">
        <f t="shared" si="58"/>
        <v>73</v>
      </c>
    </row>
    <row r="157" spans="1:8" ht="14.25" customHeight="1">
      <c r="A157" s="43">
        <v>5</v>
      </c>
      <c r="B157" s="44" t="s">
        <v>174</v>
      </c>
      <c r="C157" s="136">
        <f t="shared" ref="C157:H157" si="59">C131+C144</f>
        <v>0</v>
      </c>
      <c r="D157" s="136">
        <f t="shared" si="59"/>
        <v>0</v>
      </c>
      <c r="E157" s="136">
        <f t="shared" si="59"/>
        <v>0</v>
      </c>
      <c r="F157" s="136">
        <f t="shared" si="59"/>
        <v>0</v>
      </c>
      <c r="G157" s="136">
        <f t="shared" si="59"/>
        <v>0</v>
      </c>
      <c r="H157" s="136">
        <f t="shared" si="59"/>
        <v>0</v>
      </c>
    </row>
    <row r="158" spans="1:8" ht="14.25" customHeight="1">
      <c r="A158" s="43">
        <v>6</v>
      </c>
      <c r="B158" s="44" t="s">
        <v>176</v>
      </c>
      <c r="C158" s="136">
        <f t="shared" ref="C158:H158" si="60">C132+C145</f>
        <v>0</v>
      </c>
      <c r="D158" s="136">
        <f t="shared" si="60"/>
        <v>0</v>
      </c>
      <c r="E158" s="136">
        <f t="shared" si="60"/>
        <v>0</v>
      </c>
      <c r="F158" s="136">
        <f t="shared" si="60"/>
        <v>0</v>
      </c>
      <c r="G158" s="136">
        <f t="shared" si="60"/>
        <v>0</v>
      </c>
      <c r="H158" s="136">
        <f t="shared" si="60"/>
        <v>0</v>
      </c>
    </row>
    <row r="159" spans="1:8" ht="14.25" customHeight="1">
      <c r="A159" s="138"/>
      <c r="B159" s="139" t="s">
        <v>231</v>
      </c>
      <c r="C159" s="140">
        <f t="shared" ref="C159:H159" si="61">+SUM(C153:C158)</f>
        <v>55</v>
      </c>
      <c r="D159" s="140">
        <f t="shared" si="61"/>
        <v>237</v>
      </c>
      <c r="E159" s="140">
        <f t="shared" si="61"/>
        <v>237</v>
      </c>
      <c r="F159" s="140">
        <f t="shared" si="61"/>
        <v>130</v>
      </c>
      <c r="G159" s="140">
        <f t="shared" si="61"/>
        <v>0</v>
      </c>
      <c r="H159" s="140">
        <f t="shared" si="61"/>
        <v>130</v>
      </c>
    </row>
    <row r="160" spans="1:8" ht="14.25" customHeight="1">
      <c r="A160" s="2"/>
      <c r="B160" s="2"/>
      <c r="C160" s="2"/>
      <c r="D160" s="2"/>
      <c r="E160" s="2"/>
      <c r="F160" s="2"/>
      <c r="G160" s="2"/>
      <c r="H160" s="2"/>
    </row>
    <row r="161" spans="1:8" ht="14.25" customHeight="1">
      <c r="A161" s="2"/>
      <c r="B161" s="2"/>
      <c r="C161" s="53">
        <f t="shared" ref="C161:H161" si="62">C159-C101</f>
        <v>0</v>
      </c>
      <c r="D161" s="53">
        <f t="shared" si="62"/>
        <v>0</v>
      </c>
      <c r="E161" s="53">
        <f t="shared" si="62"/>
        <v>0</v>
      </c>
      <c r="F161" s="53">
        <f t="shared" si="62"/>
        <v>0</v>
      </c>
      <c r="G161" s="53">
        <f t="shared" si="62"/>
        <v>0</v>
      </c>
      <c r="H161" s="53">
        <f t="shared" si="62"/>
        <v>0</v>
      </c>
    </row>
    <row r="162" spans="1:8" ht="14.25" customHeight="1">
      <c r="A162" s="2"/>
      <c r="B162" s="2"/>
      <c r="C162" s="2"/>
      <c r="D162" s="2"/>
      <c r="E162" s="2"/>
    </row>
    <row r="163" spans="1:8" ht="14.25" customHeight="1">
      <c r="A163" s="2"/>
      <c r="B163" s="2"/>
      <c r="C163" s="2"/>
      <c r="D163" s="2"/>
      <c r="E163" s="2"/>
    </row>
    <row r="164" spans="1:8" ht="14.25" customHeight="1">
      <c r="A164" s="2"/>
      <c r="B164" s="2"/>
      <c r="C164" s="2"/>
      <c r="D164" s="2"/>
      <c r="E164" s="2"/>
    </row>
    <row r="165" spans="1:8" ht="14.25" customHeight="1">
      <c r="A165" s="2"/>
      <c r="B165" s="2"/>
      <c r="C165" s="2"/>
      <c r="D165" s="2"/>
      <c r="E165" s="2"/>
    </row>
    <row r="166" spans="1:8" ht="14.25" customHeight="1">
      <c r="A166" s="2"/>
      <c r="B166" s="2"/>
      <c r="C166" s="2"/>
      <c r="D166" s="2"/>
      <c r="E166" s="2"/>
    </row>
    <row r="167" spans="1:8" ht="14.25" customHeight="1">
      <c r="A167" s="2"/>
      <c r="B167" s="2"/>
      <c r="C167" s="2"/>
      <c r="D167" s="2"/>
      <c r="E167" s="2"/>
    </row>
    <row r="168" spans="1:8" ht="14.25" customHeight="1">
      <c r="A168" s="2"/>
      <c r="B168" s="2"/>
      <c r="C168" s="2"/>
      <c r="D168" s="2"/>
      <c r="E168" s="2"/>
    </row>
    <row r="169" spans="1:8" ht="14.25" customHeight="1">
      <c r="A169" s="2"/>
      <c r="B169" s="2"/>
      <c r="C169" s="2"/>
      <c r="D169" s="2"/>
      <c r="E169" s="2"/>
    </row>
    <row r="170" spans="1:8" ht="14.25" customHeight="1">
      <c r="A170" s="2"/>
      <c r="B170" s="2"/>
      <c r="C170" s="2"/>
      <c r="D170" s="2"/>
      <c r="E170" s="2"/>
    </row>
    <row r="171" spans="1:8" ht="14.25" customHeight="1">
      <c r="A171" s="2"/>
      <c r="B171" s="2"/>
      <c r="C171" s="2"/>
      <c r="D171" s="2"/>
      <c r="E171" s="2"/>
    </row>
    <row r="172" spans="1:8" ht="14.25" customHeight="1">
      <c r="A172" s="2"/>
      <c r="B172" s="2"/>
      <c r="C172" s="2"/>
      <c r="D172" s="2"/>
      <c r="E172" s="2"/>
    </row>
    <row r="173" spans="1:8" ht="14.25" customHeight="1">
      <c r="A173" s="2"/>
      <c r="B173" s="2"/>
      <c r="C173" s="2"/>
      <c r="D173" s="2"/>
      <c r="E173" s="2"/>
    </row>
    <row r="174" spans="1:8" ht="14.25" customHeight="1">
      <c r="A174" s="2"/>
      <c r="B174" s="2"/>
      <c r="C174" s="2"/>
      <c r="D174" s="2"/>
      <c r="E174" s="2"/>
    </row>
    <row r="175" spans="1:8" ht="14.25" customHeight="1">
      <c r="A175" s="2"/>
      <c r="B175" s="2"/>
      <c r="C175" s="2"/>
      <c r="D175" s="2"/>
      <c r="E175" s="2"/>
    </row>
    <row r="176" spans="1:8" ht="14.25" customHeight="1">
      <c r="A176" s="2"/>
      <c r="B176" s="2"/>
      <c r="C176" s="2"/>
      <c r="D176" s="2"/>
      <c r="E176" s="2"/>
    </row>
    <row r="177" spans="1:5" ht="14.25" customHeight="1">
      <c r="A177" s="2"/>
      <c r="B177" s="2"/>
      <c r="C177" s="2"/>
      <c r="D177" s="2"/>
      <c r="E177" s="2"/>
    </row>
    <row r="178" spans="1:5" ht="14.25" customHeight="1">
      <c r="A178" s="2"/>
      <c r="B178" s="2"/>
      <c r="C178" s="2"/>
      <c r="D178" s="2"/>
      <c r="E178" s="2"/>
    </row>
    <row r="179" spans="1:5" ht="14.25" customHeight="1">
      <c r="A179" s="2"/>
      <c r="B179" s="2"/>
      <c r="C179" s="2"/>
      <c r="D179" s="2"/>
      <c r="E179" s="2"/>
    </row>
    <row r="180" spans="1:5" ht="14.25" customHeight="1">
      <c r="A180" s="2"/>
      <c r="B180" s="2"/>
      <c r="C180" s="2"/>
      <c r="D180" s="2"/>
      <c r="E180" s="2"/>
    </row>
    <row r="181" spans="1:5" ht="14.25" customHeight="1">
      <c r="A181" s="2"/>
      <c r="B181" s="2"/>
      <c r="C181" s="2"/>
      <c r="D181" s="2"/>
      <c r="E181" s="2"/>
    </row>
    <row r="182" spans="1:5" ht="14.25" customHeight="1">
      <c r="A182" s="2"/>
      <c r="B182" s="2"/>
      <c r="C182" s="2"/>
      <c r="D182" s="2"/>
      <c r="E182" s="2"/>
    </row>
    <row r="183" spans="1:5" ht="14.25" customHeight="1">
      <c r="A183" s="2"/>
      <c r="B183" s="2"/>
      <c r="C183" s="2"/>
      <c r="D183" s="2"/>
      <c r="E183" s="2"/>
    </row>
    <row r="184" spans="1:5" ht="14.25" customHeight="1">
      <c r="A184" s="2"/>
      <c r="B184" s="2"/>
      <c r="C184" s="2"/>
      <c r="D184" s="2"/>
      <c r="E184" s="2"/>
    </row>
    <row r="185" spans="1:5" ht="14.25" customHeight="1">
      <c r="A185" s="2"/>
      <c r="B185" s="2"/>
      <c r="C185" s="2"/>
      <c r="D185" s="2"/>
      <c r="E185" s="2"/>
    </row>
    <row r="186" spans="1:5" ht="14.25" customHeight="1">
      <c r="A186" s="2"/>
      <c r="B186" s="2"/>
      <c r="C186" s="2"/>
      <c r="D186" s="2"/>
      <c r="E186" s="2"/>
    </row>
    <row r="187" spans="1:5" ht="14.25" customHeight="1">
      <c r="A187" s="2"/>
      <c r="B187" s="2"/>
      <c r="C187" s="2"/>
      <c r="D187" s="2"/>
      <c r="E187" s="2"/>
    </row>
    <row r="188" spans="1:5" ht="14.25" customHeight="1">
      <c r="A188" s="2"/>
      <c r="B188" s="2"/>
      <c r="C188" s="2"/>
      <c r="D188" s="2"/>
      <c r="E188" s="2"/>
    </row>
    <row r="189" spans="1:5" ht="14.25" customHeight="1">
      <c r="A189" s="2"/>
      <c r="B189" s="2"/>
      <c r="C189" s="2"/>
      <c r="D189" s="2"/>
      <c r="E189" s="2"/>
    </row>
    <row r="190" spans="1:5" ht="14.25" customHeight="1">
      <c r="A190" s="2"/>
      <c r="B190" s="2"/>
      <c r="C190" s="2"/>
      <c r="D190" s="2"/>
      <c r="E190" s="2"/>
    </row>
    <row r="191" spans="1:5" ht="14.25" customHeight="1">
      <c r="A191" s="2"/>
      <c r="B191" s="2"/>
      <c r="C191" s="2"/>
      <c r="D191" s="2"/>
      <c r="E191" s="2"/>
    </row>
    <row r="192" spans="1:5" ht="14.25" customHeight="1">
      <c r="A192" s="2"/>
      <c r="B192" s="2"/>
      <c r="C192" s="2"/>
      <c r="D192" s="2"/>
      <c r="E192" s="2"/>
    </row>
    <row r="193" spans="1:5" ht="14.25" customHeight="1">
      <c r="A193" s="2"/>
      <c r="B193" s="2"/>
      <c r="C193" s="2"/>
      <c r="D193" s="2"/>
      <c r="E193" s="2"/>
    </row>
    <row r="194" spans="1:5" ht="14.25" customHeight="1">
      <c r="A194" s="2"/>
      <c r="B194" s="2"/>
      <c r="C194" s="2"/>
      <c r="D194" s="2"/>
      <c r="E194" s="2"/>
    </row>
    <row r="195" spans="1:5" ht="14.25" customHeight="1">
      <c r="A195" s="2"/>
      <c r="B195" s="2"/>
      <c r="C195" s="2"/>
      <c r="D195" s="2"/>
      <c r="E195" s="2"/>
    </row>
    <row r="196" spans="1:5" ht="14.25" customHeight="1">
      <c r="A196" s="2"/>
      <c r="B196" s="2"/>
      <c r="C196" s="2"/>
      <c r="D196" s="2"/>
      <c r="E196" s="2"/>
    </row>
    <row r="197" spans="1:5" ht="14.25" customHeight="1">
      <c r="A197" s="2"/>
      <c r="B197" s="2"/>
      <c r="C197" s="2"/>
      <c r="D197" s="2"/>
      <c r="E197" s="2"/>
    </row>
    <row r="198" spans="1:5" ht="14.25" customHeight="1">
      <c r="A198" s="2"/>
      <c r="B198" s="2"/>
      <c r="C198" s="2"/>
      <c r="D198" s="2"/>
      <c r="E198" s="2"/>
    </row>
    <row r="199" spans="1:5" ht="14.25" customHeight="1">
      <c r="A199" s="2"/>
      <c r="B199" s="2"/>
      <c r="C199" s="2"/>
      <c r="D199" s="2"/>
      <c r="E199" s="2"/>
    </row>
    <row r="200" spans="1:5" ht="14.25" customHeight="1">
      <c r="A200" s="2"/>
      <c r="B200" s="2"/>
      <c r="C200" s="2"/>
      <c r="D200" s="2"/>
      <c r="E200" s="2"/>
    </row>
    <row r="201" spans="1:5" ht="14.25" customHeight="1">
      <c r="A201" s="2"/>
      <c r="B201" s="2"/>
      <c r="C201" s="2"/>
      <c r="D201" s="2"/>
      <c r="E201" s="2"/>
    </row>
    <row r="202" spans="1:5" ht="14.25" customHeight="1">
      <c r="A202" s="2"/>
      <c r="B202" s="2"/>
      <c r="C202" s="2"/>
      <c r="D202" s="2"/>
      <c r="E202" s="2"/>
    </row>
    <row r="203" spans="1:5" ht="14.25" customHeight="1">
      <c r="A203" s="2"/>
      <c r="B203" s="2"/>
      <c r="C203" s="2"/>
      <c r="D203" s="2"/>
      <c r="E203" s="2"/>
    </row>
    <row r="204" spans="1:5" ht="14.25" customHeight="1">
      <c r="A204" s="2"/>
      <c r="B204" s="2"/>
      <c r="C204" s="2"/>
      <c r="D204" s="2"/>
      <c r="E204" s="2"/>
    </row>
    <row r="205" spans="1:5" ht="14.25" customHeight="1">
      <c r="A205" s="2"/>
      <c r="B205" s="2"/>
      <c r="C205" s="2"/>
      <c r="D205" s="2"/>
      <c r="E205" s="2"/>
    </row>
    <row r="206" spans="1:5" ht="14.25" customHeight="1">
      <c r="A206" s="2"/>
      <c r="B206" s="2"/>
      <c r="C206" s="2"/>
      <c r="D206" s="2"/>
      <c r="E206" s="2"/>
    </row>
    <row r="207" spans="1:5" ht="14.25" customHeight="1">
      <c r="A207" s="2"/>
      <c r="B207" s="2"/>
      <c r="C207" s="2"/>
      <c r="D207" s="2"/>
      <c r="E207" s="2"/>
    </row>
    <row r="208" spans="1:5" ht="14.25" customHeight="1">
      <c r="A208" s="2"/>
      <c r="B208" s="2"/>
      <c r="C208" s="2"/>
      <c r="D208" s="2"/>
      <c r="E208" s="2"/>
    </row>
    <row r="209" spans="1:5" ht="14.25" customHeight="1">
      <c r="A209" s="2"/>
      <c r="B209" s="2"/>
      <c r="C209" s="2"/>
      <c r="D209" s="2"/>
      <c r="E209" s="2"/>
    </row>
    <row r="210" spans="1:5" ht="14.25" customHeight="1">
      <c r="A210" s="2"/>
      <c r="B210" s="2"/>
      <c r="C210" s="2"/>
      <c r="D210" s="2"/>
      <c r="E210" s="2"/>
    </row>
    <row r="211" spans="1:5" ht="14.25" customHeight="1">
      <c r="A211" s="2"/>
      <c r="B211" s="2"/>
      <c r="C211" s="2"/>
      <c r="D211" s="2"/>
      <c r="E211" s="2"/>
    </row>
    <row r="212" spans="1:5" ht="14.25" customHeight="1">
      <c r="A212" s="2"/>
      <c r="B212" s="2"/>
      <c r="C212" s="2"/>
      <c r="D212" s="2"/>
      <c r="E212" s="2"/>
    </row>
    <row r="213" spans="1:5" ht="14.25" customHeight="1">
      <c r="A213" s="2"/>
      <c r="B213" s="2"/>
      <c r="C213" s="2"/>
      <c r="D213" s="2"/>
      <c r="E213" s="2"/>
    </row>
    <row r="214" spans="1:5" ht="14.25" customHeight="1">
      <c r="A214" s="2"/>
      <c r="B214" s="2"/>
      <c r="C214" s="2"/>
      <c r="D214" s="2"/>
      <c r="E214" s="2"/>
    </row>
    <row r="215" spans="1:5" ht="14.25" customHeight="1">
      <c r="A215" s="2"/>
      <c r="B215" s="2"/>
      <c r="C215" s="2"/>
      <c r="D215" s="2"/>
      <c r="E215" s="2"/>
    </row>
    <row r="216" spans="1:5" ht="14.25" customHeight="1">
      <c r="A216" s="2"/>
      <c r="B216" s="2"/>
      <c r="C216" s="2"/>
      <c r="D216" s="2"/>
      <c r="E216" s="2"/>
    </row>
    <row r="217" spans="1:5" ht="14.25" customHeight="1">
      <c r="A217" s="2"/>
      <c r="B217" s="2"/>
      <c r="C217" s="2"/>
      <c r="D217" s="2"/>
      <c r="E217" s="2"/>
    </row>
    <row r="218" spans="1:5" ht="14.25" customHeight="1">
      <c r="A218" s="2"/>
      <c r="B218" s="2"/>
      <c r="C218" s="2"/>
      <c r="D218" s="2"/>
      <c r="E218" s="2"/>
    </row>
    <row r="219" spans="1:5" ht="14.25" customHeight="1">
      <c r="A219" s="2"/>
      <c r="B219" s="2"/>
      <c r="C219" s="2"/>
      <c r="D219" s="2"/>
      <c r="E219" s="2"/>
    </row>
    <row r="220" spans="1:5" ht="14.25" customHeight="1">
      <c r="A220" s="2"/>
      <c r="B220" s="2"/>
      <c r="C220" s="2"/>
      <c r="D220" s="2"/>
      <c r="E220" s="2"/>
    </row>
    <row r="221" spans="1:5" ht="14.25" customHeight="1">
      <c r="A221" s="2"/>
      <c r="B221" s="2"/>
      <c r="C221" s="2"/>
      <c r="D221" s="2"/>
      <c r="E221" s="2"/>
    </row>
    <row r="222" spans="1:5" ht="14.25" customHeight="1">
      <c r="A222" s="2"/>
      <c r="B222" s="2"/>
      <c r="C222" s="2"/>
      <c r="D222" s="2"/>
      <c r="E222" s="2"/>
    </row>
    <row r="223" spans="1:5" ht="14.25" customHeight="1">
      <c r="A223" s="2"/>
      <c r="B223" s="2"/>
      <c r="C223" s="2"/>
      <c r="D223" s="2"/>
      <c r="E223" s="2"/>
    </row>
    <row r="224" spans="1:5" ht="14.25" customHeight="1">
      <c r="A224" s="2"/>
      <c r="B224" s="2"/>
      <c r="C224" s="2"/>
      <c r="D224" s="2"/>
      <c r="E224" s="2"/>
    </row>
    <row r="225" spans="1:5" ht="14.25" customHeight="1">
      <c r="A225" s="2"/>
      <c r="B225" s="2"/>
      <c r="C225" s="2"/>
      <c r="D225" s="2"/>
      <c r="E225" s="2"/>
    </row>
    <row r="226" spans="1:5" ht="14.25" customHeight="1">
      <c r="A226" s="2"/>
      <c r="B226" s="2"/>
      <c r="C226" s="2"/>
      <c r="D226" s="2"/>
      <c r="E226" s="2"/>
    </row>
    <row r="227" spans="1:5" ht="14.25" customHeight="1">
      <c r="A227" s="2"/>
      <c r="B227" s="2"/>
      <c r="C227" s="2"/>
      <c r="D227" s="2"/>
      <c r="E227" s="2"/>
    </row>
    <row r="228" spans="1:5" ht="14.25" customHeight="1">
      <c r="A228" s="2"/>
      <c r="B228" s="2"/>
      <c r="C228" s="2"/>
      <c r="D228" s="2"/>
      <c r="E228" s="2"/>
    </row>
    <row r="229" spans="1:5" ht="14.25" customHeight="1">
      <c r="A229" s="2"/>
      <c r="B229" s="2"/>
      <c r="C229" s="2"/>
      <c r="D229" s="2"/>
      <c r="E229" s="2"/>
    </row>
    <row r="230" spans="1:5" ht="14.25" customHeight="1">
      <c r="A230" s="2"/>
      <c r="B230" s="2"/>
      <c r="C230" s="2"/>
      <c r="D230" s="2"/>
      <c r="E230" s="2"/>
    </row>
    <row r="231" spans="1:5" ht="14.25" customHeight="1">
      <c r="A231" s="2"/>
      <c r="B231" s="2"/>
      <c r="C231" s="2"/>
      <c r="D231" s="2"/>
      <c r="E231" s="2"/>
    </row>
    <row r="232" spans="1:5" ht="14.25" customHeight="1">
      <c r="A232" s="2"/>
      <c r="B232" s="2"/>
      <c r="C232" s="2"/>
      <c r="D232" s="2"/>
      <c r="E232" s="2"/>
    </row>
    <row r="233" spans="1:5" ht="14.25" customHeight="1">
      <c r="A233" s="2"/>
      <c r="B233" s="2"/>
      <c r="C233" s="2"/>
      <c r="D233" s="2"/>
      <c r="E233" s="2"/>
    </row>
    <row r="234" spans="1:5" ht="14.25" customHeight="1">
      <c r="A234" s="2"/>
      <c r="B234" s="2"/>
      <c r="C234" s="2"/>
      <c r="D234" s="2"/>
      <c r="E234" s="2"/>
    </row>
    <row r="235" spans="1:5" ht="14.25" customHeight="1">
      <c r="A235" s="2"/>
      <c r="B235" s="2"/>
      <c r="C235" s="2"/>
      <c r="D235" s="2"/>
      <c r="E235" s="2"/>
    </row>
    <row r="236" spans="1:5" ht="14.25" customHeight="1">
      <c r="A236" s="2"/>
      <c r="B236" s="2"/>
      <c r="C236" s="2"/>
      <c r="D236" s="2"/>
      <c r="E236" s="2"/>
    </row>
    <row r="237" spans="1:5" ht="14.25" customHeight="1">
      <c r="A237" s="2"/>
      <c r="B237" s="2"/>
      <c r="C237" s="2"/>
      <c r="D237" s="2"/>
      <c r="E237" s="2"/>
    </row>
    <row r="238" spans="1:5" ht="14.25" customHeight="1">
      <c r="A238" s="2"/>
      <c r="B238" s="2"/>
      <c r="C238" s="2"/>
      <c r="D238" s="2"/>
      <c r="E238" s="2"/>
    </row>
    <row r="239" spans="1:5" ht="14.25" customHeight="1">
      <c r="A239" s="2"/>
      <c r="B239" s="2"/>
      <c r="C239" s="2"/>
      <c r="D239" s="2"/>
      <c r="E239" s="2"/>
    </row>
    <row r="240" spans="1:5" ht="14.25" customHeight="1">
      <c r="A240" s="2"/>
      <c r="B240" s="2"/>
      <c r="C240" s="2"/>
      <c r="D240" s="2"/>
      <c r="E240" s="2"/>
    </row>
    <row r="241" spans="1:5" ht="14.25" customHeight="1">
      <c r="A241" s="2"/>
      <c r="B241" s="2"/>
      <c r="C241" s="2"/>
      <c r="D241" s="2"/>
      <c r="E241" s="2"/>
    </row>
    <row r="242" spans="1:5" ht="14.25" customHeight="1">
      <c r="A242" s="2"/>
      <c r="B242" s="2"/>
      <c r="C242" s="2"/>
      <c r="D242" s="2"/>
      <c r="E242" s="2"/>
    </row>
    <row r="243" spans="1:5" ht="14.25" customHeight="1">
      <c r="A243" s="2"/>
      <c r="B243" s="2"/>
      <c r="C243" s="2"/>
      <c r="D243" s="2"/>
      <c r="E243" s="2"/>
    </row>
    <row r="244" spans="1:5" ht="14.25" customHeight="1">
      <c r="A244" s="2"/>
      <c r="B244" s="2"/>
      <c r="C244" s="2"/>
      <c r="D244" s="2"/>
      <c r="E244" s="2"/>
    </row>
    <row r="245" spans="1:5" ht="14.25" customHeight="1">
      <c r="A245" s="2"/>
      <c r="B245" s="2"/>
      <c r="C245" s="2"/>
      <c r="D245" s="2"/>
      <c r="E245" s="2"/>
    </row>
    <row r="246" spans="1:5" ht="14.25" customHeight="1">
      <c r="A246" s="2"/>
      <c r="B246" s="2"/>
      <c r="C246" s="2"/>
      <c r="D246" s="2"/>
      <c r="E246" s="2"/>
    </row>
    <row r="247" spans="1:5" ht="14.25" customHeight="1">
      <c r="A247" s="2"/>
      <c r="B247" s="2"/>
      <c r="C247" s="2"/>
      <c r="D247" s="2"/>
      <c r="E247" s="2"/>
    </row>
    <row r="248" spans="1:5" ht="14.25" customHeight="1">
      <c r="A248" s="2"/>
      <c r="B248" s="2"/>
      <c r="C248" s="2"/>
      <c r="D248" s="2"/>
      <c r="E248" s="2"/>
    </row>
    <row r="249" spans="1:5" ht="14.25" customHeight="1">
      <c r="A249" s="2"/>
      <c r="B249" s="2"/>
      <c r="C249" s="2"/>
      <c r="D249" s="2"/>
      <c r="E249" s="2"/>
    </row>
    <row r="250" spans="1:5" ht="14.25" customHeight="1">
      <c r="A250" s="2"/>
      <c r="B250" s="2"/>
      <c r="C250" s="2"/>
      <c r="D250" s="2"/>
      <c r="E250" s="2"/>
    </row>
    <row r="251" spans="1:5" ht="14.25" customHeight="1">
      <c r="A251" s="2"/>
      <c r="B251" s="2"/>
      <c r="C251" s="2"/>
      <c r="D251" s="2"/>
      <c r="E251" s="2"/>
    </row>
    <row r="252" spans="1:5" ht="14.25" customHeight="1">
      <c r="A252" s="2"/>
      <c r="B252" s="2"/>
      <c r="C252" s="2"/>
      <c r="D252" s="2"/>
      <c r="E252" s="2"/>
    </row>
    <row r="253" spans="1:5" ht="14.25" customHeight="1">
      <c r="A253" s="2"/>
      <c r="B253" s="2"/>
      <c r="C253" s="2"/>
      <c r="D253" s="2"/>
      <c r="E253" s="2"/>
    </row>
    <row r="254" spans="1:5" ht="14.25" customHeight="1">
      <c r="A254" s="2"/>
      <c r="B254" s="2"/>
      <c r="C254" s="2"/>
      <c r="D254" s="2"/>
      <c r="E254" s="2"/>
    </row>
    <row r="255" spans="1:5" ht="14.25" customHeight="1">
      <c r="A255" s="2"/>
      <c r="B255" s="2"/>
      <c r="C255" s="2"/>
      <c r="D255" s="2"/>
      <c r="E255" s="2"/>
    </row>
    <row r="256" spans="1:5" ht="14.25" customHeight="1">
      <c r="A256" s="2"/>
      <c r="B256" s="2"/>
      <c r="C256" s="2"/>
      <c r="D256" s="2"/>
      <c r="E256" s="2"/>
    </row>
    <row r="257" spans="1:5" ht="14.25" customHeight="1">
      <c r="A257" s="2"/>
      <c r="B257" s="2"/>
      <c r="C257" s="2"/>
      <c r="D257" s="2"/>
      <c r="E257" s="2"/>
    </row>
    <row r="258" spans="1:5" ht="14.25" customHeight="1">
      <c r="A258" s="2"/>
      <c r="B258" s="2"/>
      <c r="C258" s="2"/>
      <c r="D258" s="2"/>
      <c r="E258" s="2"/>
    </row>
    <row r="259" spans="1:5" ht="14.25" customHeight="1">
      <c r="A259" s="2"/>
      <c r="B259" s="2"/>
      <c r="C259" s="2"/>
      <c r="D259" s="2"/>
      <c r="E259" s="2"/>
    </row>
    <row r="260" spans="1:5" ht="14.25" customHeight="1">
      <c r="A260" s="2"/>
      <c r="B260" s="2"/>
      <c r="C260" s="2"/>
      <c r="D260" s="2"/>
      <c r="E260" s="2"/>
    </row>
    <row r="261" spans="1:5" ht="14.25" customHeight="1">
      <c r="A261" s="2"/>
      <c r="B261" s="2"/>
      <c r="C261" s="2"/>
      <c r="D261" s="2"/>
      <c r="E261" s="2"/>
    </row>
    <row r="262" spans="1:5" ht="14.25" customHeight="1">
      <c r="A262" s="2"/>
      <c r="B262" s="2"/>
      <c r="C262" s="2"/>
      <c r="D262" s="2"/>
      <c r="E262" s="2"/>
    </row>
    <row r="263" spans="1:5" ht="14.25" customHeight="1">
      <c r="A263" s="2"/>
      <c r="B263" s="2"/>
      <c r="C263" s="2"/>
      <c r="D263" s="2"/>
      <c r="E263" s="2"/>
    </row>
    <row r="264" spans="1:5" ht="14.25" customHeight="1">
      <c r="A264" s="2"/>
      <c r="B264" s="2"/>
      <c r="C264" s="2"/>
      <c r="D264" s="2"/>
      <c r="E264" s="2"/>
    </row>
    <row r="265" spans="1:5" ht="14.25" customHeight="1">
      <c r="A265" s="2"/>
      <c r="B265" s="2"/>
      <c r="C265" s="2"/>
      <c r="D265" s="2"/>
      <c r="E265" s="2"/>
    </row>
    <row r="266" spans="1:5" ht="14.25" customHeight="1">
      <c r="A266" s="2"/>
      <c r="B266" s="2"/>
      <c r="C266" s="2"/>
      <c r="D266" s="2"/>
      <c r="E266" s="2"/>
    </row>
    <row r="267" spans="1:5" ht="14.25" customHeight="1">
      <c r="A267" s="2"/>
      <c r="B267" s="2"/>
      <c r="C267" s="2"/>
      <c r="D267" s="2"/>
      <c r="E267" s="2"/>
    </row>
    <row r="268" spans="1:5" ht="14.25" customHeight="1">
      <c r="A268" s="2"/>
      <c r="B268" s="2"/>
      <c r="C268" s="2"/>
      <c r="D268" s="2"/>
      <c r="E268" s="2"/>
    </row>
    <row r="269" spans="1:5" ht="14.25" customHeight="1">
      <c r="A269" s="2"/>
      <c r="B269" s="2"/>
      <c r="C269" s="2"/>
      <c r="D269" s="2"/>
      <c r="E269" s="2"/>
    </row>
    <row r="270" spans="1:5" ht="14.25" customHeight="1">
      <c r="A270" s="2"/>
      <c r="B270" s="2"/>
      <c r="C270" s="2"/>
      <c r="D270" s="2"/>
      <c r="E270" s="2"/>
    </row>
    <row r="271" spans="1:5" ht="14.25" customHeight="1">
      <c r="A271" s="2"/>
      <c r="B271" s="2"/>
      <c r="C271" s="2"/>
      <c r="D271" s="2"/>
      <c r="E271" s="2"/>
    </row>
    <row r="272" spans="1:5" ht="14.25" customHeight="1">
      <c r="A272" s="2"/>
      <c r="B272" s="2"/>
      <c r="C272" s="2"/>
      <c r="D272" s="2"/>
      <c r="E272" s="2"/>
    </row>
    <row r="273" spans="1:5" ht="14.25" customHeight="1">
      <c r="A273" s="2"/>
      <c r="B273" s="2"/>
      <c r="C273" s="2"/>
      <c r="D273" s="2"/>
      <c r="E273" s="2"/>
    </row>
    <row r="274" spans="1:5" ht="14.25" customHeight="1">
      <c r="A274" s="2"/>
      <c r="B274" s="2"/>
      <c r="C274" s="2"/>
      <c r="D274" s="2"/>
      <c r="E274" s="2"/>
    </row>
    <row r="275" spans="1:5" ht="14.25" customHeight="1">
      <c r="A275" s="2"/>
      <c r="B275" s="2"/>
      <c r="C275" s="2"/>
      <c r="D275" s="2"/>
      <c r="E275" s="2"/>
    </row>
    <row r="276" spans="1:5" ht="14.25" customHeight="1">
      <c r="A276" s="2"/>
      <c r="B276" s="2"/>
      <c r="C276" s="2"/>
      <c r="D276" s="2"/>
      <c r="E276" s="2"/>
    </row>
    <row r="277" spans="1:5" ht="14.25" customHeight="1">
      <c r="A277" s="2"/>
      <c r="B277" s="2"/>
      <c r="C277" s="2"/>
      <c r="D277" s="2"/>
      <c r="E277" s="2"/>
    </row>
    <row r="278" spans="1:5" ht="14.25" customHeight="1">
      <c r="A278" s="2"/>
      <c r="B278" s="2"/>
      <c r="C278" s="2"/>
      <c r="D278" s="2"/>
      <c r="E278" s="2"/>
    </row>
    <row r="279" spans="1:5" ht="14.25" customHeight="1">
      <c r="A279" s="2"/>
      <c r="B279" s="2"/>
      <c r="C279" s="2"/>
      <c r="D279" s="2"/>
      <c r="E279" s="2"/>
    </row>
    <row r="280" spans="1:5" ht="14.25" customHeight="1">
      <c r="A280" s="2"/>
      <c r="B280" s="2"/>
      <c r="C280" s="2"/>
      <c r="D280" s="2"/>
      <c r="E280" s="2"/>
    </row>
    <row r="281" spans="1:5" ht="14.25" customHeight="1">
      <c r="A281" s="2"/>
      <c r="B281" s="2"/>
      <c r="C281" s="2"/>
      <c r="D281" s="2"/>
      <c r="E281" s="2"/>
    </row>
    <row r="282" spans="1:5" ht="14.25" customHeight="1">
      <c r="A282" s="2"/>
      <c r="B282" s="2"/>
      <c r="C282" s="2"/>
      <c r="D282" s="2"/>
      <c r="E282" s="2"/>
    </row>
    <row r="283" spans="1:5" ht="14.25" customHeight="1">
      <c r="A283" s="2"/>
      <c r="B283" s="2"/>
      <c r="C283" s="2"/>
      <c r="D283" s="2"/>
      <c r="E283" s="2"/>
    </row>
    <row r="284" spans="1:5" ht="14.25" customHeight="1">
      <c r="A284" s="2"/>
      <c r="B284" s="2"/>
      <c r="C284" s="2"/>
      <c r="D284" s="2"/>
      <c r="E284" s="2"/>
    </row>
    <row r="285" spans="1:5" ht="14.25" customHeight="1">
      <c r="A285" s="2"/>
      <c r="B285" s="2"/>
      <c r="C285" s="2"/>
      <c r="D285" s="2"/>
      <c r="E285" s="2"/>
    </row>
    <row r="286" spans="1:5" ht="14.25" customHeight="1">
      <c r="A286" s="2"/>
      <c r="B286" s="2"/>
      <c r="C286" s="2"/>
      <c r="D286" s="2"/>
      <c r="E286" s="2"/>
    </row>
    <row r="287" spans="1:5" ht="14.25" customHeight="1">
      <c r="A287" s="2"/>
      <c r="B287" s="2"/>
      <c r="C287" s="2"/>
      <c r="D287" s="2"/>
      <c r="E287" s="2"/>
    </row>
    <row r="288" spans="1:5" ht="14.25" customHeight="1">
      <c r="A288" s="2"/>
      <c r="B288" s="2"/>
      <c r="C288" s="2"/>
      <c r="D288" s="2"/>
      <c r="E288" s="2"/>
    </row>
    <row r="289" spans="1:5" ht="14.25" customHeight="1">
      <c r="A289" s="2"/>
      <c r="B289" s="2"/>
      <c r="C289" s="2"/>
      <c r="D289" s="2"/>
      <c r="E289" s="2"/>
    </row>
    <row r="290" spans="1:5" ht="14.25" customHeight="1">
      <c r="A290" s="2"/>
      <c r="B290" s="2"/>
      <c r="C290" s="2"/>
      <c r="D290" s="2"/>
      <c r="E290" s="2"/>
    </row>
    <row r="291" spans="1:5" ht="14.25" customHeight="1">
      <c r="A291" s="2"/>
      <c r="B291" s="2"/>
      <c r="C291" s="2"/>
      <c r="D291" s="2"/>
      <c r="E291" s="2"/>
    </row>
    <row r="292" spans="1:5" ht="14.25" customHeight="1">
      <c r="A292" s="2"/>
      <c r="B292" s="2"/>
      <c r="C292" s="2"/>
      <c r="D292" s="2"/>
      <c r="E292" s="2"/>
    </row>
    <row r="293" spans="1:5" ht="14.25" customHeight="1">
      <c r="A293" s="2"/>
      <c r="B293" s="2"/>
      <c r="C293" s="2"/>
      <c r="D293" s="2"/>
      <c r="E293" s="2"/>
    </row>
    <row r="294" spans="1:5" ht="14.25" customHeight="1">
      <c r="A294" s="2"/>
      <c r="B294" s="2"/>
      <c r="C294" s="2"/>
      <c r="D294" s="2"/>
      <c r="E294" s="2"/>
    </row>
    <row r="295" spans="1:5" ht="14.25" customHeight="1">
      <c r="A295" s="2"/>
      <c r="B295" s="2"/>
      <c r="C295" s="2"/>
      <c r="D295" s="2"/>
      <c r="E295" s="2"/>
    </row>
    <row r="296" spans="1:5" ht="14.25" customHeight="1">
      <c r="A296" s="2"/>
      <c r="B296" s="2"/>
      <c r="C296" s="2"/>
      <c r="D296" s="2"/>
      <c r="E296" s="2"/>
    </row>
    <row r="297" spans="1:5" ht="14.25" customHeight="1">
      <c r="A297" s="2"/>
      <c r="B297" s="2"/>
      <c r="C297" s="2"/>
      <c r="D297" s="2"/>
      <c r="E297" s="2"/>
    </row>
    <row r="298" spans="1:5" ht="14.25" customHeight="1">
      <c r="A298" s="2"/>
      <c r="B298" s="2"/>
      <c r="C298" s="2"/>
      <c r="D298" s="2"/>
      <c r="E298" s="2"/>
    </row>
    <row r="299" spans="1:5" ht="14.25" customHeight="1">
      <c r="A299" s="2"/>
      <c r="B299" s="2"/>
      <c r="C299" s="2"/>
      <c r="D299" s="2"/>
      <c r="E299" s="2"/>
    </row>
    <row r="300" spans="1:5" ht="14.25" customHeight="1">
      <c r="A300" s="2"/>
      <c r="B300" s="2"/>
      <c r="C300" s="2"/>
      <c r="D300" s="2"/>
      <c r="E300" s="2"/>
    </row>
    <row r="301" spans="1:5" ht="14.25" customHeight="1">
      <c r="A301" s="2"/>
      <c r="B301" s="2"/>
      <c r="C301" s="2"/>
      <c r="D301" s="2"/>
      <c r="E301" s="2"/>
    </row>
    <row r="302" spans="1:5" ht="14.25" customHeight="1">
      <c r="A302" s="2"/>
      <c r="B302" s="2"/>
      <c r="C302" s="2"/>
      <c r="D302" s="2"/>
      <c r="E302" s="2"/>
    </row>
    <row r="303" spans="1:5" ht="14.25" customHeight="1">
      <c r="A303" s="2"/>
      <c r="B303" s="2"/>
      <c r="C303" s="2"/>
      <c r="D303" s="2"/>
      <c r="E303" s="2"/>
    </row>
    <row r="304" spans="1:5" ht="14.25" customHeight="1">
      <c r="A304" s="2"/>
      <c r="B304" s="2"/>
      <c r="C304" s="2"/>
      <c r="D304" s="2"/>
      <c r="E304" s="2"/>
    </row>
    <row r="305" spans="1:5" ht="14.25" customHeight="1">
      <c r="A305" s="2"/>
      <c r="B305" s="2"/>
      <c r="C305" s="2"/>
      <c r="D305" s="2"/>
      <c r="E305" s="2"/>
    </row>
    <row r="306" spans="1:5" ht="14.25" customHeight="1">
      <c r="A306" s="2"/>
      <c r="B306" s="2"/>
      <c r="C306" s="2"/>
      <c r="D306" s="2"/>
      <c r="E306" s="2"/>
    </row>
    <row r="307" spans="1:5" ht="14.25" customHeight="1">
      <c r="A307" s="2"/>
      <c r="B307" s="2"/>
      <c r="C307" s="2"/>
      <c r="D307" s="2"/>
      <c r="E307" s="2"/>
    </row>
    <row r="308" spans="1:5" ht="14.25" customHeight="1">
      <c r="A308" s="2"/>
      <c r="B308" s="2"/>
      <c r="C308" s="2"/>
      <c r="D308" s="2"/>
      <c r="E308" s="2"/>
    </row>
    <row r="309" spans="1:5" ht="14.25" customHeight="1">
      <c r="A309" s="2"/>
      <c r="B309" s="2"/>
      <c r="C309" s="2"/>
      <c r="D309" s="2"/>
      <c r="E309" s="2"/>
    </row>
    <row r="310" spans="1:5" ht="14.25" customHeight="1">
      <c r="A310" s="2"/>
      <c r="B310" s="2"/>
      <c r="C310" s="2"/>
      <c r="D310" s="2"/>
      <c r="E310" s="2"/>
    </row>
    <row r="311" spans="1:5" ht="14.25" customHeight="1">
      <c r="A311" s="2"/>
      <c r="B311" s="2"/>
      <c r="C311" s="2"/>
      <c r="D311" s="2"/>
      <c r="E311" s="2"/>
    </row>
    <row r="312" spans="1:5" ht="14.25" customHeight="1">
      <c r="A312" s="2"/>
      <c r="B312" s="2"/>
      <c r="C312" s="2"/>
      <c r="D312" s="2"/>
      <c r="E312" s="2"/>
    </row>
    <row r="313" spans="1:5" ht="14.25" customHeight="1">
      <c r="A313" s="2"/>
      <c r="B313" s="2"/>
      <c r="C313" s="2"/>
      <c r="D313" s="2"/>
      <c r="E313" s="2"/>
    </row>
    <row r="314" spans="1:5" ht="14.25" customHeight="1">
      <c r="A314" s="2"/>
      <c r="B314" s="2"/>
      <c r="C314" s="2"/>
      <c r="D314" s="2"/>
      <c r="E314" s="2"/>
    </row>
    <row r="315" spans="1:5" ht="14.25" customHeight="1">
      <c r="A315" s="2"/>
      <c r="B315" s="2"/>
      <c r="C315" s="2"/>
      <c r="D315" s="2"/>
      <c r="E315" s="2"/>
    </row>
    <row r="316" spans="1:5" ht="14.25" customHeight="1">
      <c r="A316" s="2"/>
      <c r="B316" s="2"/>
      <c r="C316" s="2"/>
      <c r="D316" s="2"/>
      <c r="E316" s="2"/>
    </row>
    <row r="317" spans="1:5" ht="14.25" customHeight="1">
      <c r="A317" s="2"/>
      <c r="B317" s="2"/>
      <c r="C317" s="2"/>
      <c r="D317" s="2"/>
      <c r="E317" s="2"/>
    </row>
    <row r="318" spans="1:5" ht="14.25" customHeight="1">
      <c r="A318" s="2"/>
      <c r="B318" s="2"/>
      <c r="C318" s="2"/>
      <c r="D318" s="2"/>
      <c r="E318" s="2"/>
    </row>
    <row r="319" spans="1:5" ht="14.25" customHeight="1">
      <c r="A319" s="2"/>
      <c r="B319" s="2"/>
      <c r="C319" s="2"/>
      <c r="D319" s="2"/>
      <c r="E319" s="2"/>
    </row>
    <row r="320" spans="1:5" ht="14.25" customHeight="1">
      <c r="A320" s="2"/>
      <c r="B320" s="2"/>
      <c r="C320" s="2"/>
      <c r="D320" s="2"/>
      <c r="E320" s="2"/>
    </row>
    <row r="321" spans="1:5" ht="14.25" customHeight="1">
      <c r="A321" s="2"/>
      <c r="B321" s="2"/>
      <c r="C321" s="2"/>
      <c r="D321" s="2"/>
      <c r="E321" s="2"/>
    </row>
    <row r="322" spans="1:5" ht="14.25" customHeight="1">
      <c r="A322" s="2"/>
      <c r="B322" s="2"/>
      <c r="C322" s="2"/>
      <c r="D322" s="2"/>
      <c r="E322" s="2"/>
    </row>
    <row r="323" spans="1:5" ht="14.25" customHeight="1">
      <c r="A323" s="2"/>
      <c r="B323" s="2"/>
      <c r="C323" s="2"/>
      <c r="D323" s="2"/>
      <c r="E323" s="2"/>
    </row>
    <row r="324" spans="1:5" ht="14.25" customHeight="1">
      <c r="A324" s="2"/>
      <c r="B324" s="2"/>
      <c r="C324" s="2"/>
      <c r="D324" s="2"/>
      <c r="E324" s="2"/>
    </row>
    <row r="325" spans="1:5" ht="14.25" customHeight="1">
      <c r="A325" s="2"/>
      <c r="B325" s="2"/>
      <c r="C325" s="2"/>
      <c r="D325" s="2"/>
      <c r="E325" s="2"/>
    </row>
    <row r="326" spans="1:5" ht="14.25" customHeight="1">
      <c r="A326" s="2"/>
      <c r="B326" s="2"/>
      <c r="C326" s="2"/>
      <c r="D326" s="2"/>
      <c r="E326" s="2"/>
    </row>
    <row r="327" spans="1:5" ht="14.25" customHeight="1">
      <c r="A327" s="2"/>
      <c r="B327" s="2"/>
      <c r="C327" s="2"/>
      <c r="D327" s="2"/>
      <c r="E327" s="2"/>
    </row>
    <row r="328" spans="1:5" ht="14.25" customHeight="1">
      <c r="A328" s="2"/>
      <c r="B328" s="2"/>
      <c r="C328" s="2"/>
      <c r="D328" s="2"/>
      <c r="E328" s="2"/>
    </row>
    <row r="329" spans="1:5" ht="14.25" customHeight="1">
      <c r="A329" s="2"/>
      <c r="B329" s="2"/>
      <c r="C329" s="2"/>
      <c r="D329" s="2"/>
      <c r="E329" s="2"/>
    </row>
    <row r="330" spans="1:5" ht="14.25" customHeight="1">
      <c r="A330" s="2"/>
      <c r="B330" s="2"/>
      <c r="C330" s="2"/>
      <c r="D330" s="2"/>
      <c r="E330" s="2"/>
    </row>
    <row r="331" spans="1:5" ht="14.25" customHeight="1">
      <c r="A331" s="2"/>
      <c r="B331" s="2"/>
      <c r="C331" s="2"/>
      <c r="D331" s="2"/>
      <c r="E331" s="2"/>
    </row>
    <row r="332" spans="1:5" ht="14.25" customHeight="1">
      <c r="A332" s="2"/>
      <c r="B332" s="2"/>
      <c r="C332" s="2"/>
      <c r="D332" s="2"/>
      <c r="E332" s="2"/>
    </row>
    <row r="333" spans="1:5" ht="14.25" customHeight="1">
      <c r="A333" s="2"/>
      <c r="B333" s="2"/>
      <c r="C333" s="2"/>
      <c r="D333" s="2"/>
      <c r="E333" s="2"/>
    </row>
    <row r="334" spans="1:5" ht="14.25" customHeight="1">
      <c r="A334" s="2"/>
      <c r="B334" s="2"/>
      <c r="C334" s="2"/>
      <c r="D334" s="2"/>
      <c r="E334" s="2"/>
    </row>
    <row r="335" spans="1:5" ht="14.25" customHeight="1">
      <c r="A335" s="2"/>
      <c r="B335" s="2"/>
      <c r="C335" s="2"/>
      <c r="D335" s="2"/>
      <c r="E335" s="2"/>
    </row>
    <row r="336" spans="1:5" ht="14.25" customHeight="1">
      <c r="A336" s="2"/>
      <c r="B336" s="2"/>
      <c r="C336" s="2"/>
      <c r="D336" s="2"/>
      <c r="E336" s="2"/>
    </row>
    <row r="337" spans="1:5" ht="14.25" customHeight="1">
      <c r="A337" s="2"/>
      <c r="B337" s="2"/>
      <c r="C337" s="2"/>
      <c r="D337" s="2"/>
      <c r="E337" s="2"/>
    </row>
    <row r="338" spans="1:5" ht="14.25" customHeight="1">
      <c r="A338" s="2"/>
      <c r="B338" s="2"/>
      <c r="C338" s="2"/>
      <c r="D338" s="2"/>
      <c r="E338" s="2"/>
    </row>
    <row r="339" spans="1:5" ht="14.25" customHeight="1">
      <c r="A339" s="2"/>
      <c r="B339" s="2"/>
      <c r="C339" s="2"/>
      <c r="D339" s="2"/>
      <c r="E339" s="2"/>
    </row>
    <row r="340" spans="1:5" ht="14.25" customHeight="1">
      <c r="A340" s="2"/>
      <c r="B340" s="2"/>
      <c r="C340" s="2"/>
      <c r="D340" s="2"/>
      <c r="E340" s="2"/>
    </row>
    <row r="341" spans="1:5" ht="14.25" customHeight="1">
      <c r="A341" s="2"/>
      <c r="B341" s="2"/>
      <c r="C341" s="2"/>
      <c r="D341" s="2"/>
      <c r="E341" s="2"/>
    </row>
    <row r="342" spans="1:5" ht="14.25" customHeight="1">
      <c r="A342" s="2"/>
      <c r="B342" s="2"/>
      <c r="C342" s="2"/>
      <c r="D342" s="2"/>
      <c r="E342" s="2"/>
    </row>
    <row r="343" spans="1:5" ht="14.25" customHeight="1">
      <c r="A343" s="2"/>
      <c r="B343" s="2"/>
      <c r="C343" s="2"/>
      <c r="D343" s="2"/>
      <c r="E343" s="2"/>
    </row>
    <row r="344" spans="1:5" ht="14.25" customHeight="1">
      <c r="A344" s="2"/>
      <c r="B344" s="2"/>
      <c r="C344" s="2"/>
      <c r="D344" s="2"/>
      <c r="E344" s="2"/>
    </row>
    <row r="345" spans="1:5" ht="14.25" customHeight="1">
      <c r="A345" s="2"/>
      <c r="B345" s="2"/>
      <c r="C345" s="2"/>
      <c r="D345" s="2"/>
      <c r="E345" s="2"/>
    </row>
    <row r="346" spans="1:5" ht="14.25" customHeight="1">
      <c r="A346" s="2"/>
      <c r="B346" s="2"/>
      <c r="C346" s="2"/>
      <c r="D346" s="2"/>
      <c r="E346" s="2"/>
    </row>
    <row r="347" spans="1:5" ht="14.25" customHeight="1">
      <c r="A347" s="2"/>
      <c r="B347" s="2"/>
      <c r="C347" s="2"/>
      <c r="D347" s="2"/>
      <c r="E347" s="2"/>
    </row>
    <row r="348" spans="1:5" ht="14.25" customHeight="1">
      <c r="A348" s="2"/>
      <c r="B348" s="2"/>
      <c r="C348" s="2"/>
      <c r="D348" s="2"/>
      <c r="E348" s="2"/>
    </row>
    <row r="349" spans="1:5" ht="14.25" customHeight="1">
      <c r="A349" s="2"/>
      <c r="B349" s="2"/>
      <c r="C349" s="2"/>
      <c r="D349" s="2"/>
      <c r="E349" s="2"/>
    </row>
    <row r="350" spans="1:5" ht="14.25" customHeight="1">
      <c r="A350" s="2"/>
      <c r="B350" s="2"/>
      <c r="C350" s="2"/>
      <c r="D350" s="2"/>
      <c r="E350" s="2"/>
    </row>
    <row r="351" spans="1:5" ht="14.25" customHeight="1">
      <c r="A351" s="2"/>
      <c r="B351" s="2"/>
      <c r="C351" s="2"/>
      <c r="D351" s="2"/>
      <c r="E351" s="2"/>
    </row>
    <row r="352" spans="1:5" ht="14.25" customHeight="1">
      <c r="A352" s="2"/>
      <c r="B352" s="2"/>
      <c r="C352" s="2"/>
      <c r="D352" s="2"/>
      <c r="E352" s="2"/>
    </row>
    <row r="353" spans="1:5" ht="14.25" customHeight="1">
      <c r="A353" s="2"/>
      <c r="B353" s="2"/>
      <c r="C353" s="2"/>
      <c r="D353" s="2"/>
      <c r="E353" s="2"/>
    </row>
    <row r="354" spans="1:5" ht="14.25" customHeight="1">
      <c r="A354" s="2"/>
      <c r="B354" s="2"/>
      <c r="C354" s="2"/>
      <c r="D354" s="2"/>
      <c r="E354" s="2"/>
    </row>
    <row r="355" spans="1:5" ht="14.25" customHeight="1">
      <c r="A355" s="2"/>
      <c r="B355" s="2"/>
      <c r="C355" s="2"/>
      <c r="D355" s="2"/>
      <c r="E355" s="2"/>
    </row>
    <row r="356" spans="1:5" ht="14.25" customHeight="1">
      <c r="A356" s="2"/>
      <c r="B356" s="2"/>
      <c r="C356" s="2"/>
      <c r="D356" s="2"/>
      <c r="E356" s="2"/>
    </row>
    <row r="357" spans="1:5" ht="14.25" customHeight="1">
      <c r="A357" s="2"/>
      <c r="B357" s="2"/>
      <c r="C357" s="2"/>
      <c r="D357" s="2"/>
      <c r="E357" s="2"/>
    </row>
    <row r="358" spans="1:5" ht="14.25" customHeight="1">
      <c r="A358" s="2"/>
      <c r="B358" s="2"/>
      <c r="C358" s="2"/>
      <c r="D358" s="2"/>
      <c r="E358" s="2"/>
    </row>
    <row r="359" spans="1:5" ht="14.25" customHeight="1">
      <c r="A359" s="2"/>
      <c r="B359" s="2"/>
      <c r="C359" s="2"/>
      <c r="D359" s="2"/>
      <c r="E359" s="2"/>
    </row>
    <row r="360" spans="1:5" ht="14.25" customHeight="1">
      <c r="A360" s="2"/>
      <c r="B360" s="2"/>
      <c r="C360" s="2"/>
      <c r="D360" s="2"/>
      <c r="E360" s="2"/>
    </row>
    <row r="361" spans="1:5" ht="14.25" customHeight="1">
      <c r="A361" s="2"/>
      <c r="B361" s="2"/>
      <c r="C361" s="2"/>
      <c r="D361" s="2"/>
      <c r="E361" s="2"/>
    </row>
    <row r="362" spans="1:5" ht="14.25" customHeight="1">
      <c r="A362" s="2"/>
      <c r="B362" s="2"/>
      <c r="C362" s="2"/>
      <c r="D362" s="2"/>
      <c r="E362" s="2"/>
    </row>
    <row r="363" spans="1:5" ht="14.25" customHeight="1">
      <c r="A363" s="2"/>
      <c r="B363" s="2"/>
      <c r="C363" s="2"/>
      <c r="D363" s="2"/>
      <c r="E363" s="2"/>
    </row>
    <row r="364" spans="1:5" ht="14.25" customHeight="1">
      <c r="A364" s="2"/>
      <c r="B364" s="2"/>
      <c r="C364" s="2"/>
      <c r="D364" s="2"/>
      <c r="E364" s="2"/>
    </row>
    <row r="365" spans="1:5" ht="14.25" customHeight="1">
      <c r="A365" s="2"/>
      <c r="B365" s="2"/>
      <c r="C365" s="2"/>
      <c r="D365" s="2"/>
      <c r="E365" s="2"/>
    </row>
    <row r="366" spans="1:5" ht="14.25" customHeight="1">
      <c r="A366" s="2"/>
      <c r="B366" s="2"/>
      <c r="C366" s="2"/>
      <c r="D366" s="2"/>
      <c r="E366" s="2"/>
    </row>
    <row r="367" spans="1:5" ht="14.25" customHeight="1">
      <c r="A367" s="2"/>
      <c r="B367" s="2"/>
      <c r="C367" s="2"/>
      <c r="D367" s="2"/>
      <c r="E367" s="2"/>
    </row>
    <row r="368" spans="1:5" ht="14.25" customHeight="1">
      <c r="A368" s="2"/>
      <c r="B368" s="2"/>
      <c r="C368" s="2"/>
      <c r="D368" s="2"/>
      <c r="E368" s="2"/>
    </row>
    <row r="369" spans="1:5" ht="14.25" customHeight="1">
      <c r="A369" s="2"/>
      <c r="B369" s="2"/>
      <c r="C369" s="2"/>
      <c r="D369" s="2"/>
      <c r="E369" s="2"/>
    </row>
    <row r="370" spans="1:5" ht="14.25" customHeight="1">
      <c r="A370" s="2"/>
      <c r="B370" s="2"/>
      <c r="C370" s="2"/>
      <c r="D370" s="2"/>
      <c r="E370" s="2"/>
    </row>
    <row r="371" spans="1:5" ht="14.25" customHeight="1">
      <c r="A371" s="2"/>
      <c r="B371" s="2"/>
      <c r="C371" s="2"/>
      <c r="D371" s="2"/>
      <c r="E371" s="2"/>
    </row>
    <row r="372" spans="1:5" ht="14.25" customHeight="1">
      <c r="A372" s="2"/>
      <c r="B372" s="2"/>
      <c r="C372" s="2"/>
      <c r="D372" s="2"/>
      <c r="E372" s="2"/>
    </row>
    <row r="373" spans="1:5" ht="14.25" customHeight="1">
      <c r="A373" s="2"/>
      <c r="B373" s="2"/>
      <c r="C373" s="2"/>
      <c r="D373" s="2"/>
      <c r="E373" s="2"/>
    </row>
    <row r="374" spans="1:5" ht="14.25" customHeight="1">
      <c r="A374" s="2"/>
      <c r="B374" s="2"/>
      <c r="C374" s="2"/>
      <c r="D374" s="2"/>
      <c r="E374" s="2"/>
    </row>
    <row r="375" spans="1:5" ht="14.25" customHeight="1">
      <c r="A375" s="2"/>
      <c r="B375" s="2"/>
      <c r="C375" s="2"/>
      <c r="D375" s="2"/>
      <c r="E375" s="2"/>
    </row>
    <row r="376" spans="1:5" ht="14.25" customHeight="1">
      <c r="A376" s="2"/>
      <c r="B376" s="2"/>
      <c r="C376" s="2"/>
      <c r="D376" s="2"/>
      <c r="E376" s="2"/>
    </row>
    <row r="377" spans="1:5" ht="14.25" customHeight="1">
      <c r="A377" s="2"/>
      <c r="B377" s="2"/>
      <c r="C377" s="2"/>
      <c r="D377" s="2"/>
      <c r="E377" s="2"/>
    </row>
    <row r="378" spans="1:5" ht="14.25" customHeight="1">
      <c r="A378" s="2"/>
      <c r="B378" s="2"/>
      <c r="C378" s="2"/>
      <c r="D378" s="2"/>
      <c r="E378" s="2"/>
    </row>
    <row r="379" spans="1:5" ht="14.25" customHeight="1">
      <c r="A379" s="2"/>
      <c r="B379" s="2"/>
      <c r="C379" s="2"/>
      <c r="D379" s="2"/>
      <c r="E379" s="2"/>
    </row>
    <row r="380" spans="1:5" ht="14.25" customHeight="1">
      <c r="A380" s="2"/>
      <c r="B380" s="2"/>
      <c r="C380" s="2"/>
      <c r="D380" s="2"/>
      <c r="E380" s="2"/>
    </row>
    <row r="381" spans="1:5" ht="14.25" customHeight="1">
      <c r="A381" s="2"/>
      <c r="B381" s="2"/>
      <c r="C381" s="2"/>
      <c r="D381" s="2"/>
      <c r="E381" s="2"/>
    </row>
    <row r="382" spans="1:5" ht="14.25" customHeight="1">
      <c r="A382" s="2"/>
      <c r="B382" s="2"/>
      <c r="C382" s="2"/>
      <c r="D382" s="2"/>
      <c r="E382" s="2"/>
    </row>
    <row r="383" spans="1:5" ht="14.25" customHeight="1">
      <c r="A383" s="2"/>
      <c r="B383" s="2"/>
      <c r="C383" s="2"/>
      <c r="D383" s="2"/>
      <c r="E383" s="2"/>
    </row>
    <row r="384" spans="1:5" ht="14.25" customHeight="1">
      <c r="A384" s="2"/>
      <c r="B384" s="2"/>
      <c r="C384" s="2"/>
      <c r="D384" s="2"/>
      <c r="E384" s="2"/>
    </row>
    <row r="385" spans="1:5" ht="14.25" customHeight="1">
      <c r="A385" s="2"/>
      <c r="B385" s="2"/>
      <c r="C385" s="2"/>
      <c r="D385" s="2"/>
      <c r="E385" s="2"/>
    </row>
    <row r="386" spans="1:5" ht="14.25" customHeight="1">
      <c r="A386" s="2"/>
      <c r="B386" s="2"/>
      <c r="C386" s="2"/>
      <c r="D386" s="2"/>
      <c r="E386" s="2"/>
    </row>
    <row r="387" spans="1:5" ht="14.25" customHeight="1">
      <c r="A387" s="2"/>
      <c r="B387" s="2"/>
      <c r="C387" s="2"/>
      <c r="D387" s="2"/>
      <c r="E387" s="2"/>
    </row>
    <row r="388" spans="1:5" ht="14.25" customHeight="1">
      <c r="A388" s="2"/>
      <c r="B388" s="2"/>
      <c r="C388" s="2"/>
      <c r="D388" s="2"/>
      <c r="E388" s="2"/>
    </row>
    <row r="389" spans="1:5" ht="14.25" customHeight="1">
      <c r="A389" s="2"/>
      <c r="B389" s="2"/>
      <c r="C389" s="2"/>
      <c r="D389" s="2"/>
      <c r="E389" s="2"/>
    </row>
    <row r="390" spans="1:5" ht="14.25" customHeight="1">
      <c r="A390" s="2"/>
      <c r="B390" s="2"/>
      <c r="C390" s="2"/>
      <c r="D390" s="2"/>
      <c r="E390" s="2"/>
    </row>
    <row r="391" spans="1:5" ht="14.25" customHeight="1">
      <c r="A391" s="2"/>
      <c r="B391" s="2"/>
      <c r="C391" s="2"/>
      <c r="D391" s="2"/>
      <c r="E391" s="2"/>
    </row>
    <row r="392" spans="1:5" ht="14.25" customHeight="1">
      <c r="A392" s="2"/>
      <c r="B392" s="2"/>
      <c r="C392" s="2"/>
      <c r="D392" s="2"/>
      <c r="E392" s="2"/>
    </row>
    <row r="393" spans="1:5" ht="14.25" customHeight="1">
      <c r="A393" s="2"/>
      <c r="B393" s="2"/>
      <c r="C393" s="2"/>
      <c r="D393" s="2"/>
      <c r="E393" s="2"/>
    </row>
    <row r="394" spans="1:5" ht="14.25" customHeight="1">
      <c r="A394" s="2"/>
      <c r="B394" s="2"/>
      <c r="C394" s="2"/>
      <c r="D394" s="2"/>
      <c r="E394" s="2"/>
    </row>
    <row r="395" spans="1:5" ht="14.25" customHeight="1">
      <c r="A395" s="2"/>
      <c r="B395" s="2"/>
      <c r="C395" s="2"/>
      <c r="D395" s="2"/>
      <c r="E395" s="2"/>
    </row>
    <row r="396" spans="1:5" ht="14.25" customHeight="1">
      <c r="A396" s="2"/>
      <c r="B396" s="2"/>
      <c r="C396" s="2"/>
      <c r="D396" s="2"/>
      <c r="E396" s="2"/>
    </row>
    <row r="397" spans="1:5" ht="14.25" customHeight="1">
      <c r="A397" s="2"/>
      <c r="B397" s="2"/>
      <c r="C397" s="2"/>
      <c r="D397" s="2"/>
      <c r="E397" s="2"/>
    </row>
    <row r="398" spans="1:5" ht="14.25" customHeight="1">
      <c r="A398" s="2"/>
      <c r="B398" s="2"/>
      <c r="C398" s="2"/>
      <c r="D398" s="2"/>
      <c r="E398" s="2"/>
    </row>
    <row r="399" spans="1:5" ht="14.25" customHeight="1">
      <c r="A399" s="2"/>
      <c r="B399" s="2"/>
      <c r="C399" s="2"/>
      <c r="D399" s="2"/>
      <c r="E399" s="2"/>
    </row>
    <row r="400" spans="1:5" ht="14.25" customHeight="1">
      <c r="A400" s="2"/>
      <c r="B400" s="2"/>
      <c r="C400" s="2"/>
      <c r="D400" s="2"/>
      <c r="E400" s="2"/>
    </row>
    <row r="401" spans="1:5" ht="14.25" customHeight="1">
      <c r="A401" s="2"/>
      <c r="B401" s="2"/>
      <c r="C401" s="2"/>
      <c r="D401" s="2"/>
      <c r="E401" s="2"/>
    </row>
    <row r="402" spans="1:5" ht="14.25" customHeight="1">
      <c r="A402" s="2"/>
      <c r="B402" s="2"/>
      <c r="C402" s="2"/>
      <c r="D402" s="2"/>
      <c r="E402" s="2"/>
    </row>
    <row r="403" spans="1:5" ht="14.25" customHeight="1">
      <c r="A403" s="2"/>
      <c r="B403" s="2"/>
      <c r="C403" s="2"/>
      <c r="D403" s="2"/>
      <c r="E403" s="2"/>
    </row>
    <row r="404" spans="1:5" ht="14.25" customHeight="1">
      <c r="A404" s="2"/>
      <c r="B404" s="2"/>
      <c r="C404" s="2"/>
      <c r="D404" s="2"/>
      <c r="E404" s="2"/>
    </row>
    <row r="405" spans="1:5" ht="14.25" customHeight="1">
      <c r="A405" s="2"/>
      <c r="B405" s="2"/>
      <c r="C405" s="2"/>
      <c r="D405" s="2"/>
      <c r="E405" s="2"/>
    </row>
    <row r="406" spans="1:5" ht="14.25" customHeight="1">
      <c r="A406" s="2"/>
      <c r="B406" s="2"/>
      <c r="C406" s="2"/>
      <c r="D406" s="2"/>
      <c r="E406" s="2"/>
    </row>
    <row r="407" spans="1:5" ht="14.25" customHeight="1">
      <c r="A407" s="2"/>
      <c r="B407" s="2"/>
      <c r="C407" s="2"/>
      <c r="D407" s="2"/>
      <c r="E407" s="2"/>
    </row>
    <row r="408" spans="1:5" ht="14.25" customHeight="1">
      <c r="A408" s="2"/>
      <c r="B408" s="2"/>
      <c r="C408" s="2"/>
      <c r="D408" s="2"/>
      <c r="E408" s="2"/>
    </row>
    <row r="409" spans="1:5" ht="14.25" customHeight="1">
      <c r="A409" s="2"/>
      <c r="B409" s="2"/>
      <c r="C409" s="2"/>
      <c r="D409" s="2"/>
      <c r="E409" s="2"/>
    </row>
    <row r="410" spans="1:5" ht="14.25" customHeight="1">
      <c r="A410" s="2"/>
      <c r="B410" s="2"/>
      <c r="C410" s="2"/>
      <c r="D410" s="2"/>
      <c r="E410" s="2"/>
    </row>
    <row r="411" spans="1:5" ht="14.25" customHeight="1">
      <c r="A411" s="2"/>
      <c r="B411" s="2"/>
      <c r="C411" s="2"/>
      <c r="D411" s="2"/>
      <c r="E411" s="2"/>
    </row>
    <row r="412" spans="1:5" ht="14.25" customHeight="1">
      <c r="A412" s="2"/>
      <c r="B412" s="2"/>
      <c r="C412" s="2"/>
      <c r="D412" s="2"/>
      <c r="E412" s="2"/>
    </row>
    <row r="413" spans="1:5" ht="14.25" customHeight="1">
      <c r="A413" s="2"/>
      <c r="B413" s="2"/>
      <c r="C413" s="2"/>
      <c r="D413" s="2"/>
      <c r="E413" s="2"/>
    </row>
    <row r="414" spans="1:5" ht="14.25" customHeight="1">
      <c r="A414" s="2"/>
      <c r="B414" s="2"/>
      <c r="C414" s="2"/>
      <c r="D414" s="2"/>
      <c r="E414" s="2"/>
    </row>
    <row r="415" spans="1:5" ht="14.25" customHeight="1">
      <c r="A415" s="2"/>
      <c r="B415" s="2"/>
      <c r="C415" s="2"/>
      <c r="D415" s="2"/>
      <c r="E415" s="2"/>
    </row>
    <row r="416" spans="1:5" ht="14.25" customHeight="1">
      <c r="A416" s="2"/>
      <c r="B416" s="2"/>
      <c r="C416" s="2"/>
      <c r="D416" s="2"/>
      <c r="E416" s="2"/>
    </row>
    <row r="417" spans="1:5" ht="14.25" customHeight="1">
      <c r="A417" s="2"/>
      <c r="B417" s="2"/>
      <c r="C417" s="2"/>
      <c r="D417" s="2"/>
      <c r="E417" s="2"/>
    </row>
    <row r="418" spans="1:5" ht="14.25" customHeight="1">
      <c r="A418" s="2"/>
      <c r="B418" s="2"/>
      <c r="C418" s="2"/>
      <c r="D418" s="2"/>
      <c r="E418" s="2"/>
    </row>
    <row r="419" spans="1:5" ht="14.25" customHeight="1">
      <c r="A419" s="2"/>
      <c r="B419" s="2"/>
      <c r="C419" s="2"/>
      <c r="D419" s="2"/>
      <c r="E419" s="2"/>
    </row>
    <row r="420" spans="1:5" ht="14.25" customHeight="1">
      <c r="A420" s="2"/>
      <c r="B420" s="2"/>
      <c r="C420" s="2"/>
      <c r="D420" s="2"/>
      <c r="E420" s="2"/>
    </row>
    <row r="421" spans="1:5" ht="14.25" customHeight="1">
      <c r="A421" s="2"/>
      <c r="B421" s="2"/>
      <c r="C421" s="2"/>
      <c r="D421" s="2"/>
      <c r="E421" s="2"/>
    </row>
    <row r="422" spans="1:5" ht="14.25" customHeight="1">
      <c r="A422" s="2"/>
      <c r="B422" s="2"/>
      <c r="C422" s="2"/>
      <c r="D422" s="2"/>
      <c r="E422" s="2"/>
    </row>
    <row r="423" spans="1:5" ht="14.25" customHeight="1">
      <c r="A423" s="2"/>
      <c r="B423" s="2"/>
      <c r="C423" s="2"/>
      <c r="D423" s="2"/>
      <c r="E423" s="2"/>
    </row>
    <row r="424" spans="1:5" ht="14.25" customHeight="1">
      <c r="A424" s="2"/>
      <c r="B424" s="2"/>
      <c r="C424" s="2"/>
      <c r="D424" s="2"/>
      <c r="E424" s="2"/>
    </row>
    <row r="425" spans="1:5" ht="14.25" customHeight="1">
      <c r="A425" s="2"/>
      <c r="B425" s="2"/>
      <c r="C425" s="2"/>
      <c r="D425" s="2"/>
      <c r="E425" s="2"/>
    </row>
    <row r="426" spans="1:5" ht="14.25" customHeight="1">
      <c r="A426" s="2"/>
      <c r="B426" s="2"/>
      <c r="C426" s="2"/>
      <c r="D426" s="2"/>
      <c r="E426" s="2"/>
    </row>
    <row r="427" spans="1:5" ht="14.25" customHeight="1">
      <c r="A427" s="2"/>
      <c r="B427" s="2"/>
      <c r="C427" s="2"/>
      <c r="D427" s="2"/>
      <c r="E427" s="2"/>
    </row>
    <row r="428" spans="1:5" ht="14.25" customHeight="1">
      <c r="A428" s="2"/>
      <c r="B428" s="2"/>
      <c r="C428" s="2"/>
      <c r="D428" s="2"/>
      <c r="E428" s="2"/>
    </row>
    <row r="429" spans="1:5" ht="14.25" customHeight="1">
      <c r="A429" s="2"/>
      <c r="B429" s="2"/>
      <c r="C429" s="2"/>
      <c r="D429" s="2"/>
      <c r="E429" s="2"/>
    </row>
    <row r="430" spans="1:5" ht="14.25" customHeight="1">
      <c r="A430" s="2"/>
      <c r="B430" s="2"/>
      <c r="C430" s="2"/>
      <c r="D430" s="2"/>
      <c r="E430" s="2"/>
    </row>
    <row r="431" spans="1:5" ht="14.25" customHeight="1">
      <c r="A431" s="2"/>
      <c r="B431" s="2"/>
      <c r="C431" s="2"/>
      <c r="D431" s="2"/>
      <c r="E431" s="2"/>
    </row>
    <row r="432" spans="1:5" ht="14.25" customHeight="1">
      <c r="A432" s="2"/>
      <c r="B432" s="2"/>
      <c r="C432" s="2"/>
      <c r="D432" s="2"/>
      <c r="E432" s="2"/>
    </row>
    <row r="433" spans="1:5" ht="14.25" customHeight="1">
      <c r="A433" s="2"/>
      <c r="B433" s="2"/>
      <c r="C433" s="2"/>
      <c r="D433" s="2"/>
      <c r="E433" s="2"/>
    </row>
    <row r="434" spans="1:5" ht="14.25" customHeight="1">
      <c r="A434" s="2"/>
      <c r="B434" s="2"/>
      <c r="C434" s="2"/>
      <c r="D434" s="2"/>
      <c r="E434" s="2"/>
    </row>
    <row r="435" spans="1:5" ht="14.25" customHeight="1">
      <c r="A435" s="2"/>
      <c r="B435" s="2"/>
      <c r="C435" s="2"/>
      <c r="D435" s="2"/>
      <c r="E435" s="2"/>
    </row>
    <row r="436" spans="1:5" ht="14.25" customHeight="1">
      <c r="A436" s="2"/>
      <c r="B436" s="2"/>
      <c r="C436" s="2"/>
      <c r="D436" s="2"/>
      <c r="E436" s="2"/>
    </row>
    <row r="437" spans="1:5" ht="14.25" customHeight="1">
      <c r="A437" s="2"/>
      <c r="B437" s="2"/>
      <c r="C437" s="2"/>
      <c r="D437" s="2"/>
      <c r="E437" s="2"/>
    </row>
    <row r="438" spans="1:5" ht="14.25" customHeight="1">
      <c r="A438" s="2"/>
      <c r="B438" s="2"/>
      <c r="C438" s="2"/>
      <c r="D438" s="2"/>
      <c r="E438" s="2"/>
    </row>
    <row r="439" spans="1:5" ht="14.25" customHeight="1">
      <c r="A439" s="2"/>
      <c r="B439" s="2"/>
      <c r="C439" s="2"/>
      <c r="D439" s="2"/>
      <c r="E439" s="2"/>
    </row>
    <row r="440" spans="1:5" ht="14.25" customHeight="1">
      <c r="A440" s="2"/>
      <c r="B440" s="2"/>
      <c r="C440" s="2"/>
      <c r="D440" s="2"/>
      <c r="E440" s="2"/>
    </row>
    <row r="441" spans="1:5" ht="14.25" customHeight="1">
      <c r="A441" s="2"/>
      <c r="B441" s="2"/>
      <c r="C441" s="2"/>
      <c r="D441" s="2"/>
      <c r="E441" s="2"/>
    </row>
    <row r="442" spans="1:5" ht="14.25" customHeight="1">
      <c r="A442" s="2"/>
      <c r="B442" s="2"/>
      <c r="C442" s="2"/>
      <c r="D442" s="2"/>
      <c r="E442" s="2"/>
    </row>
    <row r="443" spans="1:5" ht="14.25" customHeight="1">
      <c r="A443" s="2"/>
      <c r="B443" s="2"/>
      <c r="C443" s="2"/>
      <c r="D443" s="2"/>
      <c r="E443" s="2"/>
    </row>
    <row r="444" spans="1:5" ht="14.25" customHeight="1">
      <c r="A444" s="2"/>
      <c r="B444" s="2"/>
      <c r="C444" s="2"/>
      <c r="D444" s="2"/>
      <c r="E444" s="2"/>
    </row>
    <row r="445" spans="1:5" ht="14.25" customHeight="1">
      <c r="A445" s="2"/>
      <c r="B445" s="2"/>
      <c r="C445" s="2"/>
      <c r="D445" s="2"/>
      <c r="E445" s="2"/>
    </row>
    <row r="446" spans="1:5" ht="14.25" customHeight="1">
      <c r="A446" s="2"/>
      <c r="B446" s="2"/>
      <c r="C446" s="2"/>
      <c r="D446" s="2"/>
      <c r="E446" s="2"/>
    </row>
    <row r="447" spans="1:5" ht="14.25" customHeight="1">
      <c r="A447" s="2"/>
      <c r="B447" s="2"/>
      <c r="C447" s="2"/>
      <c r="D447" s="2"/>
      <c r="E447" s="2"/>
    </row>
    <row r="448" spans="1:5" ht="14.25" customHeight="1">
      <c r="A448" s="2"/>
      <c r="B448" s="2"/>
      <c r="C448" s="2"/>
      <c r="D448" s="2"/>
      <c r="E448" s="2"/>
    </row>
    <row r="449" spans="1:5" ht="14.25" customHeight="1">
      <c r="A449" s="2"/>
      <c r="B449" s="2"/>
      <c r="C449" s="2"/>
      <c r="D449" s="2"/>
      <c r="E449" s="2"/>
    </row>
    <row r="450" spans="1:5" ht="14.25" customHeight="1">
      <c r="A450" s="2"/>
      <c r="B450" s="2"/>
      <c r="C450" s="2"/>
      <c r="D450" s="2"/>
      <c r="E450" s="2"/>
    </row>
    <row r="451" spans="1:5" ht="14.25" customHeight="1">
      <c r="A451" s="2"/>
      <c r="B451" s="2"/>
      <c r="C451" s="2"/>
      <c r="D451" s="2"/>
      <c r="E451" s="2"/>
    </row>
    <row r="452" spans="1:5" ht="14.25" customHeight="1">
      <c r="A452" s="2"/>
      <c r="B452" s="2"/>
      <c r="C452" s="2"/>
      <c r="D452" s="2"/>
      <c r="E452" s="2"/>
    </row>
    <row r="453" spans="1:5" ht="14.25" customHeight="1">
      <c r="A453" s="2"/>
      <c r="B453" s="2"/>
      <c r="C453" s="2"/>
      <c r="D453" s="2"/>
      <c r="E453" s="2"/>
    </row>
    <row r="454" spans="1:5" ht="14.25" customHeight="1">
      <c r="A454" s="2"/>
      <c r="B454" s="2"/>
      <c r="C454" s="2"/>
      <c r="D454" s="2"/>
      <c r="E454" s="2"/>
    </row>
    <row r="455" spans="1:5" ht="14.25" customHeight="1">
      <c r="A455" s="2"/>
      <c r="B455" s="2"/>
      <c r="C455" s="2"/>
      <c r="D455" s="2"/>
      <c r="E455" s="2"/>
    </row>
    <row r="456" spans="1:5" ht="14.25" customHeight="1">
      <c r="A456" s="2"/>
      <c r="B456" s="2"/>
      <c r="C456" s="2"/>
      <c r="D456" s="2"/>
      <c r="E456" s="2"/>
    </row>
    <row r="457" spans="1:5" ht="14.25" customHeight="1">
      <c r="A457" s="2"/>
      <c r="B457" s="2"/>
      <c r="C457" s="2"/>
      <c r="D457" s="2"/>
      <c r="E457" s="2"/>
    </row>
    <row r="458" spans="1:5" ht="14.25" customHeight="1">
      <c r="A458" s="2"/>
      <c r="B458" s="2"/>
      <c r="C458" s="2"/>
      <c r="D458" s="2"/>
      <c r="E458" s="2"/>
    </row>
    <row r="459" spans="1:5" ht="14.25" customHeight="1">
      <c r="A459" s="2"/>
      <c r="B459" s="2"/>
      <c r="C459" s="2"/>
      <c r="D459" s="2"/>
      <c r="E459" s="2"/>
    </row>
    <row r="460" spans="1:5" ht="14.25" customHeight="1">
      <c r="A460" s="2"/>
      <c r="B460" s="2"/>
      <c r="C460" s="2"/>
      <c r="D460" s="2"/>
      <c r="E460" s="2"/>
    </row>
    <row r="461" spans="1:5" ht="14.25" customHeight="1">
      <c r="A461" s="2"/>
      <c r="B461" s="2"/>
      <c r="C461" s="2"/>
      <c r="D461" s="2"/>
      <c r="E461" s="2"/>
    </row>
    <row r="462" spans="1:5" ht="14.25" customHeight="1">
      <c r="A462" s="2"/>
      <c r="B462" s="2"/>
      <c r="C462" s="2"/>
      <c r="D462" s="2"/>
      <c r="E462" s="2"/>
    </row>
    <row r="463" spans="1:5" ht="14.25" customHeight="1">
      <c r="A463" s="2"/>
      <c r="B463" s="2"/>
      <c r="C463" s="2"/>
      <c r="D463" s="2"/>
      <c r="E463" s="2"/>
    </row>
    <row r="464" spans="1:5" ht="14.25" customHeight="1">
      <c r="A464" s="2"/>
      <c r="B464" s="2"/>
      <c r="C464" s="2"/>
      <c r="D464" s="2"/>
      <c r="E464" s="2"/>
    </row>
    <row r="465" spans="1:5" ht="14.25" customHeight="1">
      <c r="A465" s="2"/>
      <c r="B465" s="2"/>
      <c r="C465" s="2"/>
      <c r="D465" s="2"/>
      <c r="E465" s="2"/>
    </row>
    <row r="466" spans="1:5" ht="14.25" customHeight="1">
      <c r="A466" s="2"/>
      <c r="B466" s="2"/>
      <c r="C466" s="2"/>
      <c r="D466" s="2"/>
      <c r="E466" s="2"/>
    </row>
    <row r="467" spans="1:5" ht="14.25" customHeight="1">
      <c r="A467" s="2"/>
      <c r="B467" s="2"/>
      <c r="C467" s="2"/>
      <c r="D467" s="2"/>
      <c r="E467" s="2"/>
    </row>
    <row r="468" spans="1:5" ht="14.25" customHeight="1">
      <c r="A468" s="2"/>
      <c r="B468" s="2"/>
      <c r="C468" s="2"/>
      <c r="D468" s="2"/>
      <c r="E468" s="2"/>
    </row>
    <row r="469" spans="1:5" ht="14.25" customHeight="1">
      <c r="A469" s="2"/>
      <c r="B469" s="2"/>
      <c r="C469" s="2"/>
      <c r="D469" s="2"/>
      <c r="E469" s="2"/>
    </row>
    <row r="470" spans="1:5" ht="14.25" customHeight="1">
      <c r="A470" s="2"/>
      <c r="B470" s="2"/>
      <c r="C470" s="2"/>
      <c r="D470" s="2"/>
      <c r="E470" s="2"/>
    </row>
    <row r="471" spans="1:5" ht="14.25" customHeight="1">
      <c r="A471" s="2"/>
      <c r="B471" s="2"/>
      <c r="C471" s="2"/>
      <c r="D471" s="2"/>
      <c r="E471" s="2"/>
    </row>
    <row r="472" spans="1:5" ht="14.25" customHeight="1">
      <c r="A472" s="2"/>
      <c r="B472" s="2"/>
      <c r="C472" s="2"/>
      <c r="D472" s="2"/>
      <c r="E472" s="2"/>
    </row>
    <row r="473" spans="1:5" ht="14.25" customHeight="1">
      <c r="A473" s="2"/>
      <c r="B473" s="2"/>
      <c r="C473" s="2"/>
      <c r="D473" s="2"/>
      <c r="E473" s="2"/>
    </row>
    <row r="474" spans="1:5" ht="14.25" customHeight="1">
      <c r="A474" s="2"/>
      <c r="B474" s="2"/>
      <c r="C474" s="2"/>
      <c r="D474" s="2"/>
      <c r="E474" s="2"/>
    </row>
    <row r="475" spans="1:5" ht="14.25" customHeight="1">
      <c r="A475" s="2"/>
      <c r="B475" s="2"/>
      <c r="C475" s="2"/>
      <c r="D475" s="2"/>
      <c r="E475" s="2"/>
    </row>
    <row r="476" spans="1:5" ht="14.25" customHeight="1">
      <c r="A476" s="2"/>
      <c r="B476" s="2"/>
      <c r="C476" s="2"/>
      <c r="D476" s="2"/>
      <c r="E476" s="2"/>
    </row>
    <row r="477" spans="1:5" ht="14.25" customHeight="1">
      <c r="A477" s="2"/>
      <c r="B477" s="2"/>
      <c r="C477" s="2"/>
      <c r="D477" s="2"/>
      <c r="E477" s="2"/>
    </row>
    <row r="478" spans="1:5" ht="14.25" customHeight="1">
      <c r="A478" s="2"/>
      <c r="B478" s="2"/>
      <c r="C478" s="2"/>
      <c r="D478" s="2"/>
      <c r="E478" s="2"/>
    </row>
    <row r="479" spans="1:5" ht="14.25" customHeight="1">
      <c r="A479" s="2"/>
      <c r="B479" s="2"/>
      <c r="C479" s="2"/>
      <c r="D479" s="2"/>
      <c r="E479" s="2"/>
    </row>
    <row r="480" spans="1:5" ht="14.25" customHeight="1">
      <c r="A480" s="2"/>
      <c r="B480" s="2"/>
      <c r="C480" s="2"/>
      <c r="D480" s="2"/>
      <c r="E480" s="2"/>
    </row>
    <row r="481" spans="1:5" ht="14.25" customHeight="1">
      <c r="A481" s="2"/>
      <c r="B481" s="2"/>
      <c r="C481" s="2"/>
      <c r="D481" s="2"/>
      <c r="E481" s="2"/>
    </row>
    <row r="482" spans="1:5" ht="14.25" customHeight="1">
      <c r="A482" s="2"/>
      <c r="B482" s="2"/>
      <c r="C482" s="2"/>
      <c r="D482" s="2"/>
      <c r="E482" s="2"/>
    </row>
    <row r="483" spans="1:5" ht="14.25" customHeight="1">
      <c r="A483" s="2"/>
      <c r="B483" s="2"/>
      <c r="C483" s="2"/>
      <c r="D483" s="2"/>
      <c r="E483" s="2"/>
    </row>
    <row r="484" spans="1:5" ht="14.25" customHeight="1">
      <c r="A484" s="2"/>
      <c r="B484" s="2"/>
      <c r="C484" s="2"/>
      <c r="D484" s="2"/>
      <c r="E484" s="2"/>
    </row>
    <row r="485" spans="1:5" ht="14.25" customHeight="1">
      <c r="A485" s="2"/>
      <c r="B485" s="2"/>
      <c r="C485" s="2"/>
      <c r="D485" s="2"/>
      <c r="E485" s="2"/>
    </row>
    <row r="486" spans="1:5" ht="14.25" customHeight="1">
      <c r="A486" s="2"/>
      <c r="B486" s="2"/>
      <c r="C486" s="2"/>
      <c r="D486" s="2"/>
      <c r="E486" s="2"/>
    </row>
    <row r="487" spans="1:5" ht="14.25" customHeight="1">
      <c r="A487" s="2"/>
      <c r="B487" s="2"/>
      <c r="C487" s="2"/>
      <c r="D487" s="2"/>
      <c r="E487" s="2"/>
    </row>
    <row r="488" spans="1:5" ht="14.25" customHeight="1">
      <c r="A488" s="2"/>
      <c r="B488" s="2"/>
      <c r="C488" s="2"/>
      <c r="D488" s="2"/>
      <c r="E488" s="2"/>
    </row>
    <row r="489" spans="1:5" ht="14.25" customHeight="1">
      <c r="A489" s="2"/>
      <c r="B489" s="2"/>
      <c r="C489" s="2"/>
      <c r="D489" s="2"/>
      <c r="E489" s="2"/>
    </row>
    <row r="490" spans="1:5" ht="14.25" customHeight="1">
      <c r="A490" s="2"/>
      <c r="B490" s="2"/>
      <c r="C490" s="2"/>
      <c r="D490" s="2"/>
      <c r="E490" s="2"/>
    </row>
    <row r="491" spans="1:5" ht="14.25" customHeight="1">
      <c r="A491" s="2"/>
      <c r="B491" s="2"/>
      <c r="C491" s="2"/>
      <c r="D491" s="2"/>
      <c r="E491" s="2"/>
    </row>
    <row r="492" spans="1:5" ht="14.25" customHeight="1">
      <c r="A492" s="2"/>
      <c r="B492" s="2"/>
      <c r="C492" s="2"/>
      <c r="D492" s="2"/>
      <c r="E492" s="2"/>
    </row>
    <row r="493" spans="1:5" ht="14.25" customHeight="1">
      <c r="A493" s="2"/>
      <c r="B493" s="2"/>
      <c r="C493" s="2"/>
      <c r="D493" s="2"/>
      <c r="E493" s="2"/>
    </row>
    <row r="494" spans="1:5" ht="14.25" customHeight="1">
      <c r="A494" s="2"/>
      <c r="B494" s="2"/>
      <c r="C494" s="2"/>
      <c r="D494" s="2"/>
      <c r="E494" s="2"/>
    </row>
    <row r="495" spans="1:5" ht="14.25" customHeight="1">
      <c r="A495" s="2"/>
      <c r="B495" s="2"/>
      <c r="C495" s="2"/>
      <c r="D495" s="2"/>
      <c r="E495" s="2"/>
    </row>
    <row r="496" spans="1:5" ht="14.25" customHeight="1">
      <c r="A496" s="2"/>
      <c r="B496" s="2"/>
      <c r="C496" s="2"/>
      <c r="D496" s="2"/>
      <c r="E496" s="2"/>
    </row>
    <row r="497" spans="1:5" ht="14.25" customHeight="1">
      <c r="A497" s="2"/>
      <c r="B497" s="2"/>
      <c r="C497" s="2"/>
      <c r="D497" s="2"/>
      <c r="E497" s="2"/>
    </row>
    <row r="498" spans="1:5" ht="14.25" customHeight="1">
      <c r="A498" s="2"/>
      <c r="B498" s="2"/>
      <c r="C498" s="2"/>
      <c r="D498" s="2"/>
      <c r="E498" s="2"/>
    </row>
    <row r="499" spans="1:5" ht="14.25" customHeight="1">
      <c r="A499" s="2"/>
      <c r="B499" s="2"/>
      <c r="C499" s="2"/>
      <c r="D499" s="2"/>
      <c r="E499" s="2"/>
    </row>
    <row r="500" spans="1:5" ht="14.25" customHeight="1">
      <c r="A500" s="2"/>
      <c r="B500" s="2"/>
      <c r="C500" s="2"/>
      <c r="D500" s="2"/>
      <c r="E500" s="2"/>
    </row>
    <row r="501" spans="1:5" ht="14.25" customHeight="1">
      <c r="A501" s="2"/>
      <c r="B501" s="2"/>
      <c r="C501" s="2"/>
      <c r="D501" s="2"/>
      <c r="E501" s="2"/>
    </row>
    <row r="502" spans="1:5" ht="14.25" customHeight="1">
      <c r="A502" s="2"/>
      <c r="B502" s="2"/>
      <c r="C502" s="2"/>
      <c r="D502" s="2"/>
      <c r="E502" s="2"/>
    </row>
    <row r="503" spans="1:5" ht="14.25" customHeight="1">
      <c r="A503" s="2"/>
      <c r="B503" s="2"/>
      <c r="C503" s="2"/>
      <c r="D503" s="2"/>
      <c r="E503" s="2"/>
    </row>
    <row r="504" spans="1:5" ht="14.25" customHeight="1">
      <c r="A504" s="2"/>
      <c r="B504" s="2"/>
      <c r="C504" s="2"/>
      <c r="D504" s="2"/>
      <c r="E504" s="2"/>
    </row>
    <row r="505" spans="1:5" ht="14.25" customHeight="1">
      <c r="A505" s="2"/>
      <c r="B505" s="2"/>
      <c r="C505" s="2"/>
      <c r="D505" s="2"/>
      <c r="E505" s="2"/>
    </row>
    <row r="506" spans="1:5" ht="14.25" customHeight="1">
      <c r="A506" s="2"/>
      <c r="B506" s="2"/>
      <c r="C506" s="2"/>
      <c r="D506" s="2"/>
      <c r="E506" s="2"/>
    </row>
    <row r="507" spans="1:5" ht="14.25" customHeight="1">
      <c r="A507" s="2"/>
      <c r="B507" s="2"/>
      <c r="C507" s="2"/>
      <c r="D507" s="2"/>
      <c r="E507" s="2"/>
    </row>
    <row r="508" spans="1:5" ht="14.25" customHeight="1">
      <c r="A508" s="2"/>
      <c r="B508" s="2"/>
      <c r="C508" s="2"/>
      <c r="D508" s="2"/>
      <c r="E508" s="2"/>
    </row>
    <row r="509" spans="1:5" ht="14.25" customHeight="1">
      <c r="A509" s="2"/>
      <c r="B509" s="2"/>
      <c r="C509" s="2"/>
      <c r="D509" s="2"/>
      <c r="E509" s="2"/>
    </row>
    <row r="510" spans="1:5" ht="14.25" customHeight="1">
      <c r="A510" s="2"/>
      <c r="B510" s="2"/>
      <c r="C510" s="2"/>
      <c r="D510" s="2"/>
      <c r="E510" s="2"/>
    </row>
    <row r="511" spans="1:5" ht="14.25" customHeight="1">
      <c r="A511" s="2"/>
      <c r="B511" s="2"/>
      <c r="C511" s="2"/>
      <c r="D511" s="2"/>
      <c r="E511" s="2"/>
    </row>
    <row r="512" spans="1:5" ht="14.25" customHeight="1">
      <c r="A512" s="2"/>
      <c r="B512" s="2"/>
      <c r="C512" s="2"/>
      <c r="D512" s="2"/>
      <c r="E512" s="2"/>
    </row>
    <row r="513" spans="1:5" ht="14.25" customHeight="1">
      <c r="A513" s="2"/>
      <c r="B513" s="2"/>
      <c r="C513" s="2"/>
      <c r="D513" s="2"/>
      <c r="E513" s="2"/>
    </row>
    <row r="514" spans="1:5" ht="14.25" customHeight="1">
      <c r="A514" s="2"/>
      <c r="B514" s="2"/>
      <c r="C514" s="2"/>
      <c r="D514" s="2"/>
      <c r="E514" s="2"/>
    </row>
    <row r="515" spans="1:5" ht="14.25" customHeight="1">
      <c r="A515" s="2"/>
      <c r="B515" s="2"/>
      <c r="C515" s="2"/>
      <c r="D515" s="2"/>
      <c r="E515" s="2"/>
    </row>
    <row r="516" spans="1:5" ht="14.25" customHeight="1">
      <c r="A516" s="2"/>
      <c r="B516" s="2"/>
      <c r="C516" s="2"/>
      <c r="D516" s="2"/>
      <c r="E516" s="2"/>
    </row>
    <row r="517" spans="1:5" ht="14.25" customHeight="1">
      <c r="A517" s="2"/>
      <c r="B517" s="2"/>
      <c r="C517" s="2"/>
      <c r="D517" s="2"/>
      <c r="E517" s="2"/>
    </row>
    <row r="518" spans="1:5" ht="14.25" customHeight="1">
      <c r="A518" s="2"/>
      <c r="B518" s="2"/>
      <c r="C518" s="2"/>
      <c r="D518" s="2"/>
      <c r="E518" s="2"/>
    </row>
    <row r="519" spans="1:5" ht="14.25" customHeight="1">
      <c r="A519" s="2"/>
      <c r="B519" s="2"/>
      <c r="C519" s="2"/>
      <c r="D519" s="2"/>
      <c r="E519" s="2"/>
    </row>
    <row r="520" spans="1:5" ht="14.25" customHeight="1">
      <c r="A520" s="2"/>
      <c r="B520" s="2"/>
      <c r="C520" s="2"/>
      <c r="D520" s="2"/>
      <c r="E520" s="2"/>
    </row>
    <row r="521" spans="1:5" ht="14.25" customHeight="1">
      <c r="A521" s="2"/>
      <c r="B521" s="2"/>
      <c r="C521" s="2"/>
      <c r="D521" s="2"/>
      <c r="E521" s="2"/>
    </row>
    <row r="522" spans="1:5" ht="14.25" customHeight="1">
      <c r="A522" s="2"/>
      <c r="B522" s="2"/>
      <c r="C522" s="2"/>
      <c r="D522" s="2"/>
      <c r="E522" s="2"/>
    </row>
    <row r="523" spans="1:5" ht="14.25" customHeight="1">
      <c r="A523" s="2"/>
      <c r="B523" s="2"/>
      <c r="C523" s="2"/>
      <c r="D523" s="2"/>
      <c r="E523" s="2"/>
    </row>
    <row r="524" spans="1:5" ht="14.25" customHeight="1">
      <c r="A524" s="2"/>
      <c r="B524" s="2"/>
      <c r="C524" s="2"/>
      <c r="D524" s="2"/>
      <c r="E524" s="2"/>
    </row>
    <row r="525" spans="1:5" ht="14.25" customHeight="1">
      <c r="A525" s="2"/>
      <c r="B525" s="2"/>
      <c r="C525" s="2"/>
      <c r="D525" s="2"/>
      <c r="E525" s="2"/>
    </row>
    <row r="526" spans="1:5" ht="14.25" customHeight="1">
      <c r="A526" s="2"/>
      <c r="B526" s="2"/>
      <c r="C526" s="2"/>
      <c r="D526" s="2"/>
      <c r="E526" s="2"/>
    </row>
    <row r="527" spans="1:5" ht="14.25" customHeight="1">
      <c r="A527" s="2"/>
      <c r="B527" s="2"/>
      <c r="C527" s="2"/>
      <c r="D527" s="2"/>
      <c r="E527" s="2"/>
    </row>
    <row r="528" spans="1:5" ht="14.25" customHeight="1">
      <c r="A528" s="2"/>
      <c r="B528" s="2"/>
      <c r="C528" s="2"/>
      <c r="D528" s="2"/>
      <c r="E528" s="2"/>
    </row>
    <row r="529" spans="1:5" ht="14.25" customHeight="1">
      <c r="A529" s="2"/>
      <c r="B529" s="2"/>
      <c r="C529" s="2"/>
      <c r="D529" s="2"/>
      <c r="E529" s="2"/>
    </row>
    <row r="530" spans="1:5" ht="14.25" customHeight="1">
      <c r="A530" s="2"/>
      <c r="B530" s="2"/>
      <c r="C530" s="2"/>
      <c r="D530" s="2"/>
      <c r="E530" s="2"/>
    </row>
    <row r="531" spans="1:5" ht="14.25" customHeight="1">
      <c r="A531" s="2"/>
      <c r="B531" s="2"/>
      <c r="C531" s="2"/>
      <c r="D531" s="2"/>
      <c r="E531" s="2"/>
    </row>
    <row r="532" spans="1:5" ht="14.25" customHeight="1">
      <c r="A532" s="2"/>
      <c r="B532" s="2"/>
      <c r="C532" s="2"/>
      <c r="D532" s="2"/>
      <c r="E532" s="2"/>
    </row>
    <row r="533" spans="1:5" ht="14.25" customHeight="1">
      <c r="A533" s="2"/>
      <c r="B533" s="2"/>
      <c r="C533" s="2"/>
      <c r="D533" s="2"/>
      <c r="E533" s="2"/>
    </row>
    <row r="534" spans="1:5" ht="14.25" customHeight="1">
      <c r="A534" s="2"/>
      <c r="B534" s="2"/>
      <c r="C534" s="2"/>
      <c r="D534" s="2"/>
      <c r="E534" s="2"/>
    </row>
    <row r="535" spans="1:5" ht="14.25" customHeight="1">
      <c r="A535" s="2"/>
      <c r="B535" s="2"/>
      <c r="C535" s="2"/>
      <c r="D535" s="2"/>
      <c r="E535" s="2"/>
    </row>
    <row r="536" spans="1:5" ht="14.25" customHeight="1">
      <c r="A536" s="2"/>
      <c r="B536" s="2"/>
      <c r="C536" s="2"/>
      <c r="D536" s="2"/>
      <c r="E536" s="2"/>
    </row>
    <row r="537" spans="1:5" ht="14.25" customHeight="1">
      <c r="A537" s="2"/>
      <c r="B537" s="2"/>
      <c r="C537" s="2"/>
      <c r="D537" s="2"/>
      <c r="E537" s="2"/>
    </row>
    <row r="538" spans="1:5" ht="14.25" customHeight="1">
      <c r="A538" s="2"/>
      <c r="B538" s="2"/>
      <c r="C538" s="2"/>
      <c r="D538" s="2"/>
      <c r="E538" s="2"/>
    </row>
    <row r="539" spans="1:5" ht="14.25" customHeight="1">
      <c r="A539" s="2"/>
      <c r="B539" s="2"/>
      <c r="C539" s="2"/>
      <c r="D539" s="2"/>
      <c r="E539" s="2"/>
    </row>
    <row r="540" spans="1:5" ht="14.25" customHeight="1">
      <c r="A540" s="2"/>
      <c r="B540" s="2"/>
      <c r="C540" s="2"/>
      <c r="D540" s="2"/>
      <c r="E540" s="2"/>
    </row>
    <row r="541" spans="1:5" ht="14.25" customHeight="1">
      <c r="A541" s="2"/>
      <c r="B541" s="2"/>
      <c r="C541" s="2"/>
      <c r="D541" s="2"/>
      <c r="E541" s="2"/>
    </row>
    <row r="542" spans="1:5" ht="14.25" customHeight="1">
      <c r="A542" s="2"/>
      <c r="B542" s="2"/>
      <c r="C542" s="2"/>
      <c r="D542" s="2"/>
      <c r="E542" s="2"/>
    </row>
    <row r="543" spans="1:5" ht="14.25" customHeight="1">
      <c r="A543" s="2"/>
      <c r="B543" s="2"/>
      <c r="C543" s="2"/>
      <c r="D543" s="2"/>
      <c r="E543" s="2"/>
    </row>
    <row r="544" spans="1:5" ht="14.25" customHeight="1">
      <c r="A544" s="2"/>
      <c r="B544" s="2"/>
      <c r="C544" s="2"/>
      <c r="D544" s="2"/>
      <c r="E544" s="2"/>
    </row>
    <row r="545" spans="1:5" ht="14.25" customHeight="1">
      <c r="A545" s="2"/>
      <c r="B545" s="2"/>
      <c r="C545" s="2"/>
      <c r="D545" s="2"/>
      <c r="E545" s="2"/>
    </row>
    <row r="546" spans="1:5" ht="14.25" customHeight="1">
      <c r="A546" s="2"/>
      <c r="B546" s="2"/>
      <c r="C546" s="2"/>
      <c r="D546" s="2"/>
      <c r="E546" s="2"/>
    </row>
    <row r="547" spans="1:5" ht="14.25" customHeight="1">
      <c r="A547" s="2"/>
      <c r="B547" s="2"/>
      <c r="C547" s="2"/>
      <c r="D547" s="2"/>
      <c r="E547" s="2"/>
    </row>
    <row r="548" spans="1:5" ht="14.25" customHeight="1">
      <c r="A548" s="2"/>
      <c r="B548" s="2"/>
      <c r="C548" s="2"/>
      <c r="D548" s="2"/>
      <c r="E548" s="2"/>
    </row>
    <row r="549" spans="1:5" ht="14.25" customHeight="1">
      <c r="A549" s="2"/>
      <c r="B549" s="2"/>
      <c r="C549" s="2"/>
      <c r="D549" s="2"/>
      <c r="E549" s="2"/>
    </row>
    <row r="550" spans="1:5" ht="14.25" customHeight="1">
      <c r="A550" s="2"/>
      <c r="B550" s="2"/>
      <c r="C550" s="2"/>
      <c r="D550" s="2"/>
      <c r="E550" s="2"/>
    </row>
    <row r="551" spans="1:5" ht="14.25" customHeight="1">
      <c r="A551" s="2"/>
      <c r="B551" s="2"/>
      <c r="C551" s="2"/>
      <c r="D551" s="2"/>
      <c r="E551" s="2"/>
    </row>
    <row r="552" spans="1:5" ht="14.25" customHeight="1">
      <c r="A552" s="2"/>
      <c r="B552" s="2"/>
      <c r="C552" s="2"/>
      <c r="D552" s="2"/>
      <c r="E552" s="2"/>
    </row>
    <row r="553" spans="1:5" ht="14.25" customHeight="1">
      <c r="A553" s="2"/>
      <c r="B553" s="2"/>
      <c r="C553" s="2"/>
      <c r="D553" s="2"/>
      <c r="E553" s="2"/>
    </row>
    <row r="554" spans="1:5" ht="14.25" customHeight="1">
      <c r="A554" s="2"/>
      <c r="B554" s="2"/>
      <c r="C554" s="2"/>
      <c r="D554" s="2"/>
      <c r="E554" s="2"/>
    </row>
    <row r="555" spans="1:5" ht="14.25" customHeight="1">
      <c r="A555" s="2"/>
      <c r="B555" s="2"/>
      <c r="C555" s="2"/>
      <c r="D555" s="2"/>
      <c r="E555" s="2"/>
    </row>
    <row r="556" spans="1:5" ht="14.25" customHeight="1">
      <c r="A556" s="2"/>
      <c r="B556" s="2"/>
      <c r="C556" s="2"/>
      <c r="D556" s="2"/>
      <c r="E556" s="2"/>
    </row>
    <row r="557" spans="1:5" ht="14.25" customHeight="1">
      <c r="A557" s="2"/>
      <c r="B557" s="2"/>
      <c r="C557" s="2"/>
      <c r="D557" s="2"/>
      <c r="E557" s="2"/>
    </row>
    <row r="558" spans="1:5" ht="14.25" customHeight="1">
      <c r="A558" s="2"/>
      <c r="B558" s="2"/>
      <c r="C558" s="2"/>
      <c r="D558" s="2"/>
      <c r="E558" s="2"/>
    </row>
    <row r="559" spans="1:5" ht="14.25" customHeight="1">
      <c r="A559" s="2"/>
      <c r="B559" s="2"/>
      <c r="C559" s="2"/>
      <c r="D559" s="2"/>
      <c r="E559" s="2"/>
    </row>
    <row r="560" spans="1:5" ht="14.25" customHeight="1">
      <c r="A560" s="2"/>
      <c r="B560" s="2"/>
      <c r="C560" s="2"/>
      <c r="D560" s="2"/>
      <c r="E560" s="2"/>
    </row>
    <row r="561" spans="1:5" ht="14.25" customHeight="1">
      <c r="A561" s="2"/>
      <c r="B561" s="2"/>
      <c r="C561" s="2"/>
      <c r="D561" s="2"/>
      <c r="E561" s="2"/>
    </row>
    <row r="562" spans="1:5" ht="14.25" customHeight="1">
      <c r="A562" s="2"/>
      <c r="B562" s="2"/>
      <c r="C562" s="2"/>
      <c r="D562" s="2"/>
      <c r="E562" s="2"/>
    </row>
    <row r="563" spans="1:5" ht="14.25" customHeight="1">
      <c r="A563" s="2"/>
      <c r="B563" s="2"/>
      <c r="C563" s="2"/>
      <c r="D563" s="2"/>
      <c r="E563" s="2"/>
    </row>
    <row r="564" spans="1:5" ht="14.25" customHeight="1">
      <c r="A564" s="2"/>
      <c r="B564" s="2"/>
      <c r="C564" s="2"/>
      <c r="D564" s="2"/>
      <c r="E564" s="2"/>
    </row>
    <row r="565" spans="1:5" ht="14.25" customHeight="1">
      <c r="A565" s="2"/>
      <c r="B565" s="2"/>
      <c r="C565" s="2"/>
      <c r="D565" s="2"/>
      <c r="E565" s="2"/>
    </row>
    <row r="566" spans="1:5" ht="14.25" customHeight="1">
      <c r="A566" s="2"/>
      <c r="B566" s="2"/>
      <c r="C566" s="2"/>
      <c r="D566" s="2"/>
      <c r="E566" s="2"/>
    </row>
    <row r="567" spans="1:5" ht="14.25" customHeight="1">
      <c r="A567" s="2"/>
      <c r="B567" s="2"/>
      <c r="C567" s="2"/>
      <c r="D567" s="2"/>
      <c r="E567" s="2"/>
    </row>
    <row r="568" spans="1:5" ht="14.25" customHeight="1">
      <c r="A568" s="2"/>
      <c r="B568" s="2"/>
      <c r="C568" s="2"/>
      <c r="D568" s="2"/>
      <c r="E568" s="2"/>
    </row>
    <row r="569" spans="1:5" ht="14.25" customHeight="1">
      <c r="A569" s="2"/>
      <c r="B569" s="2"/>
      <c r="C569" s="2"/>
      <c r="D569" s="2"/>
      <c r="E569" s="2"/>
    </row>
    <row r="570" spans="1:5" ht="14.25" customHeight="1">
      <c r="A570" s="2"/>
      <c r="B570" s="2"/>
      <c r="C570" s="2"/>
      <c r="D570" s="2"/>
      <c r="E570" s="2"/>
    </row>
    <row r="571" spans="1:5" ht="14.25" customHeight="1">
      <c r="A571" s="2"/>
      <c r="B571" s="2"/>
      <c r="C571" s="2"/>
      <c r="D571" s="2"/>
      <c r="E571" s="2"/>
    </row>
    <row r="572" spans="1:5" ht="14.25" customHeight="1">
      <c r="A572" s="2"/>
      <c r="B572" s="2"/>
      <c r="C572" s="2"/>
      <c r="D572" s="2"/>
      <c r="E572" s="2"/>
    </row>
    <row r="573" spans="1:5" ht="14.25" customHeight="1">
      <c r="A573" s="2"/>
      <c r="B573" s="2"/>
      <c r="C573" s="2"/>
      <c r="D573" s="2"/>
      <c r="E573" s="2"/>
    </row>
    <row r="574" spans="1:5" ht="14.25" customHeight="1">
      <c r="A574" s="2"/>
      <c r="B574" s="2"/>
      <c r="C574" s="2"/>
      <c r="D574" s="2"/>
      <c r="E574" s="2"/>
    </row>
    <row r="575" spans="1:5" ht="14.25" customHeight="1">
      <c r="A575" s="2"/>
      <c r="B575" s="2"/>
      <c r="C575" s="2"/>
      <c r="D575" s="2"/>
      <c r="E575" s="2"/>
    </row>
    <row r="576" spans="1:5" ht="14.25" customHeight="1">
      <c r="A576" s="2"/>
      <c r="B576" s="2"/>
      <c r="C576" s="2"/>
      <c r="D576" s="2"/>
      <c r="E576" s="2"/>
    </row>
    <row r="577" spans="1:5" ht="14.25" customHeight="1">
      <c r="A577" s="2"/>
      <c r="B577" s="2"/>
      <c r="C577" s="2"/>
      <c r="D577" s="2"/>
      <c r="E577" s="2"/>
    </row>
    <row r="578" spans="1:5" ht="14.25" customHeight="1">
      <c r="A578" s="2"/>
      <c r="B578" s="2"/>
      <c r="C578" s="2"/>
      <c r="D578" s="2"/>
      <c r="E578" s="2"/>
    </row>
    <row r="579" spans="1:5" ht="14.25" customHeight="1">
      <c r="A579" s="2"/>
      <c r="B579" s="2"/>
      <c r="C579" s="2"/>
      <c r="D579" s="2"/>
      <c r="E579" s="2"/>
    </row>
    <row r="580" spans="1:5" ht="14.25" customHeight="1">
      <c r="A580" s="2"/>
      <c r="B580" s="2"/>
      <c r="C580" s="2"/>
      <c r="D580" s="2"/>
      <c r="E580" s="2"/>
    </row>
    <row r="581" spans="1:5" ht="14.25" customHeight="1">
      <c r="A581" s="2"/>
      <c r="B581" s="2"/>
      <c r="C581" s="2"/>
      <c r="D581" s="2"/>
      <c r="E581" s="2"/>
    </row>
    <row r="582" spans="1:5" ht="14.25" customHeight="1">
      <c r="A582" s="2"/>
      <c r="B582" s="2"/>
      <c r="C582" s="2"/>
      <c r="D582" s="2"/>
      <c r="E582" s="2"/>
    </row>
    <row r="583" spans="1:5" ht="14.25" customHeight="1">
      <c r="A583" s="2"/>
      <c r="B583" s="2"/>
      <c r="C583" s="2"/>
      <c r="D583" s="2"/>
      <c r="E583" s="2"/>
    </row>
    <row r="584" spans="1:5" ht="14.25" customHeight="1">
      <c r="A584" s="2"/>
      <c r="B584" s="2"/>
      <c r="C584" s="2"/>
      <c r="D584" s="2"/>
      <c r="E584" s="2"/>
    </row>
    <row r="585" spans="1:5" ht="14.25" customHeight="1">
      <c r="A585" s="2"/>
      <c r="B585" s="2"/>
      <c r="C585" s="2"/>
      <c r="D585" s="2"/>
      <c r="E585" s="2"/>
    </row>
    <row r="586" spans="1:5" ht="14.25" customHeight="1">
      <c r="A586" s="2"/>
      <c r="B586" s="2"/>
      <c r="C586" s="2"/>
      <c r="D586" s="2"/>
      <c r="E586" s="2"/>
    </row>
    <row r="587" spans="1:5" ht="14.25" customHeight="1">
      <c r="A587" s="2"/>
      <c r="B587" s="2"/>
      <c r="C587" s="2"/>
      <c r="D587" s="2"/>
      <c r="E587" s="2"/>
    </row>
    <row r="588" spans="1:5" ht="14.25" customHeight="1">
      <c r="A588" s="2"/>
      <c r="B588" s="2"/>
      <c r="C588" s="2"/>
      <c r="D588" s="2"/>
      <c r="E588" s="2"/>
    </row>
    <row r="589" spans="1:5" ht="14.25" customHeight="1">
      <c r="A589" s="2"/>
      <c r="B589" s="2"/>
      <c r="C589" s="2"/>
      <c r="D589" s="2"/>
      <c r="E589" s="2"/>
    </row>
    <row r="590" spans="1:5" ht="14.25" customHeight="1">
      <c r="A590" s="2"/>
      <c r="B590" s="2"/>
      <c r="C590" s="2"/>
      <c r="D590" s="2"/>
      <c r="E590" s="2"/>
    </row>
    <row r="591" spans="1:5" ht="14.25" customHeight="1">
      <c r="A591" s="2"/>
      <c r="B591" s="2"/>
      <c r="C591" s="2"/>
      <c r="D591" s="2"/>
      <c r="E591" s="2"/>
    </row>
    <row r="592" spans="1:5" ht="14.25" customHeight="1">
      <c r="A592" s="2"/>
      <c r="B592" s="2"/>
      <c r="C592" s="2"/>
      <c r="D592" s="2"/>
      <c r="E592" s="2"/>
    </row>
    <row r="593" spans="1:5" ht="14.25" customHeight="1">
      <c r="A593" s="2"/>
      <c r="B593" s="2"/>
      <c r="C593" s="2"/>
      <c r="D593" s="2"/>
      <c r="E593" s="2"/>
    </row>
    <row r="594" spans="1:5" ht="14.25" customHeight="1">
      <c r="A594" s="2"/>
      <c r="B594" s="2"/>
      <c r="C594" s="2"/>
      <c r="D594" s="2"/>
      <c r="E594" s="2"/>
    </row>
    <row r="595" spans="1:5" ht="14.25" customHeight="1">
      <c r="A595" s="2"/>
      <c r="B595" s="2"/>
      <c r="C595" s="2"/>
      <c r="D595" s="2"/>
      <c r="E595" s="2"/>
    </row>
    <row r="596" spans="1:5" ht="14.25" customHeight="1">
      <c r="A596" s="2"/>
      <c r="B596" s="2"/>
      <c r="C596" s="2"/>
      <c r="D596" s="2"/>
      <c r="E596" s="2"/>
    </row>
    <row r="597" spans="1:5" ht="14.25" customHeight="1">
      <c r="A597" s="2"/>
      <c r="B597" s="2"/>
      <c r="C597" s="2"/>
      <c r="D597" s="2"/>
      <c r="E597" s="2"/>
    </row>
    <row r="598" spans="1:5" ht="14.25" customHeight="1">
      <c r="A598" s="2"/>
      <c r="B598" s="2"/>
      <c r="C598" s="2"/>
      <c r="D598" s="2"/>
      <c r="E598" s="2"/>
    </row>
    <row r="599" spans="1:5" ht="14.25" customHeight="1">
      <c r="A599" s="2"/>
      <c r="B599" s="2"/>
      <c r="C599" s="2"/>
      <c r="D599" s="2"/>
      <c r="E599" s="2"/>
    </row>
    <row r="600" spans="1:5" ht="14.25" customHeight="1">
      <c r="A600" s="2"/>
      <c r="B600" s="2"/>
      <c r="C600" s="2"/>
      <c r="D600" s="2"/>
      <c r="E600" s="2"/>
    </row>
    <row r="601" spans="1:5" ht="14.25" customHeight="1">
      <c r="A601" s="2"/>
      <c r="B601" s="2"/>
      <c r="C601" s="2"/>
      <c r="D601" s="2"/>
      <c r="E601" s="2"/>
    </row>
    <row r="602" spans="1:5" ht="14.25" customHeight="1">
      <c r="A602" s="2"/>
      <c r="B602" s="2"/>
      <c r="C602" s="2"/>
      <c r="D602" s="2"/>
      <c r="E602" s="2"/>
    </row>
    <row r="603" spans="1:5" ht="14.25" customHeight="1">
      <c r="A603" s="2"/>
      <c r="B603" s="2"/>
      <c r="C603" s="2"/>
      <c r="D603" s="2"/>
      <c r="E603" s="2"/>
    </row>
    <row r="604" spans="1:5" ht="14.25" customHeight="1">
      <c r="A604" s="2"/>
      <c r="B604" s="2"/>
      <c r="C604" s="2"/>
      <c r="D604" s="2"/>
      <c r="E604" s="2"/>
    </row>
    <row r="605" spans="1:5" ht="14.25" customHeight="1">
      <c r="A605" s="2"/>
      <c r="B605" s="2"/>
      <c r="C605" s="2"/>
      <c r="D605" s="2"/>
      <c r="E605" s="2"/>
    </row>
    <row r="606" spans="1:5" ht="14.25" customHeight="1">
      <c r="A606" s="2"/>
      <c r="B606" s="2"/>
      <c r="C606" s="2"/>
      <c r="D606" s="2"/>
      <c r="E606" s="2"/>
    </row>
    <row r="607" spans="1:5" ht="14.25" customHeight="1">
      <c r="A607" s="2"/>
      <c r="B607" s="2"/>
      <c r="C607" s="2"/>
      <c r="D607" s="2"/>
      <c r="E607" s="2"/>
    </row>
    <row r="608" spans="1:5" ht="14.25" customHeight="1">
      <c r="A608" s="2"/>
      <c r="B608" s="2"/>
      <c r="C608" s="2"/>
      <c r="D608" s="2"/>
      <c r="E608" s="2"/>
    </row>
    <row r="609" spans="1:5" ht="14.25" customHeight="1">
      <c r="A609" s="2"/>
      <c r="B609" s="2"/>
      <c r="C609" s="2"/>
      <c r="D609" s="2"/>
      <c r="E609" s="2"/>
    </row>
    <row r="610" spans="1:5" ht="14.25" customHeight="1">
      <c r="A610" s="2"/>
      <c r="B610" s="2"/>
      <c r="C610" s="2"/>
      <c r="D610" s="2"/>
      <c r="E610" s="2"/>
    </row>
    <row r="611" spans="1:5" ht="14.25" customHeight="1">
      <c r="A611" s="2"/>
      <c r="B611" s="2"/>
      <c r="C611" s="2"/>
      <c r="D611" s="2"/>
      <c r="E611" s="2"/>
    </row>
    <row r="612" spans="1:5" ht="14.25" customHeight="1">
      <c r="A612" s="2"/>
      <c r="B612" s="2"/>
      <c r="C612" s="2"/>
      <c r="D612" s="2"/>
      <c r="E612" s="2"/>
    </row>
    <row r="613" spans="1:5" ht="14.25" customHeight="1">
      <c r="A613" s="2"/>
      <c r="B613" s="2"/>
      <c r="C613" s="2"/>
      <c r="D613" s="2"/>
      <c r="E613" s="2"/>
    </row>
    <row r="614" spans="1:5" ht="14.25" customHeight="1">
      <c r="A614" s="2"/>
      <c r="B614" s="2"/>
      <c r="C614" s="2"/>
      <c r="D614" s="2"/>
      <c r="E614" s="2"/>
    </row>
    <row r="615" spans="1:5" ht="14.25" customHeight="1">
      <c r="A615" s="2"/>
      <c r="B615" s="2"/>
      <c r="C615" s="2"/>
      <c r="D615" s="2"/>
      <c r="E615" s="2"/>
    </row>
    <row r="616" spans="1:5" ht="14.25" customHeight="1">
      <c r="A616" s="2"/>
      <c r="B616" s="2"/>
      <c r="C616" s="2"/>
      <c r="D616" s="2"/>
      <c r="E616" s="2"/>
    </row>
    <row r="617" spans="1:5" ht="14.25" customHeight="1">
      <c r="A617" s="2"/>
      <c r="B617" s="2"/>
      <c r="C617" s="2"/>
      <c r="D617" s="2"/>
      <c r="E617" s="2"/>
    </row>
    <row r="618" spans="1:5" ht="14.25" customHeight="1">
      <c r="A618" s="2"/>
      <c r="B618" s="2"/>
      <c r="C618" s="2"/>
      <c r="D618" s="2"/>
      <c r="E618" s="2"/>
    </row>
    <row r="619" spans="1:5" ht="14.25" customHeight="1">
      <c r="A619" s="2"/>
      <c r="B619" s="2"/>
      <c r="C619" s="2"/>
      <c r="D619" s="2"/>
      <c r="E619" s="2"/>
    </row>
    <row r="620" spans="1:5" ht="14.25" customHeight="1">
      <c r="A620" s="2"/>
      <c r="B620" s="2"/>
      <c r="C620" s="2"/>
      <c r="D620" s="2"/>
      <c r="E620" s="2"/>
    </row>
    <row r="621" spans="1:5" ht="14.25" customHeight="1">
      <c r="A621" s="2"/>
      <c r="B621" s="2"/>
      <c r="C621" s="2"/>
      <c r="D621" s="2"/>
      <c r="E621" s="2"/>
    </row>
    <row r="622" spans="1:5" ht="14.25" customHeight="1">
      <c r="A622" s="2"/>
      <c r="B622" s="2"/>
      <c r="C622" s="2"/>
      <c r="D622" s="2"/>
      <c r="E622" s="2"/>
    </row>
    <row r="623" spans="1:5" ht="14.25" customHeight="1">
      <c r="A623" s="2"/>
      <c r="B623" s="2"/>
      <c r="C623" s="2"/>
      <c r="D623" s="2"/>
      <c r="E623" s="2"/>
    </row>
    <row r="624" spans="1:5" ht="14.25" customHeight="1">
      <c r="A624" s="2"/>
      <c r="B624" s="2"/>
      <c r="C624" s="2"/>
      <c r="D624" s="2"/>
      <c r="E624" s="2"/>
    </row>
    <row r="625" spans="1:5" ht="14.25" customHeight="1">
      <c r="A625" s="2"/>
      <c r="B625" s="2"/>
      <c r="C625" s="2"/>
      <c r="D625" s="2"/>
      <c r="E625" s="2"/>
    </row>
    <row r="626" spans="1:5" ht="14.25" customHeight="1">
      <c r="A626" s="2"/>
      <c r="B626" s="2"/>
      <c r="C626" s="2"/>
      <c r="D626" s="2"/>
      <c r="E626" s="2"/>
    </row>
    <row r="627" spans="1:5" ht="14.25" customHeight="1">
      <c r="A627" s="2"/>
      <c r="B627" s="2"/>
      <c r="C627" s="2"/>
      <c r="D627" s="2"/>
      <c r="E627" s="2"/>
    </row>
    <row r="628" spans="1:5" ht="14.25" customHeight="1">
      <c r="A628" s="2"/>
      <c r="B628" s="2"/>
      <c r="C628" s="2"/>
      <c r="D628" s="2"/>
      <c r="E628" s="2"/>
    </row>
    <row r="629" spans="1:5" ht="14.25" customHeight="1">
      <c r="A629" s="2"/>
      <c r="B629" s="2"/>
      <c r="C629" s="2"/>
      <c r="D629" s="2"/>
      <c r="E629" s="2"/>
    </row>
    <row r="630" spans="1:5" ht="14.25" customHeight="1">
      <c r="A630" s="2"/>
      <c r="B630" s="2"/>
      <c r="C630" s="2"/>
      <c r="D630" s="2"/>
      <c r="E630" s="2"/>
    </row>
    <row r="631" spans="1:5" ht="14.25" customHeight="1">
      <c r="A631" s="2"/>
      <c r="B631" s="2"/>
      <c r="C631" s="2"/>
      <c r="D631" s="2"/>
      <c r="E631" s="2"/>
    </row>
    <row r="632" spans="1:5" ht="14.25" customHeight="1">
      <c r="A632" s="2"/>
      <c r="B632" s="2"/>
      <c r="C632" s="2"/>
      <c r="D632" s="2"/>
      <c r="E632" s="2"/>
    </row>
    <row r="633" spans="1:5" ht="14.25" customHeight="1">
      <c r="A633" s="2"/>
      <c r="B633" s="2"/>
      <c r="C633" s="2"/>
      <c r="D633" s="2"/>
      <c r="E633" s="2"/>
    </row>
    <row r="634" spans="1:5" ht="14.25" customHeight="1">
      <c r="A634" s="2"/>
      <c r="B634" s="2"/>
      <c r="C634" s="2"/>
      <c r="D634" s="2"/>
      <c r="E634" s="2"/>
    </row>
    <row r="635" spans="1:5" ht="14.25" customHeight="1">
      <c r="A635" s="2"/>
      <c r="B635" s="2"/>
      <c r="C635" s="2"/>
      <c r="D635" s="2"/>
      <c r="E635" s="2"/>
    </row>
    <row r="636" spans="1:5" ht="14.25" customHeight="1">
      <c r="A636" s="2"/>
      <c r="B636" s="2"/>
      <c r="C636" s="2"/>
      <c r="D636" s="2"/>
      <c r="E636" s="2"/>
    </row>
    <row r="637" spans="1:5" ht="14.25" customHeight="1">
      <c r="A637" s="2"/>
      <c r="B637" s="2"/>
      <c r="C637" s="2"/>
      <c r="D637" s="2"/>
      <c r="E637" s="2"/>
    </row>
    <row r="638" spans="1:5" ht="14.25" customHeight="1">
      <c r="A638" s="2"/>
      <c r="B638" s="2"/>
      <c r="C638" s="2"/>
      <c r="D638" s="2"/>
      <c r="E638" s="2"/>
    </row>
    <row r="639" spans="1:5" ht="14.25" customHeight="1">
      <c r="A639" s="2"/>
      <c r="B639" s="2"/>
      <c r="C639" s="2"/>
      <c r="D639" s="2"/>
      <c r="E639" s="2"/>
    </row>
    <row r="640" spans="1:5" ht="14.25" customHeight="1">
      <c r="A640" s="2"/>
      <c r="B640" s="2"/>
      <c r="C640" s="2"/>
      <c r="D640" s="2"/>
      <c r="E640" s="2"/>
    </row>
    <row r="641" spans="1:5" ht="14.25" customHeight="1">
      <c r="A641" s="2"/>
      <c r="B641" s="2"/>
      <c r="C641" s="2"/>
      <c r="D641" s="2"/>
      <c r="E641" s="2"/>
    </row>
    <row r="642" spans="1:5" ht="14.25" customHeight="1">
      <c r="A642" s="2"/>
      <c r="B642" s="2"/>
      <c r="C642" s="2"/>
      <c r="D642" s="2"/>
      <c r="E642" s="2"/>
    </row>
    <row r="643" spans="1:5" ht="14.25" customHeight="1">
      <c r="A643" s="2"/>
      <c r="B643" s="2"/>
      <c r="C643" s="2"/>
      <c r="D643" s="2"/>
      <c r="E643" s="2"/>
    </row>
    <row r="644" spans="1:5" ht="14.25" customHeight="1">
      <c r="A644" s="2"/>
      <c r="B644" s="2"/>
      <c r="C644" s="2"/>
      <c r="D644" s="2"/>
      <c r="E644" s="2"/>
    </row>
    <row r="645" spans="1:5" ht="14.25" customHeight="1">
      <c r="A645" s="2"/>
      <c r="B645" s="2"/>
      <c r="C645" s="2"/>
      <c r="D645" s="2"/>
      <c r="E645" s="2"/>
    </row>
    <row r="646" spans="1:5" ht="14.25" customHeight="1">
      <c r="A646" s="2"/>
      <c r="B646" s="2"/>
      <c r="C646" s="2"/>
      <c r="D646" s="2"/>
      <c r="E646" s="2"/>
    </row>
    <row r="647" spans="1:5" ht="14.25" customHeight="1">
      <c r="A647" s="2"/>
      <c r="B647" s="2"/>
      <c r="C647" s="2"/>
      <c r="D647" s="2"/>
      <c r="E647" s="2"/>
    </row>
    <row r="648" spans="1:5" ht="14.25" customHeight="1">
      <c r="A648" s="2"/>
      <c r="B648" s="2"/>
      <c r="C648" s="2"/>
      <c r="D648" s="2"/>
      <c r="E648" s="2"/>
    </row>
    <row r="649" spans="1:5" ht="14.25" customHeight="1">
      <c r="A649" s="2"/>
      <c r="B649" s="2"/>
      <c r="C649" s="2"/>
      <c r="D649" s="2"/>
      <c r="E649" s="2"/>
    </row>
    <row r="650" spans="1:5" ht="14.25" customHeight="1">
      <c r="A650" s="2"/>
      <c r="B650" s="2"/>
      <c r="C650" s="2"/>
      <c r="D650" s="2"/>
      <c r="E650" s="2"/>
    </row>
    <row r="651" spans="1:5" ht="14.25" customHeight="1">
      <c r="A651" s="2"/>
      <c r="B651" s="2"/>
      <c r="C651" s="2"/>
      <c r="D651" s="2"/>
      <c r="E651" s="2"/>
    </row>
    <row r="652" spans="1:5" ht="14.25" customHeight="1">
      <c r="A652" s="2"/>
      <c r="B652" s="2"/>
      <c r="C652" s="2"/>
      <c r="D652" s="2"/>
      <c r="E652" s="2"/>
    </row>
    <row r="653" spans="1:5" ht="14.25" customHeight="1">
      <c r="A653" s="2"/>
      <c r="B653" s="2"/>
      <c r="C653" s="2"/>
      <c r="D653" s="2"/>
      <c r="E653" s="2"/>
    </row>
    <row r="654" spans="1:5" ht="14.25" customHeight="1">
      <c r="A654" s="2"/>
      <c r="B654" s="2"/>
      <c r="C654" s="2"/>
      <c r="D654" s="2"/>
      <c r="E654" s="2"/>
    </row>
    <row r="655" spans="1:5" ht="14.25" customHeight="1">
      <c r="A655" s="2"/>
      <c r="B655" s="2"/>
      <c r="C655" s="2"/>
      <c r="D655" s="2"/>
      <c r="E655" s="2"/>
    </row>
    <row r="656" spans="1:5" ht="14.25" customHeight="1">
      <c r="A656" s="2"/>
      <c r="B656" s="2"/>
      <c r="C656" s="2"/>
      <c r="D656" s="2"/>
      <c r="E656" s="2"/>
    </row>
    <row r="657" spans="1:5" ht="14.25" customHeight="1">
      <c r="A657" s="2"/>
      <c r="B657" s="2"/>
      <c r="C657" s="2"/>
      <c r="D657" s="2"/>
      <c r="E657" s="2"/>
    </row>
    <row r="658" spans="1:5" ht="14.25" customHeight="1">
      <c r="A658" s="2"/>
      <c r="B658" s="2"/>
      <c r="C658" s="2"/>
      <c r="D658" s="2"/>
      <c r="E658" s="2"/>
    </row>
    <row r="659" spans="1:5" ht="14.25" customHeight="1">
      <c r="A659" s="2"/>
      <c r="B659" s="2"/>
      <c r="C659" s="2"/>
      <c r="D659" s="2"/>
      <c r="E659" s="2"/>
    </row>
    <row r="660" spans="1:5" ht="14.25" customHeight="1">
      <c r="A660" s="2"/>
      <c r="B660" s="2"/>
      <c r="C660" s="2"/>
      <c r="D660" s="2"/>
      <c r="E660" s="2"/>
    </row>
    <row r="661" spans="1:5" ht="14.25" customHeight="1">
      <c r="A661" s="2"/>
      <c r="B661" s="2"/>
      <c r="C661" s="2"/>
      <c r="D661" s="2"/>
      <c r="E661" s="2"/>
    </row>
    <row r="662" spans="1:5" ht="14.25" customHeight="1">
      <c r="A662" s="2"/>
      <c r="B662" s="2"/>
      <c r="C662" s="2"/>
      <c r="D662" s="2"/>
      <c r="E662" s="2"/>
    </row>
    <row r="663" spans="1:5" ht="14.25" customHeight="1">
      <c r="A663" s="2"/>
      <c r="B663" s="2"/>
      <c r="C663" s="2"/>
      <c r="D663" s="2"/>
      <c r="E663" s="2"/>
    </row>
    <row r="664" spans="1:5" ht="14.25" customHeight="1">
      <c r="A664" s="2"/>
      <c r="B664" s="2"/>
      <c r="C664" s="2"/>
      <c r="D664" s="2"/>
      <c r="E664" s="2"/>
    </row>
    <row r="665" spans="1:5" ht="14.25" customHeight="1">
      <c r="A665" s="2"/>
      <c r="B665" s="2"/>
      <c r="C665" s="2"/>
      <c r="D665" s="2"/>
      <c r="E665" s="2"/>
    </row>
    <row r="666" spans="1:5" ht="14.25" customHeight="1">
      <c r="A666" s="2"/>
      <c r="B666" s="2"/>
      <c r="C666" s="2"/>
      <c r="D666" s="2"/>
      <c r="E666" s="2"/>
    </row>
    <row r="667" spans="1:5" ht="14.25" customHeight="1">
      <c r="A667" s="2"/>
      <c r="B667" s="2"/>
      <c r="C667" s="2"/>
      <c r="D667" s="2"/>
      <c r="E667" s="2"/>
    </row>
    <row r="668" spans="1:5" ht="14.25" customHeight="1">
      <c r="A668" s="2"/>
      <c r="B668" s="2"/>
      <c r="C668" s="2"/>
      <c r="D668" s="2"/>
      <c r="E668" s="2"/>
    </row>
    <row r="669" spans="1:5" ht="14.25" customHeight="1">
      <c r="A669" s="2"/>
      <c r="B669" s="2"/>
      <c r="C669" s="2"/>
      <c r="D669" s="2"/>
      <c r="E669" s="2"/>
    </row>
    <row r="670" spans="1:5" ht="14.25" customHeight="1">
      <c r="A670" s="2"/>
      <c r="B670" s="2"/>
      <c r="C670" s="2"/>
      <c r="D670" s="2"/>
      <c r="E670" s="2"/>
    </row>
    <row r="671" spans="1:5" ht="14.25" customHeight="1">
      <c r="A671" s="2"/>
      <c r="B671" s="2"/>
      <c r="C671" s="2"/>
      <c r="D671" s="2"/>
      <c r="E671" s="2"/>
    </row>
    <row r="672" spans="1:5" ht="14.25" customHeight="1">
      <c r="A672" s="2"/>
      <c r="B672" s="2"/>
      <c r="C672" s="2"/>
      <c r="D672" s="2"/>
      <c r="E672" s="2"/>
    </row>
    <row r="673" spans="1:5" ht="14.25" customHeight="1">
      <c r="A673" s="2"/>
      <c r="B673" s="2"/>
      <c r="C673" s="2"/>
      <c r="D673" s="2"/>
      <c r="E673" s="2"/>
    </row>
    <row r="674" spans="1:5" ht="14.25" customHeight="1">
      <c r="A674" s="2"/>
      <c r="B674" s="2"/>
      <c r="C674" s="2"/>
      <c r="D674" s="2"/>
      <c r="E674" s="2"/>
    </row>
    <row r="675" spans="1:5" ht="14.25" customHeight="1">
      <c r="A675" s="2"/>
      <c r="B675" s="2"/>
      <c r="C675" s="2"/>
      <c r="D675" s="2"/>
      <c r="E675" s="2"/>
    </row>
    <row r="676" spans="1:5" ht="14.25" customHeight="1">
      <c r="A676" s="2"/>
      <c r="B676" s="2"/>
      <c r="C676" s="2"/>
      <c r="D676" s="2"/>
      <c r="E676" s="2"/>
    </row>
    <row r="677" spans="1:5" ht="14.25" customHeight="1">
      <c r="A677" s="2"/>
      <c r="B677" s="2"/>
      <c r="C677" s="2"/>
      <c r="D677" s="2"/>
      <c r="E677" s="2"/>
    </row>
    <row r="678" spans="1:5" ht="14.25" customHeight="1">
      <c r="A678" s="2"/>
      <c r="B678" s="2"/>
      <c r="C678" s="2"/>
      <c r="D678" s="2"/>
      <c r="E678" s="2"/>
    </row>
    <row r="679" spans="1:5" ht="14.25" customHeight="1">
      <c r="A679" s="2"/>
      <c r="B679" s="2"/>
      <c r="C679" s="2"/>
      <c r="D679" s="2"/>
      <c r="E679" s="2"/>
    </row>
    <row r="680" spans="1:5" ht="14.25" customHeight="1">
      <c r="A680" s="2"/>
      <c r="B680" s="2"/>
      <c r="C680" s="2"/>
      <c r="D680" s="2"/>
      <c r="E680" s="2"/>
    </row>
    <row r="681" spans="1:5" ht="14.25" customHeight="1">
      <c r="A681" s="2"/>
      <c r="B681" s="2"/>
      <c r="C681" s="2"/>
      <c r="D681" s="2"/>
      <c r="E681" s="2"/>
    </row>
    <row r="682" spans="1:5" ht="14.25" customHeight="1">
      <c r="A682" s="2"/>
      <c r="B682" s="2"/>
      <c r="C682" s="2"/>
      <c r="D682" s="2"/>
      <c r="E682" s="2"/>
    </row>
    <row r="683" spans="1:5" ht="14.25" customHeight="1">
      <c r="A683" s="2"/>
      <c r="B683" s="2"/>
      <c r="C683" s="2"/>
      <c r="D683" s="2"/>
      <c r="E683" s="2"/>
    </row>
    <row r="684" spans="1:5" ht="14.25" customHeight="1">
      <c r="A684" s="2"/>
      <c r="B684" s="2"/>
      <c r="C684" s="2"/>
      <c r="D684" s="2"/>
      <c r="E684" s="2"/>
    </row>
    <row r="685" spans="1:5" ht="14.25" customHeight="1">
      <c r="A685" s="2"/>
      <c r="B685" s="2"/>
      <c r="C685" s="2"/>
      <c r="D685" s="2"/>
      <c r="E685" s="2"/>
    </row>
    <row r="686" spans="1:5" ht="14.25" customHeight="1">
      <c r="A686" s="2"/>
      <c r="B686" s="2"/>
      <c r="C686" s="2"/>
      <c r="D686" s="2"/>
      <c r="E686" s="2"/>
    </row>
    <row r="687" spans="1:5" ht="14.25" customHeight="1">
      <c r="A687" s="2"/>
      <c r="B687" s="2"/>
      <c r="C687" s="2"/>
      <c r="D687" s="2"/>
      <c r="E687" s="2"/>
    </row>
    <row r="688" spans="1:5" ht="14.25" customHeight="1">
      <c r="A688" s="2"/>
      <c r="B688" s="2"/>
      <c r="C688" s="2"/>
      <c r="D688" s="2"/>
      <c r="E688" s="2"/>
    </row>
    <row r="689" spans="1:5" ht="14.25" customHeight="1">
      <c r="A689" s="2"/>
      <c r="B689" s="2"/>
      <c r="C689" s="2"/>
      <c r="D689" s="2"/>
      <c r="E689" s="2"/>
    </row>
    <row r="690" spans="1:5" ht="14.25" customHeight="1">
      <c r="A690" s="2"/>
      <c r="B690" s="2"/>
      <c r="C690" s="2"/>
      <c r="D690" s="2"/>
      <c r="E690" s="2"/>
    </row>
    <row r="691" spans="1:5" ht="14.25" customHeight="1">
      <c r="A691" s="2"/>
      <c r="B691" s="2"/>
      <c r="C691" s="2"/>
      <c r="D691" s="2"/>
      <c r="E691" s="2"/>
    </row>
    <row r="692" spans="1:5" ht="14.25" customHeight="1">
      <c r="A692" s="2"/>
      <c r="B692" s="2"/>
      <c r="C692" s="2"/>
      <c r="D692" s="2"/>
      <c r="E692" s="2"/>
    </row>
    <row r="693" spans="1:5" ht="14.25" customHeight="1">
      <c r="A693" s="2"/>
      <c r="B693" s="2"/>
      <c r="C693" s="2"/>
      <c r="D693" s="2"/>
      <c r="E693" s="2"/>
    </row>
    <row r="694" spans="1:5" ht="14.25" customHeight="1">
      <c r="A694" s="2"/>
      <c r="B694" s="2"/>
      <c r="C694" s="2"/>
      <c r="D694" s="2"/>
      <c r="E694" s="2"/>
    </row>
    <row r="695" spans="1:5" ht="14.25" customHeight="1">
      <c r="A695" s="2"/>
      <c r="B695" s="2"/>
      <c r="C695" s="2"/>
      <c r="D695" s="2"/>
      <c r="E695" s="2"/>
    </row>
    <row r="696" spans="1:5" ht="14.25" customHeight="1">
      <c r="A696" s="2"/>
      <c r="B696" s="2"/>
      <c r="C696" s="2"/>
      <c r="D696" s="2"/>
      <c r="E696" s="2"/>
    </row>
    <row r="697" spans="1:5" ht="14.25" customHeight="1">
      <c r="A697" s="2"/>
      <c r="B697" s="2"/>
      <c r="C697" s="2"/>
      <c r="D697" s="2"/>
      <c r="E697" s="2"/>
    </row>
    <row r="698" spans="1:5" ht="14.25" customHeight="1">
      <c r="A698" s="2"/>
      <c r="B698" s="2"/>
      <c r="C698" s="2"/>
      <c r="D698" s="2"/>
      <c r="E698" s="2"/>
    </row>
    <row r="699" spans="1:5" ht="14.25" customHeight="1">
      <c r="A699" s="2"/>
      <c r="B699" s="2"/>
      <c r="C699" s="2"/>
      <c r="D699" s="2"/>
      <c r="E699" s="2"/>
    </row>
    <row r="700" spans="1:5" ht="14.25" customHeight="1">
      <c r="A700" s="2"/>
      <c r="B700" s="2"/>
      <c r="C700" s="2"/>
      <c r="D700" s="2"/>
      <c r="E700" s="2"/>
    </row>
    <row r="701" spans="1:5" ht="14.25" customHeight="1">
      <c r="A701" s="2"/>
      <c r="B701" s="2"/>
      <c r="C701" s="2"/>
      <c r="D701" s="2"/>
      <c r="E701" s="2"/>
    </row>
    <row r="702" spans="1:5" ht="14.25" customHeight="1">
      <c r="A702" s="2"/>
      <c r="B702" s="2"/>
      <c r="C702" s="2"/>
      <c r="D702" s="2"/>
      <c r="E702" s="2"/>
    </row>
    <row r="703" spans="1:5" ht="14.25" customHeight="1">
      <c r="A703" s="2"/>
      <c r="B703" s="2"/>
      <c r="C703" s="2"/>
      <c r="D703" s="2"/>
      <c r="E703" s="2"/>
    </row>
    <row r="704" spans="1:5" ht="14.25" customHeight="1">
      <c r="A704" s="2"/>
      <c r="B704" s="2"/>
      <c r="C704" s="2"/>
      <c r="D704" s="2"/>
      <c r="E704" s="2"/>
    </row>
    <row r="705" spans="1:5" ht="14.25" customHeight="1">
      <c r="A705" s="2"/>
      <c r="B705" s="2"/>
      <c r="C705" s="2"/>
      <c r="D705" s="2"/>
      <c r="E705" s="2"/>
    </row>
    <row r="706" spans="1:5" ht="14.25" customHeight="1">
      <c r="A706" s="2"/>
      <c r="B706" s="2"/>
      <c r="C706" s="2"/>
      <c r="D706" s="2"/>
      <c r="E706" s="2"/>
    </row>
    <row r="707" spans="1:5" ht="14.25" customHeight="1">
      <c r="A707" s="2"/>
      <c r="B707" s="2"/>
      <c r="C707" s="2"/>
      <c r="D707" s="2"/>
      <c r="E707" s="2"/>
    </row>
    <row r="708" spans="1:5" ht="14.25" customHeight="1">
      <c r="A708" s="2"/>
      <c r="B708" s="2"/>
      <c r="C708" s="2"/>
      <c r="D708" s="2"/>
      <c r="E708" s="2"/>
    </row>
    <row r="709" spans="1:5" ht="14.25" customHeight="1">
      <c r="A709" s="2"/>
      <c r="B709" s="2"/>
      <c r="C709" s="2"/>
      <c r="D709" s="2"/>
      <c r="E709" s="2"/>
    </row>
    <row r="710" spans="1:5" ht="14.25" customHeight="1">
      <c r="A710" s="2"/>
      <c r="B710" s="2"/>
      <c r="C710" s="2"/>
      <c r="D710" s="2"/>
      <c r="E710" s="2"/>
    </row>
    <row r="711" spans="1:5" ht="14.25" customHeight="1">
      <c r="A711" s="2"/>
      <c r="B711" s="2"/>
      <c r="C711" s="2"/>
      <c r="D711" s="2"/>
      <c r="E711" s="2"/>
    </row>
    <row r="712" spans="1:5" ht="14.25" customHeight="1">
      <c r="A712" s="2"/>
      <c r="B712" s="2"/>
      <c r="C712" s="2"/>
      <c r="D712" s="2"/>
      <c r="E712" s="2"/>
    </row>
    <row r="713" spans="1:5" ht="14.25" customHeight="1">
      <c r="A713" s="2"/>
      <c r="B713" s="2"/>
      <c r="C713" s="2"/>
      <c r="D713" s="2"/>
      <c r="E713" s="2"/>
    </row>
    <row r="714" spans="1:5" ht="14.25" customHeight="1">
      <c r="A714" s="2"/>
      <c r="B714" s="2"/>
      <c r="C714" s="2"/>
      <c r="D714" s="2"/>
      <c r="E714" s="2"/>
    </row>
    <row r="715" spans="1:5" ht="14.25" customHeight="1">
      <c r="A715" s="2"/>
      <c r="B715" s="2"/>
      <c r="C715" s="2"/>
      <c r="D715" s="2"/>
      <c r="E715" s="2"/>
    </row>
    <row r="716" spans="1:5" ht="14.25" customHeight="1">
      <c r="A716" s="2"/>
      <c r="B716" s="2"/>
      <c r="C716" s="2"/>
      <c r="D716" s="2"/>
      <c r="E716" s="2"/>
    </row>
    <row r="717" spans="1:5" ht="14.25" customHeight="1">
      <c r="A717" s="2"/>
      <c r="B717" s="2"/>
      <c r="C717" s="2"/>
      <c r="D717" s="2"/>
      <c r="E717" s="2"/>
    </row>
    <row r="718" spans="1:5" ht="14.25" customHeight="1">
      <c r="A718" s="2"/>
      <c r="B718" s="2"/>
      <c r="C718" s="2"/>
      <c r="D718" s="2"/>
      <c r="E718" s="2"/>
    </row>
    <row r="719" spans="1:5" ht="14.25" customHeight="1">
      <c r="A719" s="2"/>
      <c r="B719" s="2"/>
      <c r="C719" s="2"/>
      <c r="D719" s="2"/>
      <c r="E719" s="2"/>
    </row>
    <row r="720" spans="1:5" ht="14.25" customHeight="1">
      <c r="A720" s="2"/>
      <c r="B720" s="2"/>
      <c r="C720" s="2"/>
      <c r="D720" s="2"/>
      <c r="E720" s="2"/>
    </row>
    <row r="721" spans="1:5" ht="14.25" customHeight="1">
      <c r="A721" s="2"/>
      <c r="B721" s="2"/>
      <c r="C721" s="2"/>
      <c r="D721" s="2"/>
      <c r="E721" s="2"/>
    </row>
    <row r="722" spans="1:5" ht="14.25" customHeight="1">
      <c r="A722" s="2"/>
      <c r="B722" s="2"/>
      <c r="C722" s="2"/>
      <c r="D722" s="2"/>
      <c r="E722" s="2"/>
    </row>
    <row r="723" spans="1:5" ht="14.25" customHeight="1">
      <c r="A723" s="2"/>
      <c r="B723" s="2"/>
      <c r="C723" s="2"/>
      <c r="D723" s="2"/>
      <c r="E723" s="2"/>
    </row>
    <row r="724" spans="1:5" ht="14.25" customHeight="1">
      <c r="A724" s="2"/>
      <c r="B724" s="2"/>
      <c r="C724" s="2"/>
      <c r="D724" s="2"/>
      <c r="E724" s="2"/>
    </row>
    <row r="725" spans="1:5" ht="14.25" customHeight="1">
      <c r="A725" s="2"/>
      <c r="B725" s="2"/>
      <c r="C725" s="2"/>
      <c r="D725" s="2"/>
      <c r="E725" s="2"/>
    </row>
    <row r="726" spans="1:5" ht="14.25" customHeight="1">
      <c r="A726" s="2"/>
      <c r="B726" s="2"/>
      <c r="C726" s="2"/>
      <c r="D726" s="2"/>
      <c r="E726" s="2"/>
    </row>
    <row r="727" spans="1:5" ht="14.25" customHeight="1">
      <c r="A727" s="2"/>
      <c r="B727" s="2"/>
      <c r="C727" s="2"/>
      <c r="D727" s="2"/>
      <c r="E727" s="2"/>
    </row>
    <row r="728" spans="1:5" ht="14.25" customHeight="1">
      <c r="A728" s="2"/>
      <c r="B728" s="2"/>
      <c r="C728" s="2"/>
      <c r="D728" s="2"/>
      <c r="E728" s="2"/>
    </row>
    <row r="729" spans="1:5" ht="14.25" customHeight="1">
      <c r="A729" s="2"/>
      <c r="B729" s="2"/>
      <c r="C729" s="2"/>
      <c r="D729" s="2"/>
      <c r="E729" s="2"/>
    </row>
    <row r="730" spans="1:5" ht="14.25" customHeight="1">
      <c r="A730" s="2"/>
      <c r="B730" s="2"/>
      <c r="C730" s="2"/>
      <c r="D730" s="2"/>
      <c r="E730" s="2"/>
    </row>
    <row r="731" spans="1:5" ht="14.25" customHeight="1">
      <c r="A731" s="2"/>
      <c r="B731" s="2"/>
      <c r="C731" s="2"/>
      <c r="D731" s="2"/>
      <c r="E731" s="2"/>
    </row>
    <row r="732" spans="1:5" ht="14.25" customHeight="1">
      <c r="A732" s="2"/>
      <c r="B732" s="2"/>
      <c r="C732" s="2"/>
      <c r="D732" s="2"/>
      <c r="E732" s="2"/>
    </row>
    <row r="733" spans="1:5" ht="14.25" customHeight="1">
      <c r="A733" s="2"/>
      <c r="B733" s="2"/>
      <c r="C733" s="2"/>
      <c r="D733" s="2"/>
      <c r="E733" s="2"/>
    </row>
    <row r="734" spans="1:5" ht="14.25" customHeight="1">
      <c r="A734" s="2"/>
      <c r="B734" s="2"/>
      <c r="C734" s="2"/>
      <c r="D734" s="2"/>
      <c r="E734" s="2"/>
    </row>
    <row r="735" spans="1:5" ht="14.25" customHeight="1">
      <c r="A735" s="2"/>
      <c r="B735" s="2"/>
      <c r="C735" s="2"/>
      <c r="D735" s="2"/>
      <c r="E735" s="2"/>
    </row>
    <row r="736" spans="1:5" ht="14.25" customHeight="1">
      <c r="A736" s="2"/>
      <c r="B736" s="2"/>
      <c r="C736" s="2"/>
      <c r="D736" s="2"/>
      <c r="E736" s="2"/>
    </row>
    <row r="737" spans="1:5" ht="14.25" customHeight="1">
      <c r="A737" s="2"/>
      <c r="B737" s="2"/>
      <c r="C737" s="2"/>
      <c r="D737" s="2"/>
      <c r="E737" s="2"/>
    </row>
    <row r="738" spans="1:5" ht="14.25" customHeight="1">
      <c r="A738" s="2"/>
      <c r="B738" s="2"/>
      <c r="C738" s="2"/>
      <c r="D738" s="2"/>
      <c r="E738" s="2"/>
    </row>
    <row r="739" spans="1:5" ht="14.25" customHeight="1">
      <c r="A739" s="2"/>
      <c r="B739" s="2"/>
      <c r="C739" s="2"/>
      <c r="D739" s="2"/>
      <c r="E739" s="2"/>
    </row>
    <row r="740" spans="1:5" ht="14.25" customHeight="1">
      <c r="A740" s="2"/>
      <c r="B740" s="2"/>
      <c r="C740" s="2"/>
      <c r="D740" s="2"/>
      <c r="E740" s="2"/>
    </row>
    <row r="741" spans="1:5" ht="14.25" customHeight="1">
      <c r="A741" s="2"/>
      <c r="B741" s="2"/>
      <c r="C741" s="2"/>
      <c r="D741" s="2"/>
      <c r="E741" s="2"/>
    </row>
    <row r="742" spans="1:5" ht="14.25" customHeight="1">
      <c r="A742" s="2"/>
      <c r="B742" s="2"/>
      <c r="C742" s="2"/>
      <c r="D742" s="2"/>
      <c r="E742" s="2"/>
    </row>
    <row r="743" spans="1:5" ht="14.25" customHeight="1">
      <c r="A743" s="2"/>
      <c r="B743" s="2"/>
      <c r="C743" s="2"/>
      <c r="D743" s="2"/>
      <c r="E743" s="2"/>
    </row>
    <row r="744" spans="1:5" ht="14.25" customHeight="1">
      <c r="A744" s="2"/>
      <c r="B744" s="2"/>
      <c r="C744" s="2"/>
      <c r="D744" s="2"/>
      <c r="E744" s="2"/>
    </row>
    <row r="745" spans="1:5" ht="14.25" customHeight="1">
      <c r="A745" s="2"/>
      <c r="B745" s="2"/>
      <c r="C745" s="2"/>
      <c r="D745" s="2"/>
      <c r="E745" s="2"/>
    </row>
    <row r="746" spans="1:5" ht="14.25" customHeight="1">
      <c r="A746" s="2"/>
      <c r="B746" s="2"/>
      <c r="C746" s="2"/>
      <c r="D746" s="2"/>
      <c r="E746" s="2"/>
    </row>
    <row r="747" spans="1:5" ht="14.25" customHeight="1">
      <c r="A747" s="2"/>
      <c r="B747" s="2"/>
      <c r="C747" s="2"/>
      <c r="D747" s="2"/>
      <c r="E747" s="2"/>
    </row>
    <row r="748" spans="1:5" ht="14.25" customHeight="1">
      <c r="A748" s="2"/>
      <c r="B748" s="2"/>
      <c r="C748" s="2"/>
      <c r="D748" s="2"/>
      <c r="E748" s="2"/>
    </row>
    <row r="749" spans="1:5" ht="14.25" customHeight="1">
      <c r="A749" s="2"/>
      <c r="B749" s="2"/>
      <c r="C749" s="2"/>
      <c r="D749" s="2"/>
      <c r="E749" s="2"/>
    </row>
    <row r="750" spans="1:5" ht="14.25" customHeight="1">
      <c r="A750" s="2"/>
      <c r="B750" s="2"/>
      <c r="C750" s="2"/>
      <c r="D750" s="2"/>
      <c r="E750" s="2"/>
    </row>
    <row r="751" spans="1:5" ht="14.25" customHeight="1">
      <c r="A751" s="2"/>
      <c r="B751" s="2"/>
      <c r="C751" s="2"/>
      <c r="D751" s="2"/>
      <c r="E751" s="2"/>
    </row>
    <row r="752" spans="1:5" ht="14.25" customHeight="1">
      <c r="A752" s="2"/>
      <c r="B752" s="2"/>
      <c r="C752" s="2"/>
      <c r="D752" s="2"/>
      <c r="E752" s="2"/>
    </row>
    <row r="753" spans="1:5" ht="14.25" customHeight="1">
      <c r="A753" s="2"/>
      <c r="B753" s="2"/>
      <c r="C753" s="2"/>
      <c r="D753" s="2"/>
      <c r="E753" s="2"/>
    </row>
    <row r="754" spans="1:5" ht="14.25" customHeight="1">
      <c r="A754" s="2"/>
      <c r="B754" s="2"/>
      <c r="C754" s="2"/>
      <c r="D754" s="2"/>
      <c r="E754" s="2"/>
    </row>
    <row r="755" spans="1:5" ht="14.25" customHeight="1">
      <c r="A755" s="2"/>
      <c r="B755" s="2"/>
      <c r="C755" s="2"/>
      <c r="D755" s="2"/>
      <c r="E755" s="2"/>
    </row>
    <row r="756" spans="1:5" ht="14.25" customHeight="1">
      <c r="A756" s="2"/>
      <c r="B756" s="2"/>
      <c r="C756" s="2"/>
      <c r="D756" s="2"/>
      <c r="E756" s="2"/>
    </row>
    <row r="757" spans="1:5" ht="14.25" customHeight="1">
      <c r="A757" s="2"/>
      <c r="B757" s="2"/>
      <c r="C757" s="2"/>
      <c r="D757" s="2"/>
      <c r="E757" s="2"/>
    </row>
    <row r="758" spans="1:5" ht="14.25" customHeight="1">
      <c r="A758" s="2"/>
      <c r="B758" s="2"/>
      <c r="C758" s="2"/>
      <c r="D758" s="2"/>
      <c r="E758" s="2"/>
    </row>
    <row r="759" spans="1:5" ht="14.25" customHeight="1">
      <c r="A759" s="2"/>
      <c r="B759" s="2"/>
      <c r="C759" s="2"/>
      <c r="D759" s="2"/>
      <c r="E759" s="2"/>
    </row>
    <row r="760" spans="1:5" ht="14.25" customHeight="1">
      <c r="A760" s="2"/>
      <c r="B760" s="2"/>
      <c r="C760" s="2"/>
      <c r="D760" s="2"/>
      <c r="E760" s="2"/>
    </row>
    <row r="761" spans="1:5" ht="14.25" customHeight="1">
      <c r="A761" s="2"/>
      <c r="B761" s="2"/>
      <c r="C761" s="2"/>
      <c r="D761" s="2"/>
      <c r="E761" s="2"/>
    </row>
    <row r="762" spans="1:5" ht="14.25" customHeight="1">
      <c r="A762" s="2"/>
      <c r="B762" s="2"/>
      <c r="C762" s="2"/>
      <c r="D762" s="2"/>
      <c r="E762" s="2"/>
    </row>
    <row r="763" spans="1:5" ht="14.25" customHeight="1">
      <c r="A763" s="2"/>
      <c r="B763" s="2"/>
      <c r="C763" s="2"/>
      <c r="D763" s="2"/>
      <c r="E763" s="2"/>
    </row>
    <row r="764" spans="1:5" ht="14.25" customHeight="1">
      <c r="A764" s="2"/>
      <c r="B764" s="2"/>
      <c r="C764" s="2"/>
      <c r="D764" s="2"/>
      <c r="E764" s="2"/>
    </row>
    <row r="765" spans="1:5" ht="14.25" customHeight="1">
      <c r="A765" s="2"/>
      <c r="B765" s="2"/>
      <c r="C765" s="2"/>
      <c r="D765" s="2"/>
      <c r="E765" s="2"/>
    </row>
    <row r="766" spans="1:5" ht="14.25" customHeight="1">
      <c r="A766" s="2"/>
      <c r="B766" s="2"/>
      <c r="C766" s="2"/>
      <c r="D766" s="2"/>
      <c r="E766" s="2"/>
    </row>
    <row r="767" spans="1:5" ht="14.25" customHeight="1">
      <c r="A767" s="2"/>
      <c r="B767" s="2"/>
      <c r="C767" s="2"/>
      <c r="D767" s="2"/>
      <c r="E767" s="2"/>
    </row>
    <row r="768" spans="1:5" ht="14.25" customHeight="1">
      <c r="A768" s="2"/>
      <c r="B768" s="2"/>
      <c r="C768" s="2"/>
      <c r="D768" s="2"/>
      <c r="E768" s="2"/>
    </row>
    <row r="769" spans="1:5" ht="14.25" customHeight="1">
      <c r="A769" s="2"/>
      <c r="B769" s="2"/>
      <c r="C769" s="2"/>
      <c r="D769" s="2"/>
      <c r="E769" s="2"/>
    </row>
    <row r="770" spans="1:5" ht="14.25" customHeight="1">
      <c r="A770" s="2"/>
      <c r="B770" s="2"/>
      <c r="C770" s="2"/>
      <c r="D770" s="2"/>
      <c r="E770" s="2"/>
    </row>
    <row r="771" spans="1:5" ht="14.25" customHeight="1">
      <c r="A771" s="2"/>
      <c r="B771" s="2"/>
      <c r="C771" s="2"/>
      <c r="D771" s="2"/>
      <c r="E771" s="2"/>
    </row>
    <row r="772" spans="1:5" ht="14.25" customHeight="1">
      <c r="A772" s="2"/>
      <c r="B772" s="2"/>
      <c r="C772" s="2"/>
      <c r="D772" s="2"/>
      <c r="E772" s="2"/>
    </row>
    <row r="773" spans="1:5" ht="14.25" customHeight="1">
      <c r="A773" s="2"/>
      <c r="B773" s="2"/>
      <c r="C773" s="2"/>
      <c r="D773" s="2"/>
      <c r="E773" s="2"/>
    </row>
    <row r="774" spans="1:5" ht="14.25" customHeight="1">
      <c r="A774" s="2"/>
      <c r="B774" s="2"/>
      <c r="C774" s="2"/>
      <c r="D774" s="2"/>
      <c r="E774" s="2"/>
    </row>
    <row r="775" spans="1:5" ht="14.25" customHeight="1">
      <c r="A775" s="2"/>
      <c r="B775" s="2"/>
      <c r="C775" s="2"/>
      <c r="D775" s="2"/>
      <c r="E775" s="2"/>
    </row>
    <row r="776" spans="1:5" ht="14.25" customHeight="1">
      <c r="A776" s="2"/>
      <c r="B776" s="2"/>
      <c r="C776" s="2"/>
      <c r="D776" s="2"/>
      <c r="E776" s="2"/>
    </row>
    <row r="777" spans="1:5" ht="14.25" customHeight="1">
      <c r="A777" s="2"/>
      <c r="B777" s="2"/>
      <c r="C777" s="2"/>
      <c r="D777" s="2"/>
      <c r="E777" s="2"/>
    </row>
    <row r="778" spans="1:5" ht="14.25" customHeight="1">
      <c r="A778" s="2"/>
      <c r="B778" s="2"/>
      <c r="C778" s="2"/>
      <c r="D778" s="2"/>
      <c r="E778" s="2"/>
    </row>
    <row r="779" spans="1:5" ht="14.25" customHeight="1">
      <c r="A779" s="2"/>
      <c r="B779" s="2"/>
      <c r="C779" s="2"/>
      <c r="D779" s="2"/>
      <c r="E779" s="2"/>
    </row>
    <row r="780" spans="1:5" ht="14.25" customHeight="1">
      <c r="A780" s="2"/>
      <c r="B780" s="2"/>
      <c r="C780" s="2"/>
      <c r="D780" s="2"/>
      <c r="E780" s="2"/>
    </row>
    <row r="781" spans="1:5" ht="14.25" customHeight="1">
      <c r="A781" s="2"/>
      <c r="B781" s="2"/>
      <c r="C781" s="2"/>
      <c r="D781" s="2"/>
      <c r="E781" s="2"/>
    </row>
    <row r="782" spans="1:5" ht="14.25" customHeight="1">
      <c r="A782" s="2"/>
      <c r="B782" s="2"/>
      <c r="C782" s="2"/>
      <c r="D782" s="2"/>
      <c r="E782" s="2"/>
    </row>
    <row r="783" spans="1:5" ht="14.25" customHeight="1">
      <c r="A783" s="2"/>
      <c r="B783" s="2"/>
      <c r="C783" s="2"/>
      <c r="D783" s="2"/>
      <c r="E783" s="2"/>
    </row>
    <row r="784" spans="1:5" ht="14.25" customHeight="1">
      <c r="A784" s="2"/>
      <c r="B784" s="2"/>
      <c r="C784" s="2"/>
      <c r="D784" s="2"/>
      <c r="E784" s="2"/>
    </row>
    <row r="785" spans="1:5" ht="14.25" customHeight="1">
      <c r="A785" s="2"/>
      <c r="B785" s="2"/>
      <c r="C785" s="2"/>
      <c r="D785" s="2"/>
      <c r="E785" s="2"/>
    </row>
    <row r="786" spans="1:5" ht="14.25" customHeight="1">
      <c r="A786" s="2"/>
      <c r="B786" s="2"/>
      <c r="C786" s="2"/>
      <c r="D786" s="2"/>
      <c r="E786" s="2"/>
    </row>
    <row r="787" spans="1:5" ht="14.25" customHeight="1">
      <c r="A787" s="2"/>
      <c r="B787" s="2"/>
      <c r="C787" s="2"/>
      <c r="D787" s="2"/>
      <c r="E787" s="2"/>
    </row>
    <row r="788" spans="1:5" ht="14.25" customHeight="1">
      <c r="A788" s="2"/>
      <c r="B788" s="2"/>
      <c r="C788" s="2"/>
      <c r="D788" s="2"/>
      <c r="E788" s="2"/>
    </row>
    <row r="789" spans="1:5" ht="14.25" customHeight="1">
      <c r="A789" s="2"/>
      <c r="B789" s="2"/>
      <c r="C789" s="2"/>
      <c r="D789" s="2"/>
      <c r="E789" s="2"/>
    </row>
    <row r="790" spans="1:5" ht="14.25" customHeight="1">
      <c r="A790" s="2"/>
      <c r="B790" s="2"/>
      <c r="C790" s="2"/>
      <c r="D790" s="2"/>
      <c r="E790" s="2"/>
    </row>
    <row r="791" spans="1:5" ht="14.25" customHeight="1">
      <c r="A791" s="2"/>
      <c r="B791" s="2"/>
      <c r="C791" s="2"/>
      <c r="D791" s="2"/>
      <c r="E791" s="2"/>
    </row>
    <row r="792" spans="1:5" ht="14.25" customHeight="1">
      <c r="A792" s="2"/>
      <c r="B792" s="2"/>
      <c r="C792" s="2"/>
      <c r="D792" s="2"/>
      <c r="E792" s="2"/>
    </row>
    <row r="793" spans="1:5" ht="14.25" customHeight="1">
      <c r="A793" s="2"/>
      <c r="B793" s="2"/>
      <c r="C793" s="2"/>
      <c r="D793" s="2"/>
      <c r="E793" s="2"/>
    </row>
    <row r="794" spans="1:5" ht="14.25" customHeight="1">
      <c r="A794" s="2"/>
      <c r="B794" s="2"/>
      <c r="C794" s="2"/>
      <c r="D794" s="2"/>
      <c r="E794" s="2"/>
    </row>
    <row r="795" spans="1:5" ht="14.25" customHeight="1">
      <c r="A795" s="2"/>
      <c r="B795" s="2"/>
      <c r="C795" s="2"/>
      <c r="D795" s="2"/>
      <c r="E795" s="2"/>
    </row>
    <row r="796" spans="1:5" ht="14.25" customHeight="1">
      <c r="A796" s="2"/>
      <c r="B796" s="2"/>
      <c r="C796" s="2"/>
      <c r="D796" s="2"/>
      <c r="E796" s="2"/>
    </row>
    <row r="797" spans="1:5" ht="14.25" customHeight="1">
      <c r="A797" s="2"/>
      <c r="B797" s="2"/>
      <c r="C797" s="2"/>
      <c r="D797" s="2"/>
      <c r="E797" s="2"/>
    </row>
    <row r="798" spans="1:5" ht="14.25" customHeight="1">
      <c r="A798" s="2"/>
      <c r="B798" s="2"/>
      <c r="C798" s="2"/>
      <c r="D798" s="2"/>
      <c r="E798" s="2"/>
    </row>
    <row r="799" spans="1:5" ht="14.25" customHeight="1">
      <c r="A799" s="2"/>
      <c r="B799" s="2"/>
      <c r="C799" s="2"/>
      <c r="D799" s="2"/>
      <c r="E799" s="2"/>
    </row>
    <row r="800" spans="1:5" ht="14.25" customHeight="1">
      <c r="A800" s="2"/>
      <c r="B800" s="2"/>
      <c r="C800" s="2"/>
      <c r="D800" s="2"/>
      <c r="E800" s="2"/>
    </row>
    <row r="801" spans="1:5" ht="14.25" customHeight="1">
      <c r="A801" s="2"/>
      <c r="B801" s="2"/>
      <c r="C801" s="2"/>
      <c r="D801" s="2"/>
      <c r="E801" s="2"/>
    </row>
    <row r="802" spans="1:5" ht="14.25" customHeight="1">
      <c r="A802" s="2"/>
      <c r="B802" s="2"/>
      <c r="C802" s="2"/>
      <c r="D802" s="2"/>
      <c r="E802" s="2"/>
    </row>
    <row r="803" spans="1:5" ht="14.25" customHeight="1">
      <c r="A803" s="2"/>
      <c r="B803" s="2"/>
      <c r="C803" s="2"/>
      <c r="D803" s="2"/>
      <c r="E803" s="2"/>
    </row>
    <row r="804" spans="1:5" ht="14.25" customHeight="1">
      <c r="A804" s="2"/>
      <c r="B804" s="2"/>
      <c r="C804" s="2"/>
      <c r="D804" s="2"/>
      <c r="E804" s="2"/>
    </row>
    <row r="805" spans="1:5" ht="14.25" customHeight="1">
      <c r="A805" s="2"/>
      <c r="B805" s="2"/>
      <c r="C805" s="2"/>
      <c r="D805" s="2"/>
      <c r="E805" s="2"/>
    </row>
    <row r="806" spans="1:5" ht="14.25" customHeight="1">
      <c r="A806" s="2"/>
      <c r="B806" s="2"/>
      <c r="C806" s="2"/>
      <c r="D806" s="2"/>
      <c r="E806" s="2"/>
    </row>
    <row r="807" spans="1:5" ht="14.25" customHeight="1">
      <c r="A807" s="2"/>
      <c r="B807" s="2"/>
      <c r="C807" s="2"/>
      <c r="D807" s="2"/>
      <c r="E807" s="2"/>
    </row>
    <row r="808" spans="1:5" ht="14.25" customHeight="1">
      <c r="A808" s="2"/>
      <c r="B808" s="2"/>
      <c r="C808" s="2"/>
      <c r="D808" s="2"/>
      <c r="E808" s="2"/>
    </row>
    <row r="809" spans="1:5" ht="14.25" customHeight="1">
      <c r="A809" s="2"/>
      <c r="B809" s="2"/>
      <c r="C809" s="2"/>
      <c r="D809" s="2"/>
      <c r="E809" s="2"/>
    </row>
    <row r="810" spans="1:5" ht="14.25" customHeight="1">
      <c r="A810" s="2"/>
      <c r="B810" s="2"/>
      <c r="C810" s="2"/>
      <c r="D810" s="2"/>
      <c r="E810" s="2"/>
    </row>
    <row r="811" spans="1:5" ht="14.25" customHeight="1">
      <c r="A811" s="2"/>
      <c r="B811" s="2"/>
      <c r="C811" s="2"/>
      <c r="D811" s="2"/>
      <c r="E811" s="2"/>
    </row>
    <row r="812" spans="1:5" ht="14.25" customHeight="1">
      <c r="A812" s="2"/>
      <c r="B812" s="2"/>
      <c r="C812" s="2"/>
      <c r="D812" s="2"/>
      <c r="E812" s="2"/>
    </row>
    <row r="813" spans="1:5" ht="14.25" customHeight="1">
      <c r="A813" s="2"/>
      <c r="B813" s="2"/>
      <c r="C813" s="2"/>
      <c r="D813" s="2"/>
      <c r="E813" s="2"/>
    </row>
    <row r="814" spans="1:5" ht="14.25" customHeight="1">
      <c r="A814" s="2"/>
      <c r="B814" s="2"/>
      <c r="C814" s="2"/>
      <c r="D814" s="2"/>
      <c r="E814" s="2"/>
    </row>
    <row r="815" spans="1:5" ht="14.25" customHeight="1">
      <c r="A815" s="2"/>
      <c r="B815" s="2"/>
      <c r="C815" s="2"/>
      <c r="D815" s="2"/>
      <c r="E815" s="2"/>
    </row>
    <row r="816" spans="1:5" ht="14.25" customHeight="1">
      <c r="A816" s="2"/>
      <c r="B816" s="2"/>
      <c r="C816" s="2"/>
      <c r="D816" s="2"/>
      <c r="E816" s="2"/>
    </row>
    <row r="817" spans="1:5" ht="14.25" customHeight="1">
      <c r="A817" s="2"/>
      <c r="B817" s="2"/>
      <c r="C817" s="2"/>
      <c r="D817" s="2"/>
      <c r="E817" s="2"/>
    </row>
    <row r="818" spans="1:5" ht="14.25" customHeight="1">
      <c r="A818" s="2"/>
      <c r="B818" s="2"/>
      <c r="C818" s="2"/>
      <c r="D818" s="2"/>
      <c r="E818" s="2"/>
    </row>
    <row r="819" spans="1:5" ht="14.25" customHeight="1">
      <c r="A819" s="2"/>
      <c r="B819" s="2"/>
      <c r="C819" s="2"/>
      <c r="D819" s="2"/>
      <c r="E819" s="2"/>
    </row>
    <row r="820" spans="1:5" ht="14.25" customHeight="1">
      <c r="A820" s="2"/>
      <c r="B820" s="2"/>
      <c r="C820" s="2"/>
      <c r="D820" s="2"/>
      <c r="E820" s="2"/>
    </row>
    <row r="821" spans="1:5" ht="14.25" customHeight="1">
      <c r="A821" s="2"/>
      <c r="B821" s="2"/>
      <c r="C821" s="2"/>
      <c r="D821" s="2"/>
      <c r="E821" s="2"/>
    </row>
    <row r="822" spans="1:5" ht="14.25" customHeight="1">
      <c r="A822" s="2"/>
      <c r="B822" s="2"/>
      <c r="C822" s="2"/>
      <c r="D822" s="2"/>
      <c r="E822" s="2"/>
    </row>
    <row r="823" spans="1:5" ht="14.25" customHeight="1">
      <c r="A823" s="2"/>
      <c r="B823" s="2"/>
      <c r="C823" s="2"/>
      <c r="D823" s="2"/>
      <c r="E823" s="2"/>
    </row>
    <row r="824" spans="1:5" ht="14.25" customHeight="1">
      <c r="A824" s="2"/>
      <c r="B824" s="2"/>
      <c r="C824" s="2"/>
      <c r="D824" s="2"/>
      <c r="E824" s="2"/>
    </row>
    <row r="825" spans="1:5" ht="14.25" customHeight="1">
      <c r="A825" s="2"/>
      <c r="B825" s="2"/>
      <c r="C825" s="2"/>
      <c r="D825" s="2"/>
      <c r="E825" s="2"/>
    </row>
    <row r="826" spans="1:5" ht="14.25" customHeight="1">
      <c r="A826" s="2"/>
      <c r="B826" s="2"/>
      <c r="C826" s="2"/>
      <c r="D826" s="2"/>
      <c r="E826" s="2"/>
    </row>
    <row r="827" spans="1:5" ht="14.25" customHeight="1">
      <c r="A827" s="2"/>
      <c r="B827" s="2"/>
      <c r="C827" s="2"/>
      <c r="D827" s="2"/>
      <c r="E827" s="2"/>
    </row>
    <row r="828" spans="1:5" ht="14.25" customHeight="1">
      <c r="A828" s="2"/>
      <c r="B828" s="2"/>
      <c r="C828" s="2"/>
      <c r="D828" s="2"/>
      <c r="E828" s="2"/>
    </row>
    <row r="829" spans="1:5" ht="14.25" customHeight="1">
      <c r="A829" s="2"/>
      <c r="B829" s="2"/>
      <c r="C829" s="2"/>
      <c r="D829" s="2"/>
      <c r="E829" s="2"/>
    </row>
    <row r="830" spans="1:5" ht="14.25" customHeight="1">
      <c r="A830" s="2"/>
      <c r="B830" s="2"/>
      <c r="C830" s="2"/>
      <c r="D830" s="2"/>
      <c r="E830" s="2"/>
    </row>
    <row r="831" spans="1:5" ht="14.25" customHeight="1">
      <c r="A831" s="2"/>
      <c r="B831" s="2"/>
      <c r="C831" s="2"/>
      <c r="D831" s="2"/>
      <c r="E831" s="2"/>
    </row>
    <row r="832" spans="1:5" ht="14.25" customHeight="1">
      <c r="A832" s="2"/>
      <c r="B832" s="2"/>
      <c r="C832" s="2"/>
      <c r="D832" s="2"/>
      <c r="E832" s="2"/>
    </row>
    <row r="833" spans="1:5" ht="14.25" customHeight="1">
      <c r="A833" s="2"/>
      <c r="B833" s="2"/>
      <c r="C833" s="2"/>
      <c r="D833" s="2"/>
      <c r="E833" s="2"/>
    </row>
    <row r="834" spans="1:5" ht="14.25" customHeight="1">
      <c r="A834" s="2"/>
      <c r="B834" s="2"/>
      <c r="C834" s="2"/>
      <c r="D834" s="2"/>
      <c r="E834" s="2"/>
    </row>
    <row r="835" spans="1:5" ht="14.25" customHeight="1">
      <c r="A835" s="2"/>
      <c r="B835" s="2"/>
      <c r="C835" s="2"/>
      <c r="D835" s="2"/>
      <c r="E835" s="2"/>
    </row>
    <row r="836" spans="1:5" ht="14.25" customHeight="1">
      <c r="A836" s="2"/>
      <c r="B836" s="2"/>
      <c r="C836" s="2"/>
      <c r="D836" s="2"/>
      <c r="E836" s="2"/>
    </row>
    <row r="837" spans="1:5" ht="14.25" customHeight="1">
      <c r="A837" s="2"/>
      <c r="B837" s="2"/>
      <c r="C837" s="2"/>
      <c r="D837" s="2"/>
      <c r="E837" s="2"/>
    </row>
    <row r="838" spans="1:5" ht="14.25" customHeight="1">
      <c r="A838" s="2"/>
      <c r="B838" s="2"/>
      <c r="C838" s="2"/>
      <c r="D838" s="2"/>
      <c r="E838" s="2"/>
    </row>
    <row r="839" spans="1:5" ht="14.25" customHeight="1">
      <c r="A839" s="2"/>
      <c r="B839" s="2"/>
      <c r="C839" s="2"/>
      <c r="D839" s="2"/>
      <c r="E839" s="2"/>
    </row>
    <row r="840" spans="1:5" ht="14.25" customHeight="1">
      <c r="A840" s="2"/>
      <c r="B840" s="2"/>
      <c r="C840" s="2"/>
      <c r="D840" s="2"/>
      <c r="E840" s="2"/>
    </row>
    <row r="841" spans="1:5" ht="14.25" customHeight="1">
      <c r="A841" s="2"/>
      <c r="B841" s="2"/>
      <c r="C841" s="2"/>
      <c r="D841" s="2"/>
      <c r="E841" s="2"/>
    </row>
    <row r="842" spans="1:5" ht="14.25" customHeight="1">
      <c r="A842" s="2"/>
      <c r="B842" s="2"/>
      <c r="C842" s="2"/>
      <c r="D842" s="2"/>
      <c r="E842" s="2"/>
    </row>
    <row r="843" spans="1:5" ht="14.25" customHeight="1">
      <c r="A843" s="2"/>
      <c r="B843" s="2"/>
      <c r="C843" s="2"/>
      <c r="D843" s="2"/>
      <c r="E843" s="2"/>
    </row>
    <row r="844" spans="1:5" ht="14.25" customHeight="1">
      <c r="A844" s="2"/>
      <c r="B844" s="2"/>
      <c r="C844" s="2"/>
      <c r="D844" s="2"/>
      <c r="E844" s="2"/>
    </row>
    <row r="845" spans="1:5" ht="14.25" customHeight="1">
      <c r="A845" s="2"/>
      <c r="B845" s="2"/>
      <c r="C845" s="2"/>
      <c r="D845" s="2"/>
      <c r="E845" s="2"/>
    </row>
    <row r="846" spans="1:5" ht="14.25" customHeight="1">
      <c r="A846" s="2"/>
      <c r="B846" s="2"/>
      <c r="C846" s="2"/>
      <c r="D846" s="2"/>
      <c r="E846" s="2"/>
    </row>
    <row r="847" spans="1:5" ht="14.25" customHeight="1">
      <c r="A847" s="2"/>
      <c r="B847" s="2"/>
      <c r="C847" s="2"/>
      <c r="D847" s="2"/>
      <c r="E847" s="2"/>
    </row>
    <row r="848" spans="1:5" ht="14.25" customHeight="1">
      <c r="A848" s="2"/>
      <c r="B848" s="2"/>
      <c r="C848" s="2"/>
      <c r="D848" s="2"/>
      <c r="E848" s="2"/>
    </row>
    <row r="849" spans="1:5" ht="14.25" customHeight="1">
      <c r="A849" s="2"/>
      <c r="B849" s="2"/>
      <c r="C849" s="2"/>
      <c r="D849" s="2"/>
      <c r="E849" s="2"/>
    </row>
    <row r="850" spans="1:5" ht="14.25" customHeight="1">
      <c r="A850" s="2"/>
      <c r="B850" s="2"/>
      <c r="C850" s="2"/>
      <c r="D850" s="2"/>
      <c r="E850" s="2"/>
    </row>
    <row r="851" spans="1:5" ht="14.25" customHeight="1">
      <c r="A851" s="2"/>
      <c r="B851" s="2"/>
      <c r="C851" s="2"/>
      <c r="D851" s="2"/>
      <c r="E851" s="2"/>
    </row>
    <row r="852" spans="1:5" ht="14.25" customHeight="1">
      <c r="A852" s="2"/>
      <c r="B852" s="2"/>
      <c r="C852" s="2"/>
      <c r="D852" s="2"/>
      <c r="E852" s="2"/>
    </row>
    <row r="853" spans="1:5" ht="14.25" customHeight="1">
      <c r="A853" s="2"/>
      <c r="B853" s="2"/>
      <c r="C853" s="2"/>
      <c r="D853" s="2"/>
      <c r="E853" s="2"/>
    </row>
    <row r="854" spans="1:5" ht="14.25" customHeight="1">
      <c r="A854" s="2"/>
      <c r="B854" s="2"/>
      <c r="C854" s="2"/>
      <c r="D854" s="2"/>
      <c r="E854" s="2"/>
    </row>
    <row r="855" spans="1:5" ht="14.25" customHeight="1">
      <c r="A855" s="2"/>
      <c r="B855" s="2"/>
      <c r="C855" s="2"/>
      <c r="D855" s="2"/>
      <c r="E855" s="2"/>
    </row>
    <row r="856" spans="1:5" ht="14.25" customHeight="1">
      <c r="A856" s="2"/>
      <c r="B856" s="2"/>
      <c r="C856" s="2"/>
      <c r="D856" s="2"/>
      <c r="E856" s="2"/>
    </row>
    <row r="857" spans="1:5" ht="14.25" customHeight="1">
      <c r="A857" s="2"/>
      <c r="B857" s="2"/>
      <c r="C857" s="2"/>
      <c r="D857" s="2"/>
      <c r="E857" s="2"/>
    </row>
    <row r="858" spans="1:5" ht="14.25" customHeight="1">
      <c r="A858" s="2"/>
      <c r="B858" s="2"/>
      <c r="C858" s="2"/>
      <c r="D858" s="2"/>
      <c r="E858" s="2"/>
    </row>
    <row r="859" spans="1:5" ht="14.25" customHeight="1">
      <c r="A859" s="2"/>
      <c r="B859" s="2"/>
      <c r="C859" s="2"/>
      <c r="D859" s="2"/>
      <c r="E859" s="2"/>
    </row>
    <row r="860" spans="1:5" ht="14.25" customHeight="1">
      <c r="A860" s="2"/>
      <c r="B860" s="2"/>
      <c r="C860" s="2"/>
      <c r="D860" s="2"/>
      <c r="E860" s="2"/>
    </row>
    <row r="861" spans="1:5" ht="14.25" customHeight="1">
      <c r="A861" s="2"/>
      <c r="B861" s="2"/>
      <c r="C861" s="2"/>
      <c r="D861" s="2"/>
      <c r="E861" s="2"/>
    </row>
    <row r="862" spans="1:5" ht="14.25" customHeight="1">
      <c r="A862" s="2"/>
      <c r="B862" s="2"/>
      <c r="C862" s="2"/>
      <c r="D862" s="2"/>
      <c r="E862" s="2"/>
    </row>
    <row r="863" spans="1:5" ht="14.25" customHeight="1">
      <c r="A863" s="2"/>
      <c r="B863" s="2"/>
      <c r="C863" s="2"/>
      <c r="D863" s="2"/>
      <c r="E863" s="2"/>
    </row>
    <row r="864" spans="1:5" ht="14.25" customHeight="1">
      <c r="A864" s="2"/>
      <c r="B864" s="2"/>
      <c r="C864" s="2"/>
      <c r="D864" s="2"/>
      <c r="E864" s="2"/>
    </row>
    <row r="865" spans="1:5" ht="14.25" customHeight="1">
      <c r="A865" s="2"/>
      <c r="B865" s="2"/>
      <c r="C865" s="2"/>
      <c r="D865" s="2"/>
      <c r="E865" s="2"/>
    </row>
    <row r="866" spans="1:5" ht="14.25" customHeight="1">
      <c r="A866" s="2"/>
      <c r="B866" s="2"/>
      <c r="C866" s="2"/>
      <c r="D866" s="2"/>
      <c r="E866" s="2"/>
    </row>
    <row r="867" spans="1:5" ht="14.25" customHeight="1">
      <c r="A867" s="2"/>
      <c r="B867" s="2"/>
      <c r="C867" s="2"/>
      <c r="D867" s="2"/>
      <c r="E867" s="2"/>
    </row>
    <row r="868" spans="1:5" ht="14.25" customHeight="1">
      <c r="A868" s="2"/>
      <c r="B868" s="2"/>
      <c r="C868" s="2"/>
      <c r="D868" s="2"/>
      <c r="E868" s="2"/>
    </row>
    <row r="869" spans="1:5" ht="14.25" customHeight="1">
      <c r="A869" s="2"/>
      <c r="B869" s="2"/>
      <c r="C869" s="2"/>
      <c r="D869" s="2"/>
      <c r="E869" s="2"/>
    </row>
    <row r="870" spans="1:5" ht="14.25" customHeight="1">
      <c r="A870" s="2"/>
      <c r="B870" s="2"/>
      <c r="C870" s="2"/>
      <c r="D870" s="2"/>
      <c r="E870" s="2"/>
    </row>
    <row r="871" spans="1:5" ht="14.25" customHeight="1">
      <c r="A871" s="2"/>
      <c r="B871" s="2"/>
      <c r="C871" s="2"/>
      <c r="D871" s="2"/>
      <c r="E871" s="2"/>
    </row>
    <row r="872" spans="1:5" ht="14.25" customHeight="1">
      <c r="A872" s="2"/>
      <c r="B872" s="2"/>
      <c r="C872" s="2"/>
      <c r="D872" s="2"/>
      <c r="E872" s="2"/>
    </row>
    <row r="873" spans="1:5" ht="14.25" customHeight="1">
      <c r="A873" s="2"/>
      <c r="B873" s="2"/>
      <c r="C873" s="2"/>
      <c r="D873" s="2"/>
      <c r="E873" s="2"/>
    </row>
    <row r="874" spans="1:5" ht="14.25" customHeight="1">
      <c r="A874" s="2"/>
      <c r="B874" s="2"/>
      <c r="C874" s="2"/>
      <c r="D874" s="2"/>
      <c r="E874" s="2"/>
    </row>
    <row r="875" spans="1:5" ht="14.25" customHeight="1">
      <c r="A875" s="2"/>
      <c r="B875" s="2"/>
      <c r="C875" s="2"/>
      <c r="D875" s="2"/>
      <c r="E875" s="2"/>
    </row>
    <row r="876" spans="1:5" ht="14.25" customHeight="1">
      <c r="A876" s="2"/>
      <c r="B876" s="2"/>
      <c r="C876" s="2"/>
      <c r="D876" s="2"/>
      <c r="E876" s="2"/>
    </row>
    <row r="877" spans="1:5" ht="14.25" customHeight="1">
      <c r="A877" s="2"/>
      <c r="B877" s="2"/>
      <c r="C877" s="2"/>
      <c r="D877" s="2"/>
      <c r="E877" s="2"/>
    </row>
    <row r="878" spans="1:5" ht="14.25" customHeight="1">
      <c r="A878" s="2"/>
      <c r="B878" s="2"/>
      <c r="C878" s="2"/>
      <c r="D878" s="2"/>
      <c r="E878" s="2"/>
    </row>
    <row r="879" spans="1:5" ht="14.25" customHeight="1">
      <c r="A879" s="2"/>
      <c r="B879" s="2"/>
      <c r="C879" s="2"/>
      <c r="D879" s="2"/>
      <c r="E879" s="2"/>
    </row>
    <row r="880" spans="1:5" ht="14.25" customHeight="1">
      <c r="A880" s="2"/>
      <c r="B880" s="2"/>
      <c r="C880" s="2"/>
      <c r="D880" s="2"/>
      <c r="E880" s="2"/>
    </row>
    <row r="881" spans="1:5" ht="14.25" customHeight="1">
      <c r="A881" s="2"/>
      <c r="B881" s="2"/>
      <c r="C881" s="2"/>
      <c r="D881" s="2"/>
      <c r="E881" s="2"/>
    </row>
    <row r="882" spans="1:5" ht="14.25" customHeight="1">
      <c r="A882" s="2"/>
      <c r="B882" s="2"/>
      <c r="C882" s="2"/>
      <c r="D882" s="2"/>
      <c r="E882" s="2"/>
    </row>
    <row r="883" spans="1:5" ht="14.25" customHeight="1">
      <c r="A883" s="2"/>
      <c r="B883" s="2"/>
      <c r="C883" s="2"/>
      <c r="D883" s="2"/>
      <c r="E883" s="2"/>
    </row>
    <row r="884" spans="1:5" ht="14.25" customHeight="1">
      <c r="A884" s="2"/>
      <c r="B884" s="2"/>
      <c r="C884" s="2"/>
      <c r="D884" s="2"/>
      <c r="E884" s="2"/>
    </row>
    <row r="885" spans="1:5" ht="14.25" customHeight="1">
      <c r="A885" s="2"/>
      <c r="B885" s="2"/>
      <c r="C885" s="2"/>
      <c r="D885" s="2"/>
      <c r="E885" s="2"/>
    </row>
    <row r="886" spans="1:5" ht="14.25" customHeight="1">
      <c r="A886" s="2"/>
      <c r="B886" s="2"/>
      <c r="C886" s="2"/>
      <c r="D886" s="2"/>
      <c r="E886" s="2"/>
    </row>
    <row r="887" spans="1:5" ht="14.25" customHeight="1">
      <c r="A887" s="2"/>
      <c r="B887" s="2"/>
      <c r="C887" s="2"/>
      <c r="D887" s="2"/>
      <c r="E887" s="2"/>
    </row>
    <row r="888" spans="1:5" ht="14.25" customHeight="1">
      <c r="A888" s="2"/>
      <c r="B888" s="2"/>
      <c r="C888" s="2"/>
      <c r="D888" s="2"/>
      <c r="E888" s="2"/>
    </row>
    <row r="889" spans="1:5" ht="14.25" customHeight="1">
      <c r="A889" s="2"/>
      <c r="B889" s="2"/>
      <c r="C889" s="2"/>
      <c r="D889" s="2"/>
      <c r="E889" s="2"/>
    </row>
    <row r="890" spans="1:5" ht="14.25" customHeight="1">
      <c r="A890" s="2"/>
      <c r="B890" s="2"/>
      <c r="C890" s="2"/>
      <c r="D890" s="2"/>
      <c r="E890" s="2"/>
    </row>
    <row r="891" spans="1:5" ht="14.25" customHeight="1">
      <c r="A891" s="2"/>
      <c r="B891" s="2"/>
      <c r="C891" s="2"/>
      <c r="D891" s="2"/>
      <c r="E891" s="2"/>
    </row>
    <row r="892" spans="1:5" ht="14.25" customHeight="1">
      <c r="A892" s="2"/>
      <c r="B892" s="2"/>
      <c r="C892" s="2"/>
      <c r="D892" s="2"/>
      <c r="E892" s="2"/>
    </row>
    <row r="893" spans="1:5" ht="14.25" customHeight="1">
      <c r="A893" s="2"/>
      <c r="B893" s="2"/>
      <c r="C893" s="2"/>
      <c r="D893" s="2"/>
      <c r="E893" s="2"/>
    </row>
    <row r="894" spans="1:5" ht="14.25" customHeight="1">
      <c r="A894" s="2"/>
      <c r="B894" s="2"/>
      <c r="C894" s="2"/>
      <c r="D894" s="2"/>
      <c r="E894" s="2"/>
    </row>
    <row r="895" spans="1:5" ht="14.25" customHeight="1">
      <c r="A895" s="2"/>
      <c r="B895" s="2"/>
      <c r="C895" s="2"/>
      <c r="D895" s="2"/>
      <c r="E895" s="2"/>
    </row>
    <row r="896" spans="1:5" ht="14.25" customHeight="1">
      <c r="A896" s="2"/>
      <c r="B896" s="2"/>
      <c r="C896" s="2"/>
      <c r="D896" s="2"/>
      <c r="E896" s="2"/>
    </row>
    <row r="897" spans="1:5" ht="14.25" customHeight="1">
      <c r="A897" s="2"/>
      <c r="B897" s="2"/>
      <c r="C897" s="2"/>
      <c r="D897" s="2"/>
      <c r="E897" s="2"/>
    </row>
    <row r="898" spans="1:5" ht="14.25" customHeight="1">
      <c r="A898" s="2"/>
      <c r="B898" s="2"/>
      <c r="C898" s="2"/>
      <c r="D898" s="2"/>
      <c r="E898" s="2"/>
    </row>
    <row r="899" spans="1:5" ht="14.25" customHeight="1">
      <c r="A899" s="2"/>
      <c r="B899" s="2"/>
      <c r="C899" s="2"/>
      <c r="D899" s="2"/>
      <c r="E899" s="2"/>
    </row>
    <row r="900" spans="1:5" ht="14.25" customHeight="1">
      <c r="A900" s="2"/>
      <c r="B900" s="2"/>
      <c r="C900" s="2"/>
      <c r="D900" s="2"/>
      <c r="E900" s="2"/>
    </row>
    <row r="901" spans="1:5" ht="14.25" customHeight="1">
      <c r="A901" s="2"/>
      <c r="B901" s="2"/>
      <c r="C901" s="2"/>
      <c r="D901" s="2"/>
      <c r="E901" s="2"/>
    </row>
    <row r="902" spans="1:5" ht="14.25" customHeight="1">
      <c r="A902" s="2"/>
      <c r="B902" s="2"/>
      <c r="C902" s="2"/>
      <c r="D902" s="2"/>
      <c r="E902" s="2"/>
    </row>
    <row r="903" spans="1:5" ht="14.25" customHeight="1">
      <c r="A903" s="2"/>
      <c r="B903" s="2"/>
      <c r="C903" s="2"/>
      <c r="D903" s="2"/>
      <c r="E903" s="2"/>
    </row>
    <row r="904" spans="1:5" ht="14.25" customHeight="1">
      <c r="A904" s="2"/>
      <c r="B904" s="2"/>
      <c r="C904" s="2"/>
      <c r="D904" s="2"/>
      <c r="E904" s="2"/>
    </row>
    <row r="905" spans="1:5" ht="14.25" customHeight="1">
      <c r="A905" s="2"/>
      <c r="B905" s="2"/>
      <c r="C905" s="2"/>
      <c r="D905" s="2"/>
      <c r="E905" s="2"/>
    </row>
    <row r="906" spans="1:5" ht="14.25" customHeight="1">
      <c r="A906" s="2"/>
      <c r="B906" s="2"/>
      <c r="C906" s="2"/>
      <c r="D906" s="2"/>
      <c r="E906" s="2"/>
    </row>
    <row r="907" spans="1:5" ht="14.25" customHeight="1">
      <c r="A907" s="2"/>
      <c r="B907" s="2"/>
      <c r="C907" s="2"/>
      <c r="D907" s="2"/>
      <c r="E907" s="2"/>
    </row>
    <row r="908" spans="1:5" ht="14.25" customHeight="1">
      <c r="A908" s="2"/>
      <c r="B908" s="2"/>
      <c r="C908" s="2"/>
      <c r="D908" s="2"/>
      <c r="E908" s="2"/>
    </row>
    <row r="909" spans="1:5" ht="14.25" customHeight="1">
      <c r="A909" s="2"/>
      <c r="B909" s="2"/>
      <c r="C909" s="2"/>
      <c r="D909" s="2"/>
      <c r="E909" s="2"/>
    </row>
    <row r="910" spans="1:5" ht="14.25" customHeight="1">
      <c r="A910" s="2"/>
      <c r="B910" s="2"/>
      <c r="C910" s="2"/>
      <c r="D910" s="2"/>
      <c r="E910" s="2"/>
    </row>
    <row r="911" spans="1:5" ht="14.25" customHeight="1">
      <c r="A911" s="2"/>
      <c r="B911" s="2"/>
      <c r="C911" s="2"/>
      <c r="D911" s="2"/>
      <c r="E911" s="2"/>
    </row>
    <row r="912" spans="1:5" ht="14.25" customHeight="1">
      <c r="A912" s="2"/>
      <c r="B912" s="2"/>
      <c r="C912" s="2"/>
      <c r="D912" s="2"/>
      <c r="E912" s="2"/>
    </row>
    <row r="913" spans="1:5" ht="14.25" customHeight="1">
      <c r="A913" s="2"/>
      <c r="B913" s="2"/>
      <c r="C913" s="2"/>
      <c r="D913" s="2"/>
      <c r="E913" s="2"/>
    </row>
    <row r="914" spans="1:5" ht="14.25" customHeight="1">
      <c r="A914" s="2"/>
      <c r="B914" s="2"/>
      <c r="C914" s="2"/>
      <c r="D914" s="2"/>
      <c r="E914" s="2"/>
    </row>
    <row r="915" spans="1:5" ht="14.25" customHeight="1">
      <c r="A915" s="2"/>
      <c r="B915" s="2"/>
      <c r="C915" s="2"/>
      <c r="D915" s="2"/>
      <c r="E915" s="2"/>
    </row>
    <row r="916" spans="1:5" ht="14.25" customHeight="1">
      <c r="A916" s="2"/>
      <c r="B916" s="2"/>
      <c r="C916" s="2"/>
      <c r="D916" s="2"/>
      <c r="E916" s="2"/>
    </row>
    <row r="917" spans="1:5" ht="14.25" customHeight="1">
      <c r="A917" s="2"/>
      <c r="B917" s="2"/>
      <c r="C917" s="2"/>
      <c r="D917" s="2"/>
      <c r="E917" s="2"/>
    </row>
    <row r="918" spans="1:5" ht="14.25" customHeight="1">
      <c r="A918" s="2"/>
      <c r="B918" s="2"/>
      <c r="C918" s="2"/>
      <c r="D918" s="2"/>
      <c r="E918" s="2"/>
    </row>
    <row r="919" spans="1:5" ht="14.25" customHeight="1">
      <c r="A919" s="2"/>
      <c r="B919" s="2"/>
      <c r="C919" s="2"/>
      <c r="D919" s="2"/>
      <c r="E919" s="2"/>
    </row>
    <row r="920" spans="1:5" ht="14.25" customHeight="1">
      <c r="A920" s="2"/>
      <c r="B920" s="2"/>
      <c r="C920" s="2"/>
      <c r="D920" s="2"/>
      <c r="E920" s="2"/>
    </row>
    <row r="921" spans="1:5" ht="14.25" customHeight="1">
      <c r="A921" s="2"/>
      <c r="B921" s="2"/>
      <c r="C921" s="2"/>
      <c r="D921" s="2"/>
      <c r="E921" s="2"/>
    </row>
    <row r="922" spans="1:5" ht="14.25" customHeight="1">
      <c r="A922" s="2"/>
      <c r="B922" s="2"/>
      <c r="C922" s="2"/>
      <c r="D922" s="2"/>
      <c r="E922" s="2"/>
    </row>
    <row r="923" spans="1:5" ht="14.25" customHeight="1">
      <c r="A923" s="2"/>
      <c r="B923" s="2"/>
      <c r="C923" s="2"/>
      <c r="D923" s="2"/>
      <c r="E923" s="2"/>
    </row>
    <row r="924" spans="1:5" ht="14.25" customHeight="1">
      <c r="A924" s="2"/>
      <c r="B924" s="2"/>
      <c r="C924" s="2"/>
      <c r="D924" s="2"/>
      <c r="E924" s="2"/>
    </row>
    <row r="925" spans="1:5" ht="14.25" customHeight="1">
      <c r="A925" s="2"/>
      <c r="B925" s="2"/>
      <c r="C925" s="2"/>
      <c r="D925" s="2"/>
      <c r="E925" s="2"/>
    </row>
    <row r="926" spans="1:5" ht="14.25" customHeight="1">
      <c r="A926" s="2"/>
      <c r="B926" s="2"/>
      <c r="C926" s="2"/>
      <c r="D926" s="2"/>
      <c r="E926" s="2"/>
    </row>
    <row r="927" spans="1:5" ht="14.25" customHeight="1">
      <c r="A927" s="2"/>
      <c r="B927" s="2"/>
      <c r="C927" s="2"/>
      <c r="D927" s="2"/>
      <c r="E927" s="2"/>
    </row>
    <row r="928" spans="1:5" ht="14.25" customHeight="1">
      <c r="A928" s="2"/>
      <c r="B928" s="2"/>
      <c r="C928" s="2"/>
      <c r="D928" s="2"/>
      <c r="E928" s="2"/>
    </row>
    <row r="929" spans="1:5" ht="14.25" customHeight="1">
      <c r="A929" s="2"/>
      <c r="B929" s="2"/>
      <c r="C929" s="2"/>
      <c r="D929" s="2"/>
      <c r="E929" s="2"/>
    </row>
    <row r="930" spans="1:5" ht="14.25" customHeight="1">
      <c r="A930" s="2"/>
      <c r="B930" s="2"/>
      <c r="C930" s="2"/>
      <c r="D930" s="2"/>
      <c r="E930" s="2"/>
    </row>
    <row r="931" spans="1:5" ht="14.25" customHeight="1">
      <c r="A931" s="2"/>
      <c r="B931" s="2"/>
      <c r="C931" s="2"/>
      <c r="D931" s="2"/>
      <c r="E931" s="2"/>
    </row>
    <row r="932" spans="1:5" ht="14.25" customHeight="1">
      <c r="A932" s="2"/>
      <c r="B932" s="2"/>
      <c r="C932" s="2"/>
      <c r="D932" s="2"/>
      <c r="E932" s="2"/>
    </row>
    <row r="933" spans="1:5" ht="14.25" customHeight="1">
      <c r="A933" s="2"/>
      <c r="B933" s="2"/>
      <c r="C933" s="2"/>
      <c r="D933" s="2"/>
      <c r="E933" s="2"/>
    </row>
    <row r="934" spans="1:5" ht="14.25" customHeight="1">
      <c r="A934" s="2"/>
      <c r="B934" s="2"/>
      <c r="C934" s="2"/>
      <c r="D934" s="2"/>
      <c r="E934" s="2"/>
    </row>
    <row r="935" spans="1:5" ht="14.25" customHeight="1">
      <c r="A935" s="2"/>
      <c r="B935" s="2"/>
      <c r="C935" s="2"/>
      <c r="D935" s="2"/>
      <c r="E935" s="2"/>
    </row>
    <row r="936" spans="1:5" ht="14.25" customHeight="1">
      <c r="A936" s="2"/>
      <c r="B936" s="2"/>
      <c r="C936" s="2"/>
      <c r="D936" s="2"/>
      <c r="E936" s="2"/>
    </row>
    <row r="937" spans="1:5" ht="14.25" customHeight="1">
      <c r="A937" s="2"/>
      <c r="B937" s="2"/>
      <c r="C937" s="2"/>
      <c r="D937" s="2"/>
      <c r="E937" s="2"/>
    </row>
    <row r="938" spans="1:5" ht="14.25" customHeight="1">
      <c r="A938" s="2"/>
      <c r="B938" s="2"/>
      <c r="C938" s="2"/>
      <c r="D938" s="2"/>
      <c r="E938" s="2"/>
    </row>
    <row r="939" spans="1:5" ht="14.25" customHeight="1">
      <c r="A939" s="2"/>
      <c r="B939" s="2"/>
      <c r="C939" s="2"/>
      <c r="D939" s="2"/>
      <c r="E939" s="2"/>
    </row>
    <row r="940" spans="1:5" ht="14.25" customHeight="1">
      <c r="A940" s="2"/>
      <c r="B940" s="2"/>
      <c r="C940" s="2"/>
      <c r="D940" s="2"/>
      <c r="E940" s="2"/>
    </row>
    <row r="941" spans="1:5" ht="14.25" customHeight="1">
      <c r="A941" s="2"/>
      <c r="B941" s="2"/>
      <c r="C941" s="2"/>
      <c r="D941" s="2"/>
      <c r="E941" s="2"/>
    </row>
    <row r="942" spans="1:5" ht="14.25" customHeight="1">
      <c r="A942" s="2"/>
      <c r="B942" s="2"/>
      <c r="C942" s="2"/>
      <c r="D942" s="2"/>
      <c r="E942" s="2"/>
    </row>
    <row r="943" spans="1:5" ht="14.25" customHeight="1">
      <c r="A943" s="2"/>
      <c r="B943" s="2"/>
      <c r="C943" s="2"/>
      <c r="D943" s="2"/>
      <c r="E943" s="2"/>
    </row>
    <row r="944" spans="1:5" ht="14.25" customHeight="1">
      <c r="A944" s="2"/>
      <c r="B944" s="2"/>
      <c r="C944" s="2"/>
      <c r="D944" s="2"/>
      <c r="E944" s="2"/>
    </row>
    <row r="945" spans="1:5" ht="14.25" customHeight="1">
      <c r="A945" s="2"/>
      <c r="B945" s="2"/>
      <c r="C945" s="2"/>
      <c r="D945" s="2"/>
      <c r="E945" s="2"/>
    </row>
    <row r="946" spans="1:5" ht="14.25" customHeight="1">
      <c r="A946" s="2"/>
      <c r="B946" s="2"/>
      <c r="C946" s="2"/>
      <c r="D946" s="2"/>
      <c r="E946" s="2"/>
    </row>
    <row r="947" spans="1:5" ht="14.25" customHeight="1">
      <c r="A947" s="2"/>
      <c r="B947" s="2"/>
      <c r="C947" s="2"/>
      <c r="D947" s="2"/>
      <c r="E947" s="2"/>
    </row>
    <row r="948" spans="1:5" ht="14.25" customHeight="1">
      <c r="A948" s="2"/>
      <c r="B948" s="2"/>
      <c r="C948" s="2"/>
      <c r="D948" s="2"/>
      <c r="E948" s="2"/>
    </row>
    <row r="949" spans="1:5" ht="14.25" customHeight="1">
      <c r="A949" s="2"/>
      <c r="B949" s="2"/>
      <c r="C949" s="2"/>
      <c r="D949" s="2"/>
      <c r="E949" s="2"/>
    </row>
    <row r="950" spans="1:5" ht="14.25" customHeight="1">
      <c r="A950" s="2"/>
      <c r="B950" s="2"/>
      <c r="C950" s="2"/>
      <c r="D950" s="2"/>
      <c r="E950" s="2"/>
    </row>
    <row r="951" spans="1:5" ht="14.25" customHeight="1">
      <c r="A951" s="2"/>
      <c r="B951" s="2"/>
      <c r="C951" s="2"/>
      <c r="D951" s="2"/>
      <c r="E951" s="2"/>
    </row>
    <row r="952" spans="1:5" ht="14.25" customHeight="1">
      <c r="A952" s="2"/>
      <c r="B952" s="2"/>
      <c r="C952" s="2"/>
      <c r="D952" s="2"/>
      <c r="E952" s="2"/>
    </row>
    <row r="953" spans="1:5" ht="14.25" customHeight="1">
      <c r="A953" s="2"/>
      <c r="B953" s="2"/>
      <c r="C953" s="2"/>
      <c r="D953" s="2"/>
      <c r="E953" s="2"/>
    </row>
    <row r="954" spans="1:5" ht="14.25" customHeight="1">
      <c r="A954" s="2"/>
      <c r="B954" s="2"/>
      <c r="C954" s="2"/>
      <c r="D954" s="2"/>
      <c r="E954" s="2"/>
    </row>
    <row r="955" spans="1:5" ht="14.25" customHeight="1">
      <c r="A955" s="2"/>
      <c r="B955" s="2"/>
      <c r="C955" s="2"/>
      <c r="D955" s="2"/>
      <c r="E955" s="2"/>
    </row>
    <row r="956" spans="1:5" ht="14.25" customHeight="1">
      <c r="A956" s="2"/>
      <c r="B956" s="2"/>
      <c r="C956" s="2"/>
      <c r="D956" s="2"/>
      <c r="E956" s="2"/>
    </row>
    <row r="957" spans="1:5" ht="14.25" customHeight="1">
      <c r="A957" s="2"/>
      <c r="B957" s="2"/>
      <c r="C957" s="2"/>
      <c r="D957" s="2"/>
      <c r="E957" s="2"/>
    </row>
    <row r="958" spans="1:5" ht="14.25" customHeight="1">
      <c r="A958" s="2"/>
      <c r="B958" s="2"/>
      <c r="C958" s="2"/>
      <c r="D958" s="2"/>
      <c r="E958" s="2"/>
    </row>
    <row r="959" spans="1:5" ht="14.25" customHeight="1">
      <c r="A959" s="2"/>
      <c r="B959" s="2"/>
      <c r="C959" s="2"/>
      <c r="D959" s="2"/>
      <c r="E959" s="2"/>
    </row>
    <row r="960" spans="1:5" ht="14.25" customHeight="1">
      <c r="A960" s="2"/>
      <c r="B960" s="2"/>
      <c r="C960" s="2"/>
      <c r="D960" s="2"/>
      <c r="E960" s="2"/>
    </row>
    <row r="961" spans="1:5" ht="14.25" customHeight="1">
      <c r="A961" s="2"/>
      <c r="B961" s="2"/>
      <c r="C961" s="2"/>
      <c r="D961" s="2"/>
      <c r="E961" s="2"/>
    </row>
    <row r="962" spans="1:5" ht="14.25" customHeight="1">
      <c r="A962" s="2"/>
      <c r="B962" s="2"/>
      <c r="C962" s="2"/>
      <c r="D962" s="2"/>
      <c r="E962" s="2"/>
    </row>
    <row r="963" spans="1:5" ht="14.25" customHeight="1">
      <c r="A963" s="2"/>
      <c r="B963" s="2"/>
      <c r="C963" s="2"/>
      <c r="D963" s="2"/>
      <c r="E963" s="2"/>
    </row>
    <row r="964" spans="1:5" ht="14.25" customHeight="1">
      <c r="A964" s="2"/>
      <c r="B964" s="2"/>
      <c r="C964" s="2"/>
      <c r="D964" s="2"/>
      <c r="E964" s="2"/>
    </row>
    <row r="965" spans="1:5" ht="14.25" customHeight="1">
      <c r="A965" s="2"/>
      <c r="B965" s="2"/>
      <c r="C965" s="2"/>
      <c r="D965" s="2"/>
      <c r="E965" s="2"/>
    </row>
    <row r="966" spans="1:5" ht="14.25" customHeight="1">
      <c r="A966" s="2"/>
      <c r="B966" s="2"/>
      <c r="C966" s="2"/>
      <c r="D966" s="2"/>
      <c r="E966" s="2"/>
    </row>
    <row r="967" spans="1:5" ht="14.25" customHeight="1">
      <c r="A967" s="2"/>
      <c r="B967" s="2"/>
      <c r="C967" s="2"/>
      <c r="D967" s="2"/>
      <c r="E967" s="2"/>
    </row>
    <row r="968" spans="1:5" ht="14.25" customHeight="1">
      <c r="A968" s="2"/>
      <c r="B968" s="2"/>
      <c r="C968" s="2"/>
      <c r="D968" s="2"/>
      <c r="E968" s="2"/>
    </row>
    <row r="969" spans="1:5" ht="14.25" customHeight="1">
      <c r="A969" s="2"/>
      <c r="B969" s="2"/>
      <c r="C969" s="2"/>
      <c r="D969" s="2"/>
      <c r="E969" s="2"/>
    </row>
    <row r="970" spans="1:5" ht="14.25" customHeight="1">
      <c r="A970" s="2"/>
      <c r="B970" s="2"/>
      <c r="C970" s="2"/>
      <c r="D970" s="2"/>
      <c r="E970" s="2"/>
    </row>
    <row r="971" spans="1:5" ht="14.25" customHeight="1">
      <c r="A971" s="2"/>
      <c r="B971" s="2"/>
      <c r="C971" s="2"/>
      <c r="D971" s="2"/>
      <c r="E971" s="2"/>
    </row>
    <row r="972" spans="1:5" ht="14.25" customHeight="1">
      <c r="A972" s="2"/>
      <c r="B972" s="2"/>
      <c r="C972" s="2"/>
      <c r="D972" s="2"/>
      <c r="E972" s="2"/>
    </row>
    <row r="973" spans="1:5" ht="14.25" customHeight="1">
      <c r="A973" s="2"/>
      <c r="B973" s="2"/>
      <c r="C973" s="2"/>
      <c r="D973" s="2"/>
      <c r="E973" s="2"/>
    </row>
    <row r="974" spans="1:5" ht="14.25" customHeight="1">
      <c r="A974" s="2"/>
      <c r="B974" s="2"/>
      <c r="C974" s="2"/>
      <c r="D974" s="2"/>
      <c r="E974" s="2"/>
    </row>
    <row r="975" spans="1:5" ht="14.25" customHeight="1">
      <c r="A975" s="2"/>
      <c r="B975" s="2"/>
      <c r="C975" s="2"/>
      <c r="D975" s="2"/>
      <c r="E975" s="2"/>
    </row>
    <row r="976" spans="1:5" ht="14.25" customHeight="1">
      <c r="A976" s="2"/>
      <c r="B976" s="2"/>
      <c r="C976" s="2"/>
      <c r="D976" s="2"/>
      <c r="E976" s="2"/>
    </row>
    <row r="977" spans="1:5" ht="14.25" customHeight="1">
      <c r="A977" s="2"/>
      <c r="B977" s="2"/>
      <c r="C977" s="2"/>
      <c r="D977" s="2"/>
      <c r="E977" s="2"/>
    </row>
    <row r="978" spans="1:5" ht="14.25" customHeight="1">
      <c r="A978" s="2"/>
      <c r="B978" s="2"/>
      <c r="C978" s="2"/>
      <c r="D978" s="2"/>
      <c r="E978" s="2"/>
    </row>
    <row r="979" spans="1:5" ht="14.25" customHeight="1">
      <c r="A979" s="2"/>
      <c r="B979" s="2"/>
      <c r="C979" s="2"/>
      <c r="D979" s="2"/>
      <c r="E979" s="2"/>
    </row>
    <row r="980" spans="1:5" ht="14.25" customHeight="1">
      <c r="A980" s="2"/>
      <c r="B980" s="2"/>
      <c r="C980" s="2"/>
      <c r="D980" s="2"/>
      <c r="E980" s="2"/>
    </row>
    <row r="981" spans="1:5" ht="14.25" customHeight="1">
      <c r="A981" s="2"/>
      <c r="B981" s="2"/>
      <c r="C981" s="2"/>
      <c r="D981" s="2"/>
      <c r="E981" s="2"/>
    </row>
    <row r="982" spans="1:5" ht="14.25" customHeight="1">
      <c r="A982" s="2"/>
      <c r="B982" s="2"/>
      <c r="C982" s="2"/>
      <c r="D982" s="2"/>
      <c r="E982" s="2"/>
    </row>
    <row r="983" spans="1:5" ht="14.25" customHeight="1">
      <c r="A983" s="2"/>
      <c r="B983" s="2"/>
      <c r="C983" s="2"/>
      <c r="D983" s="2"/>
      <c r="E983" s="2"/>
    </row>
    <row r="984" spans="1:5" ht="14.25" customHeight="1">
      <c r="A984" s="2"/>
      <c r="B984" s="2"/>
      <c r="C984" s="2"/>
      <c r="D984" s="2"/>
      <c r="E984" s="2"/>
    </row>
    <row r="985" spans="1:5" ht="14.25" customHeight="1">
      <c r="A985" s="2"/>
      <c r="B985" s="2"/>
      <c r="C985" s="2"/>
      <c r="D985" s="2"/>
      <c r="E985" s="2"/>
    </row>
    <row r="986" spans="1:5" ht="14.25" customHeight="1">
      <c r="A986" s="2"/>
      <c r="B986" s="2"/>
      <c r="C986" s="2"/>
      <c r="D986" s="2"/>
      <c r="E986" s="2"/>
    </row>
    <row r="987" spans="1:5" ht="14.25" customHeight="1">
      <c r="A987" s="2"/>
      <c r="B987" s="2"/>
      <c r="C987" s="2"/>
      <c r="D987" s="2"/>
      <c r="E987" s="2"/>
    </row>
    <row r="988" spans="1:5" ht="14.25" customHeight="1">
      <c r="A988" s="2"/>
      <c r="B988" s="2"/>
      <c r="C988" s="2"/>
      <c r="D988" s="2"/>
      <c r="E988" s="2"/>
    </row>
    <row r="989" spans="1:5" ht="14.25" customHeight="1">
      <c r="A989" s="2"/>
      <c r="B989" s="2"/>
      <c r="C989" s="2"/>
      <c r="D989" s="2"/>
      <c r="E989" s="2"/>
    </row>
    <row r="990" spans="1:5" ht="14.25" customHeight="1">
      <c r="A990" s="2"/>
      <c r="B990" s="2"/>
      <c r="C990" s="2"/>
      <c r="D990" s="2"/>
      <c r="E990" s="2"/>
    </row>
    <row r="991" spans="1:5" ht="14.25" customHeight="1">
      <c r="A991" s="2"/>
      <c r="B991" s="2"/>
      <c r="C991" s="2"/>
      <c r="D991" s="2"/>
      <c r="E991" s="2"/>
    </row>
    <row r="992" spans="1:5" ht="14.25" customHeight="1">
      <c r="A992" s="2"/>
      <c r="B992" s="2"/>
      <c r="C992" s="2"/>
      <c r="D992" s="2"/>
      <c r="E992" s="2"/>
    </row>
    <row r="993" spans="1:5" ht="14.25" customHeight="1">
      <c r="A993" s="2"/>
      <c r="B993" s="2"/>
      <c r="C993" s="2"/>
      <c r="D993" s="2"/>
      <c r="E993" s="2"/>
    </row>
    <row r="994" spans="1:5" ht="14.25" customHeight="1">
      <c r="A994" s="2"/>
      <c r="B994" s="2"/>
      <c r="C994" s="2"/>
      <c r="D994" s="2"/>
      <c r="E994" s="2"/>
    </row>
    <row r="995" spans="1:5" ht="14.25" customHeight="1">
      <c r="A995" s="2"/>
      <c r="B995" s="2"/>
      <c r="C995" s="2"/>
      <c r="D995" s="2"/>
      <c r="E995" s="2"/>
    </row>
    <row r="996" spans="1:5" ht="14.25" customHeight="1">
      <c r="A996" s="2"/>
      <c r="B996" s="2"/>
      <c r="C996" s="2"/>
      <c r="D996" s="2"/>
      <c r="E996" s="2"/>
    </row>
    <row r="997" spans="1:5" ht="14.25" customHeight="1">
      <c r="A997" s="2"/>
      <c r="B997" s="2"/>
      <c r="C997" s="2"/>
      <c r="D997" s="2"/>
      <c r="E997" s="2"/>
    </row>
    <row r="998" spans="1:5" ht="14.25" customHeight="1">
      <c r="A998" s="2"/>
      <c r="B998" s="2"/>
      <c r="C998" s="2"/>
      <c r="D998" s="2"/>
      <c r="E998" s="2"/>
    </row>
    <row r="999" spans="1:5" ht="14.25" customHeight="1">
      <c r="A999" s="2"/>
      <c r="B999" s="2"/>
      <c r="C999" s="2"/>
      <c r="D999" s="2"/>
      <c r="E999" s="2"/>
    </row>
    <row r="1000" spans="1:5" ht="14.25" customHeight="1">
      <c r="A1000" s="2"/>
      <c r="B1000" s="2"/>
      <c r="C1000" s="2"/>
      <c r="D1000" s="2"/>
      <c r="E1000" s="2"/>
    </row>
  </sheetData>
  <mergeCells count="39">
    <mergeCell ref="A4:H4"/>
    <mergeCell ref="A5:H5"/>
    <mergeCell ref="A6:H6"/>
    <mergeCell ref="A8:A10"/>
    <mergeCell ref="B8:B10"/>
    <mergeCell ref="C8:C10"/>
    <mergeCell ref="D8:D10"/>
    <mergeCell ref="E8:E10"/>
    <mergeCell ref="F8:H8"/>
    <mergeCell ref="F9:F10"/>
    <mergeCell ref="G9:G10"/>
    <mergeCell ref="H9:H10"/>
    <mergeCell ref="G124:G125"/>
    <mergeCell ref="H124:H125"/>
    <mergeCell ref="A123:A125"/>
    <mergeCell ref="B123:B125"/>
    <mergeCell ref="C123:C125"/>
    <mergeCell ref="D123:D125"/>
    <mergeCell ref="E123:E125"/>
    <mergeCell ref="F123:H123"/>
    <mergeCell ref="F124:F125"/>
    <mergeCell ref="G137:G138"/>
    <mergeCell ref="H137:H138"/>
    <mergeCell ref="A136:A138"/>
    <mergeCell ref="B136:B138"/>
    <mergeCell ref="C136:C138"/>
    <mergeCell ref="D136:D138"/>
    <mergeCell ref="E136:E138"/>
    <mergeCell ref="F136:H136"/>
    <mergeCell ref="F137:F138"/>
    <mergeCell ref="G150:G151"/>
    <mergeCell ref="H150:H151"/>
    <mergeCell ref="A149:A151"/>
    <mergeCell ref="B149:B151"/>
    <mergeCell ref="C149:C151"/>
    <mergeCell ref="D149:D151"/>
    <mergeCell ref="E149:E151"/>
    <mergeCell ref="F149:H149"/>
    <mergeCell ref="F150:F151"/>
  </mergeCells>
  <conditionalFormatting sqref="C120:E121">
    <cfRule type="cellIs" dxfId="205" priority="1" operator="lessThan">
      <formula>0</formula>
    </cfRule>
  </conditionalFormatting>
  <conditionalFormatting sqref="C120:E121">
    <cfRule type="cellIs" dxfId="204" priority="2" operator="greaterThan">
      <formula>0</formula>
    </cfRule>
  </conditionalFormatting>
  <conditionalFormatting sqref="C161:E161">
    <cfRule type="cellIs" dxfId="203" priority="3" operator="lessThan">
      <formula>0</formula>
    </cfRule>
  </conditionalFormatting>
  <conditionalFormatting sqref="C161:E161">
    <cfRule type="cellIs" dxfId="202" priority="4" operator="greaterThan">
      <formula>0</formula>
    </cfRule>
  </conditionalFormatting>
  <conditionalFormatting sqref="F120:H121">
    <cfRule type="cellIs" dxfId="201" priority="5" operator="lessThan">
      <formula>0</formula>
    </cfRule>
  </conditionalFormatting>
  <conditionalFormatting sqref="F120:H121">
    <cfRule type="cellIs" dxfId="200" priority="6" operator="greaterThan">
      <formula>0</formula>
    </cfRule>
  </conditionalFormatting>
  <conditionalFormatting sqref="F161:H161">
    <cfRule type="cellIs" dxfId="199" priority="7" operator="lessThan">
      <formula>0</formula>
    </cfRule>
  </conditionalFormatting>
  <conditionalFormatting sqref="F161:H161">
    <cfRule type="cellIs" dxfId="198" priority="8" operator="greaterThan">
      <formula>0</formula>
    </cfRule>
  </conditionalFormatting>
  <conditionalFormatting sqref="C112:H119">
    <cfRule type="cellIs" dxfId="197" priority="9" operator="lessThan">
      <formula>0</formula>
    </cfRule>
  </conditionalFormatting>
  <conditionalFormatting sqref="C112:H119">
    <cfRule type="cellIs" dxfId="196" priority="10" operator="greaterThan">
      <formula>0</formula>
    </cfRule>
  </conditionalFormatting>
  <conditionalFormatting sqref="G13">
    <cfRule type="cellIs" dxfId="195" priority="11" operator="lessThan">
      <formula>0</formula>
    </cfRule>
  </conditionalFormatting>
  <conditionalFormatting sqref="G13">
    <cfRule type="cellIs" dxfId="194" priority="12" operator="greaterThan">
      <formula>0</formula>
    </cfRule>
  </conditionalFormatting>
  <conditionalFormatting sqref="G14:G19">
    <cfRule type="cellIs" dxfId="193" priority="13" operator="lessThan">
      <formula>0</formula>
    </cfRule>
  </conditionalFormatting>
  <conditionalFormatting sqref="G14:G19">
    <cfRule type="cellIs" dxfId="192" priority="14" operator="greaterThan">
      <formula>0</formula>
    </cfRule>
  </conditionalFormatting>
  <conditionalFormatting sqref="G23:G29">
    <cfRule type="cellIs" dxfId="191" priority="15" operator="lessThan">
      <formula>0</formula>
    </cfRule>
  </conditionalFormatting>
  <conditionalFormatting sqref="G23:G29">
    <cfRule type="cellIs" dxfId="190" priority="16" operator="greaterThan">
      <formula>0</formula>
    </cfRule>
  </conditionalFormatting>
  <conditionalFormatting sqref="G33:G39">
    <cfRule type="cellIs" dxfId="189" priority="17" operator="lessThan">
      <formula>0</formula>
    </cfRule>
  </conditionalFormatting>
  <conditionalFormatting sqref="G33:G39">
    <cfRule type="cellIs" dxfId="188" priority="18" operator="greaterThan">
      <formula>0</formula>
    </cfRule>
  </conditionalFormatting>
  <conditionalFormatting sqref="G43:G49">
    <cfRule type="cellIs" dxfId="187" priority="19" operator="lessThan">
      <formula>0</formula>
    </cfRule>
  </conditionalFormatting>
  <conditionalFormatting sqref="G43:G49">
    <cfRule type="cellIs" dxfId="186" priority="20" operator="greaterThan">
      <formula>0</formula>
    </cfRule>
  </conditionalFormatting>
  <conditionalFormatting sqref="G53">
    <cfRule type="cellIs" dxfId="185" priority="21" operator="lessThan">
      <formula>0</formula>
    </cfRule>
  </conditionalFormatting>
  <conditionalFormatting sqref="G53">
    <cfRule type="cellIs" dxfId="184" priority="22" operator="greaterThan">
      <formula>0</formula>
    </cfRule>
  </conditionalFormatting>
  <conditionalFormatting sqref="G54:G59">
    <cfRule type="cellIs" dxfId="183" priority="23" operator="lessThan">
      <formula>0</formula>
    </cfRule>
  </conditionalFormatting>
  <conditionalFormatting sqref="G54:G59">
    <cfRule type="cellIs" dxfId="182" priority="24" operator="greaterThan">
      <formula>0</formula>
    </cfRule>
  </conditionalFormatting>
  <conditionalFormatting sqref="G63:G69">
    <cfRule type="cellIs" dxfId="181" priority="25" operator="lessThan">
      <formula>0</formula>
    </cfRule>
  </conditionalFormatting>
  <conditionalFormatting sqref="G63:G69">
    <cfRule type="cellIs" dxfId="180" priority="26" operator="greaterThan">
      <formula>0</formula>
    </cfRule>
  </conditionalFormatting>
  <conditionalFormatting sqref="G73:G79">
    <cfRule type="cellIs" dxfId="179" priority="27" operator="lessThan">
      <formula>0</formula>
    </cfRule>
  </conditionalFormatting>
  <conditionalFormatting sqref="G73:G79">
    <cfRule type="cellIs" dxfId="178" priority="28" operator="greaterThan">
      <formula>0</formula>
    </cfRule>
  </conditionalFormatting>
  <conditionalFormatting sqref="G83:G89">
    <cfRule type="cellIs" dxfId="177" priority="29" operator="lessThan">
      <formula>0</formula>
    </cfRule>
  </conditionalFormatting>
  <conditionalFormatting sqref="G83:G89">
    <cfRule type="cellIs" dxfId="176" priority="30" operator="greaterThan">
      <formula>0</formula>
    </cfRule>
  </conditionalFormatting>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4B083"/>
  </sheetPr>
  <dimension ref="A1:H1000"/>
  <sheetViews>
    <sheetView topLeftCell="A83" workbookViewId="0">
      <selection activeCell="H122" sqref="H122"/>
    </sheetView>
  </sheetViews>
  <sheetFormatPr defaultColWidth="14.42578125" defaultRowHeight="15" customHeight="1"/>
  <cols>
    <col min="1" max="1" width="3.28515625" customWidth="1"/>
    <col min="2" max="2" width="31.28515625" customWidth="1"/>
    <col min="3" max="3" width="10.28515625" customWidth="1"/>
    <col min="4" max="26" width="8.7109375" customWidth="1"/>
  </cols>
  <sheetData>
    <row r="1" spans="1:8" ht="14.25" customHeight="1">
      <c r="A1" s="115"/>
      <c r="B1" s="22"/>
      <c r="C1" s="22"/>
      <c r="D1" s="22"/>
      <c r="E1" s="22"/>
    </row>
    <row r="2" spans="1:8" ht="14.25" customHeight="1">
      <c r="A2" s="115"/>
      <c r="B2" s="22"/>
      <c r="C2" s="22"/>
      <c r="D2" s="22"/>
      <c r="E2" s="22"/>
    </row>
    <row r="3" spans="1:8" ht="14.25" customHeight="1">
      <c r="A3" s="115"/>
      <c r="B3" s="22"/>
      <c r="C3" s="22"/>
      <c r="D3" s="22"/>
      <c r="E3" s="22"/>
    </row>
    <row r="4" spans="1:8" ht="14.25" customHeight="1">
      <c r="A4" s="279" t="str">
        <f>'F2-PUSPEL'!A4:H4</f>
        <v>LAPORAN BULANAN KEKUATAN SDM</v>
      </c>
      <c r="B4" s="269"/>
      <c r="C4" s="269"/>
      <c r="D4" s="269"/>
      <c r="E4" s="269"/>
      <c r="F4" s="269"/>
      <c r="G4" s="269"/>
      <c r="H4" s="269"/>
    </row>
    <row r="5" spans="1:8" ht="14.25" customHeight="1">
      <c r="A5" s="280" t="str">
        <f>'F2-PUSPEL'!A5:H5</f>
        <v>PT Prima Terminal Petikemas</v>
      </c>
      <c r="B5" s="271"/>
      <c r="C5" s="271"/>
      <c r="D5" s="271"/>
      <c r="E5" s="271"/>
      <c r="F5" s="271"/>
      <c r="G5" s="271"/>
      <c r="H5" s="272"/>
    </row>
    <row r="6" spans="1:8" ht="14.25" customHeight="1">
      <c r="A6" s="279" t="str">
        <f>'F2-PUSPEL'!A6:H6</f>
        <v>BULAN FEBRUARI 2022</v>
      </c>
      <c r="B6" s="269"/>
      <c r="C6" s="269"/>
      <c r="D6" s="269"/>
      <c r="E6" s="269"/>
      <c r="F6" s="269"/>
      <c r="G6" s="269"/>
      <c r="H6" s="269"/>
    </row>
    <row r="7" spans="1:8" ht="14.25" customHeight="1">
      <c r="A7" s="115"/>
      <c r="B7" s="22"/>
      <c r="C7" s="22"/>
      <c r="D7" s="22"/>
      <c r="E7" s="22"/>
    </row>
    <row r="8" spans="1:8" ht="14.25" customHeight="1">
      <c r="A8" s="263" t="s">
        <v>1</v>
      </c>
      <c r="B8" s="263" t="s">
        <v>232</v>
      </c>
      <c r="C8" s="263" t="str">
        <f>'F2-PUSPEL'!C8:C10</f>
        <v>REALISASI S.D JAN 2021</v>
      </c>
      <c r="D8" s="263" t="str">
        <f>'F2-PUSPEL'!D8:D10</f>
        <v>RKAP  TAHUN 2022</v>
      </c>
      <c r="E8" s="263" t="str">
        <f>'F2-PUSPEL'!E8:E10</f>
        <v>RKAP S.D JAN 2022</v>
      </c>
      <c r="F8" s="273" t="s">
        <v>7</v>
      </c>
      <c r="G8" s="266"/>
      <c r="H8" s="267"/>
    </row>
    <row r="9" spans="1:8" ht="14.25" customHeight="1">
      <c r="A9" s="264"/>
      <c r="B9" s="264"/>
      <c r="C9" s="264"/>
      <c r="D9" s="264"/>
      <c r="E9" s="264"/>
      <c r="F9" s="263" t="s">
        <v>9</v>
      </c>
      <c r="G9" s="263" t="s">
        <v>10</v>
      </c>
      <c r="H9" s="263" t="s">
        <v>11</v>
      </c>
    </row>
    <row r="10" spans="1:8" ht="14.25" customHeight="1">
      <c r="A10" s="262"/>
      <c r="B10" s="262"/>
      <c r="C10" s="262"/>
      <c r="D10" s="262"/>
      <c r="E10" s="262"/>
      <c r="F10" s="262"/>
      <c r="G10" s="262"/>
      <c r="H10" s="262"/>
    </row>
    <row r="11" spans="1:8" ht="14.25" customHeight="1">
      <c r="A11" s="5">
        <v>1</v>
      </c>
      <c r="B11" s="6">
        <f t="shared" ref="B11:H11" si="0">+A11+1</f>
        <v>2</v>
      </c>
      <c r="C11" s="6">
        <f t="shared" si="0"/>
        <v>3</v>
      </c>
      <c r="D11" s="6">
        <f t="shared" si="0"/>
        <v>4</v>
      </c>
      <c r="E11" s="6">
        <f t="shared" si="0"/>
        <v>5</v>
      </c>
      <c r="F11" s="6">
        <f t="shared" si="0"/>
        <v>6</v>
      </c>
      <c r="G11" s="6">
        <f t="shared" si="0"/>
        <v>7</v>
      </c>
      <c r="H11" s="6">
        <f t="shared" si="0"/>
        <v>8</v>
      </c>
    </row>
    <row r="12" spans="1:8" ht="14.25" customHeight="1">
      <c r="A12" s="118">
        <v>1</v>
      </c>
      <c r="B12" s="119" t="s">
        <v>12</v>
      </c>
      <c r="C12" s="120"/>
      <c r="D12" s="120"/>
      <c r="E12" s="120"/>
      <c r="F12" s="120"/>
      <c r="G12" s="120"/>
      <c r="H12" s="120"/>
    </row>
    <row r="13" spans="1:8" ht="14.25" customHeight="1">
      <c r="A13" s="121"/>
      <c r="B13" s="122"/>
      <c r="C13" s="128"/>
      <c r="D13" s="128"/>
      <c r="E13" s="128"/>
      <c r="F13" s="128"/>
      <c r="G13" s="128"/>
      <c r="H13" s="128"/>
    </row>
    <row r="14" spans="1:8" ht="14.25" customHeight="1">
      <c r="A14" s="121"/>
      <c r="B14" s="122" t="s">
        <v>233</v>
      </c>
      <c r="C14" s="14">
        <v>0</v>
      </c>
      <c r="D14" s="14">
        <v>0</v>
      </c>
      <c r="E14" s="14">
        <v>0</v>
      </c>
      <c r="F14" s="14">
        <v>0</v>
      </c>
      <c r="G14" s="14">
        <f t="shared" ref="G14:G19" si="1">H14-F14</f>
        <v>0</v>
      </c>
      <c r="H14" s="14">
        <f>'Usia cek'!F19</f>
        <v>0</v>
      </c>
    </row>
    <row r="15" spans="1:8" ht="14.25" customHeight="1">
      <c r="A15" s="121"/>
      <c r="B15" s="122" t="s">
        <v>234</v>
      </c>
      <c r="C15" s="14">
        <v>0</v>
      </c>
      <c r="D15" s="14">
        <v>0</v>
      </c>
      <c r="E15" s="14">
        <v>0</v>
      </c>
      <c r="F15" s="14">
        <v>0</v>
      </c>
      <c r="G15" s="14">
        <f t="shared" si="1"/>
        <v>0</v>
      </c>
      <c r="H15" s="14">
        <f>'Usia cek'!F20</f>
        <v>0</v>
      </c>
    </row>
    <row r="16" spans="1:8" ht="14.25" customHeight="1">
      <c r="A16" s="121"/>
      <c r="B16" s="122" t="s">
        <v>235</v>
      </c>
      <c r="C16" s="14">
        <v>0</v>
      </c>
      <c r="D16" s="14">
        <v>0</v>
      </c>
      <c r="E16" s="14">
        <v>0</v>
      </c>
      <c r="F16" s="14">
        <v>0</v>
      </c>
      <c r="G16" s="14">
        <f t="shared" si="1"/>
        <v>0</v>
      </c>
      <c r="H16" s="14">
        <f>'Usia cek'!F21</f>
        <v>0</v>
      </c>
    </row>
    <row r="17" spans="1:8" ht="14.25" customHeight="1">
      <c r="A17" s="121"/>
      <c r="B17" s="122" t="s">
        <v>236</v>
      </c>
      <c r="C17" s="14">
        <v>1</v>
      </c>
      <c r="D17" s="14">
        <v>1</v>
      </c>
      <c r="E17" s="14">
        <v>1</v>
      </c>
      <c r="F17" s="14">
        <v>1</v>
      </c>
      <c r="G17" s="14">
        <f t="shared" si="1"/>
        <v>0</v>
      </c>
      <c r="H17" s="14">
        <v>1</v>
      </c>
    </row>
    <row r="18" spans="1:8" ht="14.25" customHeight="1">
      <c r="A18" s="121"/>
      <c r="B18" s="122" t="s">
        <v>237</v>
      </c>
      <c r="C18" s="14">
        <v>0</v>
      </c>
      <c r="D18" s="14">
        <v>0</v>
      </c>
      <c r="E18" s="14">
        <v>0</v>
      </c>
      <c r="F18" s="14">
        <v>0</v>
      </c>
      <c r="G18" s="14">
        <f t="shared" si="1"/>
        <v>0</v>
      </c>
      <c r="H18" s="14">
        <f>'Usia cek'!F23</f>
        <v>0</v>
      </c>
    </row>
    <row r="19" spans="1:8" ht="14.25" customHeight="1">
      <c r="A19" s="121"/>
      <c r="B19" s="122" t="s">
        <v>238</v>
      </c>
      <c r="C19" s="14">
        <v>0</v>
      </c>
      <c r="D19" s="14">
        <v>0</v>
      </c>
      <c r="E19" s="14">
        <v>0</v>
      </c>
      <c r="F19" s="14">
        <v>0</v>
      </c>
      <c r="G19" s="14">
        <f t="shared" si="1"/>
        <v>0</v>
      </c>
      <c r="H19" s="14">
        <f>'Usia cek'!F24</f>
        <v>0</v>
      </c>
    </row>
    <row r="20" spans="1:8" ht="14.25" customHeight="1">
      <c r="A20" s="121"/>
      <c r="B20" s="124"/>
      <c r="C20" s="124"/>
      <c r="D20" s="122"/>
      <c r="E20" s="122"/>
      <c r="F20" s="122"/>
      <c r="G20" s="122"/>
      <c r="H20" s="122"/>
    </row>
    <row r="21" spans="1:8" ht="14.25" customHeight="1">
      <c r="A21" s="125"/>
      <c r="B21" s="126" t="s">
        <v>178</v>
      </c>
      <c r="C21" s="127">
        <f t="shared" ref="C21:H21" si="2">SUM(C14:C20)</f>
        <v>1</v>
      </c>
      <c r="D21" s="127">
        <f t="shared" si="2"/>
        <v>1</v>
      </c>
      <c r="E21" s="127">
        <f t="shared" si="2"/>
        <v>1</v>
      </c>
      <c r="F21" s="127">
        <f t="shared" si="2"/>
        <v>1</v>
      </c>
      <c r="G21" s="127">
        <f t="shared" si="2"/>
        <v>0</v>
      </c>
      <c r="H21" s="127">
        <f t="shared" si="2"/>
        <v>1</v>
      </c>
    </row>
    <row r="22" spans="1:8" ht="14.25" customHeight="1">
      <c r="A22" s="118">
        <v>2</v>
      </c>
      <c r="B22" s="119" t="s">
        <v>13</v>
      </c>
      <c r="C22" s="120"/>
      <c r="D22" s="120"/>
      <c r="E22" s="120"/>
      <c r="F22" s="120"/>
      <c r="G22" s="120"/>
      <c r="H22" s="120"/>
    </row>
    <row r="23" spans="1:8" ht="14.25" customHeight="1">
      <c r="A23" s="121"/>
      <c r="B23" s="122"/>
      <c r="C23" s="128"/>
      <c r="D23" s="128"/>
      <c r="E23" s="128"/>
      <c r="F23" s="128"/>
      <c r="G23" s="128"/>
      <c r="H23" s="128"/>
    </row>
    <row r="24" spans="1:8" ht="14.25" customHeight="1">
      <c r="A24" s="121"/>
      <c r="B24" s="122" t="s">
        <v>233</v>
      </c>
      <c r="C24" s="14">
        <v>0</v>
      </c>
      <c r="D24" s="14">
        <v>0</v>
      </c>
      <c r="E24" s="14">
        <v>0</v>
      </c>
      <c r="F24" s="14">
        <v>0</v>
      </c>
      <c r="G24" s="14">
        <f t="shared" ref="G24:G29" si="3">H24-F24</f>
        <v>0</v>
      </c>
      <c r="H24" s="14">
        <f>'Usia cek'!F57</f>
        <v>0</v>
      </c>
    </row>
    <row r="25" spans="1:8" ht="14.25" customHeight="1">
      <c r="A25" s="121"/>
      <c r="B25" s="122" t="s">
        <v>234</v>
      </c>
      <c r="C25" s="14">
        <v>0</v>
      </c>
      <c r="D25" s="14">
        <v>0</v>
      </c>
      <c r="E25" s="14">
        <v>0</v>
      </c>
      <c r="F25" s="14">
        <v>0</v>
      </c>
      <c r="G25" s="14">
        <f t="shared" si="3"/>
        <v>0</v>
      </c>
      <c r="H25" s="14">
        <f>'Usia cek'!F58</f>
        <v>0</v>
      </c>
    </row>
    <row r="26" spans="1:8" ht="14.25" customHeight="1">
      <c r="A26" s="121"/>
      <c r="B26" s="122" t="s">
        <v>235</v>
      </c>
      <c r="C26" s="14">
        <v>0</v>
      </c>
      <c r="D26" s="14">
        <v>0</v>
      </c>
      <c r="E26" s="14">
        <v>0</v>
      </c>
      <c r="F26" s="14">
        <v>0</v>
      </c>
      <c r="G26" s="14">
        <f t="shared" si="3"/>
        <v>0</v>
      </c>
      <c r="H26" s="14">
        <f>'Usia cek'!F59</f>
        <v>0</v>
      </c>
    </row>
    <row r="27" spans="1:8" ht="14.25" customHeight="1">
      <c r="A27" s="121"/>
      <c r="B27" s="122" t="s">
        <v>236</v>
      </c>
      <c r="C27" s="14">
        <v>0</v>
      </c>
      <c r="D27" s="14">
        <v>0</v>
      </c>
      <c r="E27" s="14">
        <v>0</v>
      </c>
      <c r="F27" s="14">
        <v>0</v>
      </c>
      <c r="G27" s="14">
        <f t="shared" si="3"/>
        <v>0</v>
      </c>
      <c r="H27" s="14">
        <f>'Usia cek'!F60</f>
        <v>0</v>
      </c>
    </row>
    <row r="28" spans="1:8" ht="14.25" customHeight="1">
      <c r="A28" s="121"/>
      <c r="B28" s="122" t="s">
        <v>237</v>
      </c>
      <c r="C28" s="14">
        <v>1</v>
      </c>
      <c r="D28" s="14">
        <v>1</v>
      </c>
      <c r="E28" s="14">
        <v>1</v>
      </c>
      <c r="F28" s="14">
        <v>1</v>
      </c>
      <c r="G28" s="14">
        <f t="shared" si="3"/>
        <v>0</v>
      </c>
      <c r="H28" s="14">
        <v>1</v>
      </c>
    </row>
    <row r="29" spans="1:8" ht="14.25" customHeight="1">
      <c r="A29" s="121"/>
      <c r="B29" s="122" t="s">
        <v>238</v>
      </c>
      <c r="C29" s="14">
        <v>1</v>
      </c>
      <c r="D29" s="14">
        <v>1</v>
      </c>
      <c r="E29" s="14">
        <v>1</v>
      </c>
      <c r="F29" s="14">
        <v>1</v>
      </c>
      <c r="G29" s="14">
        <f t="shared" si="3"/>
        <v>0</v>
      </c>
      <c r="H29" s="14">
        <v>1</v>
      </c>
    </row>
    <row r="30" spans="1:8" ht="14.25" customHeight="1">
      <c r="A30" s="121"/>
      <c r="B30" s="124"/>
      <c r="C30" s="124"/>
      <c r="D30" s="122"/>
      <c r="E30" s="122"/>
      <c r="F30" s="122"/>
      <c r="G30" s="122"/>
      <c r="H30" s="122"/>
    </row>
    <row r="31" spans="1:8" ht="14.25" customHeight="1">
      <c r="A31" s="125"/>
      <c r="B31" s="126" t="s">
        <v>178</v>
      </c>
      <c r="C31" s="127">
        <f t="shared" ref="C31:H31" si="4">SUM(C24:C30)</f>
        <v>2</v>
      </c>
      <c r="D31" s="127">
        <f t="shared" si="4"/>
        <v>2</v>
      </c>
      <c r="E31" s="127">
        <f t="shared" si="4"/>
        <v>2</v>
      </c>
      <c r="F31" s="127">
        <f t="shared" si="4"/>
        <v>2</v>
      </c>
      <c r="G31" s="127">
        <f t="shared" si="4"/>
        <v>0</v>
      </c>
      <c r="H31" s="127">
        <f t="shared" si="4"/>
        <v>2</v>
      </c>
    </row>
    <row r="32" spans="1:8" ht="14.25" customHeight="1">
      <c r="A32" s="118">
        <v>3</v>
      </c>
      <c r="B32" s="119" t="s">
        <v>14</v>
      </c>
      <c r="C32" s="120"/>
      <c r="D32" s="120"/>
      <c r="E32" s="120"/>
      <c r="F32" s="120"/>
      <c r="G32" s="120"/>
      <c r="H32" s="120"/>
    </row>
    <row r="33" spans="1:8" ht="14.25" customHeight="1">
      <c r="A33" s="121"/>
      <c r="B33" s="122"/>
      <c r="C33" s="128"/>
      <c r="D33" s="128"/>
      <c r="E33" s="128"/>
      <c r="F33" s="128"/>
      <c r="G33" s="128"/>
      <c r="H33" s="128"/>
    </row>
    <row r="34" spans="1:8" ht="14.25" customHeight="1">
      <c r="A34" s="121"/>
      <c r="B34" s="122" t="s">
        <v>233</v>
      </c>
      <c r="C34" s="14">
        <v>0</v>
      </c>
      <c r="D34" s="14">
        <v>0</v>
      </c>
      <c r="E34" s="14">
        <v>0</v>
      </c>
      <c r="F34" s="14">
        <v>0</v>
      </c>
      <c r="G34" s="14">
        <f t="shared" ref="G34:G39" si="5">H34-F34</f>
        <v>0</v>
      </c>
      <c r="H34" s="14">
        <f>'Usia cek'!F95</f>
        <v>0</v>
      </c>
    </row>
    <row r="35" spans="1:8" ht="14.25" customHeight="1">
      <c r="A35" s="121"/>
      <c r="B35" s="122" t="s">
        <v>234</v>
      </c>
      <c r="C35" s="14">
        <v>5</v>
      </c>
      <c r="D35" s="14">
        <v>7</v>
      </c>
      <c r="E35" s="14">
        <v>7</v>
      </c>
      <c r="F35" s="14">
        <v>5</v>
      </c>
      <c r="G35" s="14">
        <f t="shared" si="5"/>
        <v>0</v>
      </c>
      <c r="H35" s="14">
        <v>5</v>
      </c>
    </row>
    <row r="36" spans="1:8" ht="14.25" customHeight="1">
      <c r="A36" s="121"/>
      <c r="B36" s="122" t="s">
        <v>235</v>
      </c>
      <c r="C36" s="14">
        <v>2</v>
      </c>
      <c r="D36" s="14">
        <v>2</v>
      </c>
      <c r="E36" s="14">
        <v>2</v>
      </c>
      <c r="F36" s="14">
        <v>2</v>
      </c>
      <c r="G36" s="14">
        <f t="shared" si="5"/>
        <v>0</v>
      </c>
      <c r="H36" s="14">
        <v>2</v>
      </c>
    </row>
    <row r="37" spans="1:8" ht="14.25" customHeight="1">
      <c r="A37" s="121"/>
      <c r="B37" s="122" t="s">
        <v>236</v>
      </c>
      <c r="C37" s="14">
        <v>2</v>
      </c>
      <c r="D37" s="14">
        <v>2</v>
      </c>
      <c r="E37" s="14">
        <v>2</v>
      </c>
      <c r="F37" s="14">
        <v>2</v>
      </c>
      <c r="G37" s="14">
        <f t="shared" si="5"/>
        <v>0</v>
      </c>
      <c r="H37" s="14">
        <v>2</v>
      </c>
    </row>
    <row r="38" spans="1:8" ht="14.25" customHeight="1">
      <c r="A38" s="121"/>
      <c r="B38" s="122" t="s">
        <v>237</v>
      </c>
      <c r="C38" s="14">
        <v>4</v>
      </c>
      <c r="D38" s="14">
        <v>4</v>
      </c>
      <c r="E38" s="14">
        <v>4</v>
      </c>
      <c r="F38" s="14">
        <v>4</v>
      </c>
      <c r="G38" s="14">
        <f t="shared" si="5"/>
        <v>0</v>
      </c>
      <c r="H38" s="14">
        <v>4</v>
      </c>
    </row>
    <row r="39" spans="1:8" ht="14.25" customHeight="1">
      <c r="A39" s="121"/>
      <c r="B39" s="122" t="s">
        <v>238</v>
      </c>
      <c r="C39" s="14">
        <v>0</v>
      </c>
      <c r="D39" s="14">
        <v>0</v>
      </c>
      <c r="E39" s="14">
        <v>0</v>
      </c>
      <c r="F39" s="14">
        <v>0</v>
      </c>
      <c r="G39" s="14">
        <f t="shared" si="5"/>
        <v>0</v>
      </c>
      <c r="H39" s="14">
        <f>'Usia cek'!F100</f>
        <v>0</v>
      </c>
    </row>
    <row r="40" spans="1:8" ht="14.25" customHeight="1">
      <c r="A40" s="121"/>
      <c r="B40" s="124"/>
      <c r="C40" s="124"/>
      <c r="D40" s="122"/>
      <c r="E40" s="122"/>
      <c r="F40" s="122"/>
      <c r="G40" s="122"/>
      <c r="H40" s="122"/>
    </row>
    <row r="41" spans="1:8" ht="14.25" customHeight="1">
      <c r="A41" s="125"/>
      <c r="B41" s="126" t="s">
        <v>178</v>
      </c>
      <c r="C41" s="127">
        <f t="shared" ref="C41:H41" si="6">SUM(C34:C40)</f>
        <v>13</v>
      </c>
      <c r="D41" s="127">
        <f t="shared" si="6"/>
        <v>15</v>
      </c>
      <c r="E41" s="127">
        <f t="shared" si="6"/>
        <v>15</v>
      </c>
      <c r="F41" s="127">
        <f t="shared" si="6"/>
        <v>13</v>
      </c>
      <c r="G41" s="127">
        <f t="shared" si="6"/>
        <v>0</v>
      </c>
      <c r="H41" s="127">
        <f t="shared" si="6"/>
        <v>13</v>
      </c>
    </row>
    <row r="42" spans="1:8" ht="14.25" customHeight="1">
      <c r="A42" s="118">
        <v>4</v>
      </c>
      <c r="B42" s="119" t="s">
        <v>15</v>
      </c>
      <c r="C42" s="120"/>
      <c r="D42" s="120"/>
      <c r="E42" s="120"/>
      <c r="F42" s="120"/>
      <c r="G42" s="120"/>
      <c r="H42" s="120"/>
    </row>
    <row r="43" spans="1:8" ht="14.25" customHeight="1">
      <c r="A43" s="121"/>
      <c r="B43" s="122"/>
      <c r="C43" s="128"/>
      <c r="D43" s="128"/>
      <c r="E43" s="128"/>
      <c r="F43" s="128"/>
      <c r="G43" s="128"/>
      <c r="H43" s="128"/>
    </row>
    <row r="44" spans="1:8" ht="14.25" customHeight="1">
      <c r="A44" s="121"/>
      <c r="B44" s="122" t="s">
        <v>233</v>
      </c>
      <c r="C44" s="14">
        <v>0</v>
      </c>
      <c r="D44" s="14">
        <v>6</v>
      </c>
      <c r="E44" s="14">
        <v>6</v>
      </c>
      <c r="F44" s="14">
        <v>0</v>
      </c>
      <c r="G44" s="14">
        <f t="shared" ref="G44:G49" si="7">H44-F44</f>
        <v>0</v>
      </c>
      <c r="H44" s="14">
        <f>'Usia cek'!F133</f>
        <v>0</v>
      </c>
    </row>
    <row r="45" spans="1:8" ht="14.25" customHeight="1">
      <c r="A45" s="121"/>
      <c r="B45" s="122" t="s">
        <v>234</v>
      </c>
      <c r="C45" s="14">
        <v>9</v>
      </c>
      <c r="D45" s="14">
        <v>21</v>
      </c>
      <c r="E45" s="14">
        <v>21</v>
      </c>
      <c r="F45" s="14">
        <v>9</v>
      </c>
      <c r="G45" s="14">
        <f t="shared" si="7"/>
        <v>0</v>
      </c>
      <c r="H45" s="14">
        <v>9</v>
      </c>
    </row>
    <row r="46" spans="1:8" ht="14.25" customHeight="1">
      <c r="A46" s="121"/>
      <c r="B46" s="122" t="s">
        <v>235</v>
      </c>
      <c r="C46" s="14">
        <v>2</v>
      </c>
      <c r="D46" s="14">
        <v>2</v>
      </c>
      <c r="E46" s="14">
        <v>2</v>
      </c>
      <c r="F46" s="14">
        <v>2</v>
      </c>
      <c r="G46" s="14">
        <f t="shared" si="7"/>
        <v>0</v>
      </c>
      <c r="H46" s="14">
        <v>2</v>
      </c>
    </row>
    <row r="47" spans="1:8" ht="14.25" customHeight="1">
      <c r="A47" s="121"/>
      <c r="B47" s="122" t="s">
        <v>236</v>
      </c>
      <c r="C47" s="14">
        <v>0</v>
      </c>
      <c r="D47" s="14">
        <v>0</v>
      </c>
      <c r="E47" s="14">
        <v>0</v>
      </c>
      <c r="F47" s="14">
        <v>0</v>
      </c>
      <c r="G47" s="14">
        <f t="shared" si="7"/>
        <v>0</v>
      </c>
      <c r="H47" s="14">
        <f>'Usia cek'!F136</f>
        <v>0</v>
      </c>
    </row>
    <row r="48" spans="1:8" ht="14.25" customHeight="1">
      <c r="A48" s="121"/>
      <c r="B48" s="122" t="s">
        <v>237</v>
      </c>
      <c r="C48" s="14">
        <v>0</v>
      </c>
      <c r="D48" s="14">
        <v>0</v>
      </c>
      <c r="E48" s="14">
        <v>0</v>
      </c>
      <c r="F48" s="14">
        <v>0</v>
      </c>
      <c r="G48" s="14">
        <f t="shared" si="7"/>
        <v>0</v>
      </c>
      <c r="H48" s="14">
        <f>'Usia cek'!F137</f>
        <v>0</v>
      </c>
    </row>
    <row r="49" spans="1:8" ht="14.25" customHeight="1">
      <c r="A49" s="121"/>
      <c r="B49" s="122" t="s">
        <v>238</v>
      </c>
      <c r="C49" s="14">
        <v>0</v>
      </c>
      <c r="D49" s="14">
        <v>0</v>
      </c>
      <c r="E49" s="14">
        <v>0</v>
      </c>
      <c r="F49" s="14">
        <v>0</v>
      </c>
      <c r="G49" s="14">
        <f t="shared" si="7"/>
        <v>0</v>
      </c>
      <c r="H49" s="14">
        <f>'Usia cek'!F138</f>
        <v>0</v>
      </c>
    </row>
    <row r="50" spans="1:8" ht="14.25" customHeight="1">
      <c r="A50" s="121"/>
      <c r="B50" s="124"/>
      <c r="C50" s="124"/>
      <c r="D50" s="122"/>
      <c r="E50" s="122"/>
      <c r="F50" s="122"/>
      <c r="G50" s="122"/>
      <c r="H50" s="122"/>
    </row>
    <row r="51" spans="1:8" ht="14.25" customHeight="1">
      <c r="A51" s="125"/>
      <c r="B51" s="126" t="s">
        <v>178</v>
      </c>
      <c r="C51" s="127">
        <f t="shared" ref="C51:H51" si="8">SUM(C44:C50)</f>
        <v>11</v>
      </c>
      <c r="D51" s="127">
        <f t="shared" si="8"/>
        <v>29</v>
      </c>
      <c r="E51" s="127">
        <f t="shared" si="8"/>
        <v>29</v>
      </c>
      <c r="F51" s="127">
        <f t="shared" si="8"/>
        <v>11</v>
      </c>
      <c r="G51" s="127">
        <f t="shared" si="8"/>
        <v>0</v>
      </c>
      <c r="H51" s="127">
        <f t="shared" si="8"/>
        <v>11</v>
      </c>
    </row>
    <row r="52" spans="1:8" ht="14.25" customHeight="1">
      <c r="A52" s="118">
        <v>5</v>
      </c>
      <c r="B52" s="119" t="s">
        <v>16</v>
      </c>
      <c r="C52" s="120"/>
      <c r="D52" s="120"/>
      <c r="E52" s="120"/>
      <c r="F52" s="120"/>
      <c r="G52" s="120"/>
      <c r="H52" s="120"/>
    </row>
    <row r="53" spans="1:8" ht="14.25" customHeight="1">
      <c r="A53" s="121"/>
      <c r="B53" s="122"/>
      <c r="C53" s="128"/>
      <c r="D53" s="128"/>
      <c r="E53" s="128"/>
      <c r="F53" s="128"/>
      <c r="G53" s="128"/>
      <c r="H53" s="128"/>
    </row>
    <row r="54" spans="1:8" ht="14.25" customHeight="1">
      <c r="A54" s="121"/>
      <c r="B54" s="122" t="s">
        <v>233</v>
      </c>
      <c r="C54" s="14">
        <v>6</v>
      </c>
      <c r="D54" s="14">
        <v>19</v>
      </c>
      <c r="E54" s="14">
        <v>19</v>
      </c>
      <c r="F54" s="14">
        <v>6</v>
      </c>
      <c r="G54" s="14">
        <f t="shared" ref="G54:G59" si="9">H54-F54</f>
        <v>0</v>
      </c>
      <c r="H54" s="14">
        <v>6</v>
      </c>
    </row>
    <row r="55" spans="1:8" ht="14.25" customHeight="1">
      <c r="A55" s="121"/>
      <c r="B55" s="122" t="s">
        <v>234</v>
      </c>
      <c r="C55" s="14">
        <v>12</v>
      </c>
      <c r="D55" s="14">
        <v>15</v>
      </c>
      <c r="E55" s="14">
        <v>15</v>
      </c>
      <c r="F55" s="14">
        <v>12</v>
      </c>
      <c r="G55" s="14">
        <f t="shared" si="9"/>
        <v>0</v>
      </c>
      <c r="H55" s="14">
        <v>12</v>
      </c>
    </row>
    <row r="56" spans="1:8" ht="14.25" customHeight="1">
      <c r="A56" s="121"/>
      <c r="B56" s="122" t="s">
        <v>235</v>
      </c>
      <c r="C56" s="14">
        <v>0</v>
      </c>
      <c r="D56" s="14">
        <v>0</v>
      </c>
      <c r="E56" s="14">
        <v>0</v>
      </c>
      <c r="F56" s="14">
        <v>0</v>
      </c>
      <c r="G56" s="14">
        <f t="shared" si="9"/>
        <v>0</v>
      </c>
      <c r="H56" s="14">
        <f>'Usia cek'!F173</f>
        <v>0</v>
      </c>
    </row>
    <row r="57" spans="1:8" ht="14.25" customHeight="1">
      <c r="A57" s="121"/>
      <c r="B57" s="122" t="s">
        <v>236</v>
      </c>
      <c r="C57" s="14">
        <v>0</v>
      </c>
      <c r="D57" s="14">
        <v>0</v>
      </c>
      <c r="E57" s="14">
        <v>0</v>
      </c>
      <c r="F57" s="14">
        <v>0</v>
      </c>
      <c r="G57" s="14">
        <f t="shared" si="9"/>
        <v>0</v>
      </c>
      <c r="H57" s="14">
        <f>'Usia cek'!F174</f>
        <v>0</v>
      </c>
    </row>
    <row r="58" spans="1:8" ht="14.25" customHeight="1">
      <c r="A58" s="121"/>
      <c r="B58" s="122" t="s">
        <v>237</v>
      </c>
      <c r="C58" s="14">
        <v>0</v>
      </c>
      <c r="D58" s="14">
        <v>0</v>
      </c>
      <c r="E58" s="14">
        <v>0</v>
      </c>
      <c r="F58" s="14">
        <v>0</v>
      </c>
      <c r="G58" s="14">
        <f t="shared" si="9"/>
        <v>0</v>
      </c>
      <c r="H58" s="14">
        <f>'Usia cek'!F175</f>
        <v>0</v>
      </c>
    </row>
    <row r="59" spans="1:8" ht="14.25" customHeight="1">
      <c r="A59" s="121"/>
      <c r="B59" s="122" t="s">
        <v>238</v>
      </c>
      <c r="C59" s="14">
        <v>0</v>
      </c>
      <c r="D59" s="14">
        <v>0</v>
      </c>
      <c r="E59" s="14">
        <v>0</v>
      </c>
      <c r="F59" s="14">
        <v>0</v>
      </c>
      <c r="G59" s="14">
        <f t="shared" si="9"/>
        <v>0</v>
      </c>
      <c r="H59" s="14">
        <f>'Usia cek'!F176</f>
        <v>0</v>
      </c>
    </row>
    <row r="60" spans="1:8" ht="14.25" customHeight="1">
      <c r="A60" s="121"/>
      <c r="B60" s="124"/>
      <c r="C60" s="124"/>
      <c r="D60" s="122"/>
      <c r="E60" s="122"/>
      <c r="F60" s="122"/>
      <c r="G60" s="122"/>
      <c r="H60" s="122"/>
    </row>
    <row r="61" spans="1:8" ht="14.25" customHeight="1">
      <c r="A61" s="125"/>
      <c r="B61" s="126" t="s">
        <v>178</v>
      </c>
      <c r="C61" s="127">
        <f t="shared" ref="C61:H61" si="10">SUM(C54:C60)</f>
        <v>18</v>
      </c>
      <c r="D61" s="127">
        <f t="shared" si="10"/>
        <v>34</v>
      </c>
      <c r="E61" s="127">
        <f t="shared" si="10"/>
        <v>34</v>
      </c>
      <c r="F61" s="127">
        <f t="shared" si="10"/>
        <v>18</v>
      </c>
      <c r="G61" s="127">
        <f t="shared" si="10"/>
        <v>0</v>
      </c>
      <c r="H61" s="127">
        <f t="shared" si="10"/>
        <v>18</v>
      </c>
    </row>
    <row r="62" spans="1:8" ht="14.25" customHeight="1">
      <c r="A62" s="118">
        <v>6</v>
      </c>
      <c r="B62" s="119" t="s">
        <v>17</v>
      </c>
      <c r="C62" s="120"/>
      <c r="D62" s="120"/>
      <c r="E62" s="120"/>
      <c r="F62" s="120"/>
      <c r="G62" s="120"/>
      <c r="H62" s="120"/>
    </row>
    <row r="63" spans="1:8" ht="14.25" customHeight="1">
      <c r="A63" s="121"/>
      <c r="B63" s="122"/>
      <c r="C63" s="128"/>
      <c r="D63" s="128"/>
      <c r="E63" s="128"/>
      <c r="F63" s="128"/>
      <c r="G63" s="128"/>
      <c r="H63" s="128"/>
    </row>
    <row r="64" spans="1:8" ht="14.25" customHeight="1">
      <c r="A64" s="121"/>
      <c r="B64" s="122" t="s">
        <v>233</v>
      </c>
      <c r="C64" s="14">
        <v>1</v>
      </c>
      <c r="D64" s="14">
        <v>40</v>
      </c>
      <c r="E64" s="14">
        <v>40</v>
      </c>
      <c r="F64" s="14">
        <v>21</v>
      </c>
      <c r="G64" s="14">
        <f t="shared" ref="G64:G69" si="11">H64-F64</f>
        <v>0</v>
      </c>
      <c r="H64" s="14">
        <v>21</v>
      </c>
    </row>
    <row r="65" spans="1:8" ht="14.25" customHeight="1">
      <c r="A65" s="121"/>
      <c r="B65" s="122" t="s">
        <v>234</v>
      </c>
      <c r="C65" s="14">
        <v>5</v>
      </c>
      <c r="D65" s="14">
        <v>83</v>
      </c>
      <c r="E65" s="14">
        <v>83</v>
      </c>
      <c r="F65" s="14">
        <v>33</v>
      </c>
      <c r="G65" s="14">
        <f t="shared" si="11"/>
        <v>0</v>
      </c>
      <c r="H65" s="14">
        <v>33</v>
      </c>
    </row>
    <row r="66" spans="1:8" ht="14.25" customHeight="1">
      <c r="A66" s="121"/>
      <c r="B66" s="122" t="s">
        <v>235</v>
      </c>
      <c r="C66" s="14">
        <v>2</v>
      </c>
      <c r="D66" s="14">
        <v>31</v>
      </c>
      <c r="E66" s="14">
        <v>31</v>
      </c>
      <c r="F66" s="14">
        <v>27</v>
      </c>
      <c r="G66" s="14">
        <f t="shared" si="11"/>
        <v>0</v>
      </c>
      <c r="H66" s="14">
        <v>27</v>
      </c>
    </row>
    <row r="67" spans="1:8" ht="14.25" customHeight="1">
      <c r="A67" s="121"/>
      <c r="B67" s="122" t="s">
        <v>236</v>
      </c>
      <c r="C67" s="14">
        <v>0</v>
      </c>
      <c r="D67" s="14">
        <v>0</v>
      </c>
      <c r="E67" s="14">
        <v>0</v>
      </c>
      <c r="F67" s="14">
        <v>2</v>
      </c>
      <c r="G67" s="14">
        <f t="shared" si="11"/>
        <v>0</v>
      </c>
      <c r="H67" s="14">
        <v>2</v>
      </c>
    </row>
    <row r="68" spans="1:8" ht="14.25" customHeight="1">
      <c r="A68" s="121"/>
      <c r="B68" s="122" t="s">
        <v>237</v>
      </c>
      <c r="C68" s="14">
        <v>0</v>
      </c>
      <c r="D68" s="14">
        <v>0</v>
      </c>
      <c r="E68" s="14">
        <v>0</v>
      </c>
      <c r="F68" s="14">
        <v>0</v>
      </c>
      <c r="G68" s="14">
        <f t="shared" si="11"/>
        <v>0</v>
      </c>
      <c r="H68" s="14">
        <f>'Usia cek'!F216</f>
        <v>0</v>
      </c>
    </row>
    <row r="69" spans="1:8" ht="14.25" customHeight="1">
      <c r="A69" s="121"/>
      <c r="B69" s="122" t="s">
        <v>238</v>
      </c>
      <c r="C69" s="14">
        <v>2</v>
      </c>
      <c r="D69" s="14">
        <v>2</v>
      </c>
      <c r="E69" s="14">
        <v>2</v>
      </c>
      <c r="F69" s="14">
        <v>2</v>
      </c>
      <c r="G69" s="14">
        <f t="shared" si="11"/>
        <v>0</v>
      </c>
      <c r="H69" s="14">
        <v>2</v>
      </c>
    </row>
    <row r="70" spans="1:8" ht="14.25" customHeight="1">
      <c r="A70" s="121"/>
      <c r="B70" s="124"/>
      <c r="C70" s="124"/>
      <c r="D70" s="122"/>
      <c r="E70" s="122"/>
      <c r="F70" s="122"/>
      <c r="G70" s="122"/>
      <c r="H70" s="122"/>
    </row>
    <row r="71" spans="1:8" ht="14.25" customHeight="1">
      <c r="A71" s="125"/>
      <c r="B71" s="126" t="s">
        <v>178</v>
      </c>
      <c r="C71" s="127">
        <f t="shared" ref="C71:H71" si="12">SUM(C64:C70)</f>
        <v>10</v>
      </c>
      <c r="D71" s="127">
        <f t="shared" si="12"/>
        <v>156</v>
      </c>
      <c r="E71" s="127">
        <f t="shared" si="12"/>
        <v>156</v>
      </c>
      <c r="F71" s="127">
        <f t="shared" si="12"/>
        <v>85</v>
      </c>
      <c r="G71" s="127">
        <f t="shared" si="12"/>
        <v>0</v>
      </c>
      <c r="H71" s="127">
        <f t="shared" si="12"/>
        <v>85</v>
      </c>
    </row>
    <row r="72" spans="1:8" ht="14.25" customHeight="1">
      <c r="A72" s="118">
        <v>7</v>
      </c>
      <c r="B72" s="119" t="s">
        <v>18</v>
      </c>
      <c r="C72" s="120"/>
      <c r="D72" s="120"/>
      <c r="E72" s="120"/>
      <c r="F72" s="120"/>
      <c r="G72" s="120"/>
      <c r="H72" s="120"/>
    </row>
    <row r="73" spans="1:8" ht="14.25" customHeight="1">
      <c r="A73" s="121"/>
      <c r="B73" s="122"/>
      <c r="C73" s="128"/>
      <c r="D73" s="128"/>
      <c r="E73" s="128"/>
      <c r="F73" s="128"/>
      <c r="G73" s="128"/>
      <c r="H73" s="128"/>
    </row>
    <row r="74" spans="1:8" ht="14.25" customHeight="1">
      <c r="A74" s="121"/>
      <c r="B74" s="122" t="s">
        <v>233</v>
      </c>
      <c r="C74" s="14">
        <v>0</v>
      </c>
      <c r="D74" s="14">
        <v>0</v>
      </c>
      <c r="E74" s="14">
        <v>0</v>
      </c>
      <c r="F74" s="14">
        <v>0</v>
      </c>
      <c r="G74" s="14">
        <f t="shared" ref="G74:G79" si="13">H74-F74</f>
        <v>0</v>
      </c>
      <c r="H74" s="14">
        <f>'Usia cek'!F246</f>
        <v>0</v>
      </c>
    </row>
    <row r="75" spans="1:8" ht="14.25" customHeight="1">
      <c r="A75" s="121"/>
      <c r="B75" s="122" t="s">
        <v>234</v>
      </c>
      <c r="C75" s="14">
        <v>0</v>
      </c>
      <c r="D75" s="14">
        <v>0</v>
      </c>
      <c r="E75" s="14">
        <v>0</v>
      </c>
      <c r="F75" s="14">
        <v>0</v>
      </c>
      <c r="G75" s="14">
        <f t="shared" si="13"/>
        <v>0</v>
      </c>
      <c r="H75" s="14">
        <f>'Usia cek'!F247</f>
        <v>0</v>
      </c>
    </row>
    <row r="76" spans="1:8" ht="14.25" customHeight="1">
      <c r="A76" s="121"/>
      <c r="B76" s="122" t="s">
        <v>235</v>
      </c>
      <c r="C76" s="14">
        <v>0</v>
      </c>
      <c r="D76" s="14">
        <v>0</v>
      </c>
      <c r="E76" s="14">
        <v>0</v>
      </c>
      <c r="F76" s="14">
        <v>0</v>
      </c>
      <c r="G76" s="14">
        <f t="shared" si="13"/>
        <v>0</v>
      </c>
      <c r="H76" s="14">
        <f>'Usia cek'!F248</f>
        <v>0</v>
      </c>
    </row>
    <row r="77" spans="1:8" ht="14.25" customHeight="1">
      <c r="A77" s="121"/>
      <c r="B77" s="122" t="s">
        <v>236</v>
      </c>
      <c r="C77" s="14">
        <v>0</v>
      </c>
      <c r="D77" s="14">
        <v>0</v>
      </c>
      <c r="E77" s="14">
        <v>0</v>
      </c>
      <c r="F77" s="14">
        <v>0</v>
      </c>
      <c r="G77" s="14">
        <f t="shared" si="13"/>
        <v>0</v>
      </c>
      <c r="H77" s="14">
        <f>'Usia cek'!F249</f>
        <v>0</v>
      </c>
    </row>
    <row r="78" spans="1:8" ht="14.25" customHeight="1">
      <c r="A78" s="121"/>
      <c r="B78" s="122" t="s">
        <v>237</v>
      </c>
      <c r="C78" s="14">
        <v>0</v>
      </c>
      <c r="D78" s="14">
        <v>0</v>
      </c>
      <c r="E78" s="14">
        <v>0</v>
      </c>
      <c r="F78" s="14">
        <v>0</v>
      </c>
      <c r="G78" s="14">
        <f t="shared" si="13"/>
        <v>0</v>
      </c>
      <c r="H78" s="14">
        <f>'Usia cek'!F250</f>
        <v>0</v>
      </c>
    </row>
    <row r="79" spans="1:8" ht="14.25" customHeight="1">
      <c r="A79" s="121"/>
      <c r="B79" s="122" t="s">
        <v>238</v>
      </c>
      <c r="C79" s="14">
        <v>0</v>
      </c>
      <c r="D79" s="14">
        <v>0</v>
      </c>
      <c r="E79" s="14">
        <v>0</v>
      </c>
      <c r="F79" s="14">
        <v>0</v>
      </c>
      <c r="G79" s="14">
        <f t="shared" si="13"/>
        <v>0</v>
      </c>
      <c r="H79" s="14">
        <f>'Usia cek'!F251</f>
        <v>0</v>
      </c>
    </row>
    <row r="80" spans="1:8" ht="14.25" customHeight="1">
      <c r="A80" s="121"/>
      <c r="B80" s="124"/>
      <c r="C80" s="124"/>
      <c r="D80" s="122"/>
      <c r="E80" s="122"/>
      <c r="F80" s="122"/>
      <c r="G80" s="122"/>
      <c r="H80" s="122"/>
    </row>
    <row r="81" spans="1:8" ht="14.25" customHeight="1">
      <c r="A81" s="125"/>
      <c r="B81" s="126" t="s">
        <v>178</v>
      </c>
      <c r="C81" s="127">
        <f t="shared" ref="C81:H81" si="14">SUM(C74:C80)</f>
        <v>0</v>
      </c>
      <c r="D81" s="127">
        <f t="shared" si="14"/>
        <v>0</v>
      </c>
      <c r="E81" s="127">
        <f t="shared" si="14"/>
        <v>0</v>
      </c>
      <c r="F81" s="127">
        <f t="shared" si="14"/>
        <v>0</v>
      </c>
      <c r="G81" s="127">
        <f t="shared" si="14"/>
        <v>0</v>
      </c>
      <c r="H81" s="127">
        <f t="shared" si="14"/>
        <v>0</v>
      </c>
    </row>
    <row r="82" spans="1:8" ht="14.25" customHeight="1">
      <c r="A82" s="118">
        <v>8</v>
      </c>
      <c r="B82" s="119" t="s">
        <v>19</v>
      </c>
      <c r="C82" s="120"/>
      <c r="D82" s="120"/>
      <c r="E82" s="120"/>
      <c r="F82" s="120"/>
      <c r="G82" s="120"/>
      <c r="H82" s="120"/>
    </row>
    <row r="83" spans="1:8" ht="14.25" customHeight="1">
      <c r="A83" s="121"/>
      <c r="B83" s="122"/>
      <c r="C83" s="128"/>
      <c r="D83" s="128"/>
      <c r="E83" s="128"/>
      <c r="F83" s="128"/>
      <c r="G83" s="128"/>
      <c r="H83" s="128"/>
    </row>
    <row r="84" spans="1:8" ht="14.25" customHeight="1">
      <c r="A84" s="121"/>
      <c r="B84" s="122" t="s">
        <v>233</v>
      </c>
      <c r="C84" s="14">
        <v>0</v>
      </c>
      <c r="D84" s="14">
        <v>0</v>
      </c>
      <c r="E84" s="14">
        <v>0</v>
      </c>
      <c r="F84" s="14">
        <v>0</v>
      </c>
      <c r="G84" s="14">
        <f t="shared" ref="G84:G89" si="15">H84-F84</f>
        <v>0</v>
      </c>
      <c r="H84" s="14">
        <f>'Usia cek'!F280</f>
        <v>0</v>
      </c>
    </row>
    <row r="85" spans="1:8" ht="14.25" customHeight="1">
      <c r="A85" s="121"/>
      <c r="B85" s="122" t="s">
        <v>234</v>
      </c>
      <c r="C85" s="14">
        <v>0</v>
      </c>
      <c r="D85" s="14">
        <v>0</v>
      </c>
      <c r="E85" s="14">
        <v>0</v>
      </c>
      <c r="F85" s="14">
        <v>0</v>
      </c>
      <c r="G85" s="14">
        <f t="shared" si="15"/>
        <v>0</v>
      </c>
      <c r="H85" s="14">
        <f>'Usia cek'!F281</f>
        <v>0</v>
      </c>
    </row>
    <row r="86" spans="1:8" ht="14.25" customHeight="1">
      <c r="A86" s="121"/>
      <c r="B86" s="122" t="s">
        <v>235</v>
      </c>
      <c r="C86" s="14">
        <v>0</v>
      </c>
      <c r="D86" s="14">
        <v>0</v>
      </c>
      <c r="E86" s="14">
        <v>0</v>
      </c>
      <c r="F86" s="14">
        <v>0</v>
      </c>
      <c r="G86" s="14">
        <f t="shared" si="15"/>
        <v>0</v>
      </c>
      <c r="H86" s="14">
        <f>'Usia cek'!F282</f>
        <v>0</v>
      </c>
    </row>
    <row r="87" spans="1:8" ht="14.25" customHeight="1">
      <c r="A87" s="121"/>
      <c r="B87" s="122" t="s">
        <v>236</v>
      </c>
      <c r="C87" s="14">
        <v>0</v>
      </c>
      <c r="D87" s="14">
        <v>0</v>
      </c>
      <c r="E87" s="14">
        <v>0</v>
      </c>
      <c r="F87" s="14">
        <v>0</v>
      </c>
      <c r="G87" s="14">
        <f t="shared" si="15"/>
        <v>0</v>
      </c>
      <c r="H87" s="14">
        <f>'Usia cek'!F283</f>
        <v>0</v>
      </c>
    </row>
    <row r="88" spans="1:8" ht="14.25" customHeight="1">
      <c r="A88" s="121"/>
      <c r="B88" s="122" t="s">
        <v>237</v>
      </c>
      <c r="C88" s="14">
        <v>0</v>
      </c>
      <c r="D88" s="14">
        <v>0</v>
      </c>
      <c r="E88" s="14">
        <v>0</v>
      </c>
      <c r="F88" s="14">
        <v>0</v>
      </c>
      <c r="G88" s="14">
        <f t="shared" si="15"/>
        <v>0</v>
      </c>
      <c r="H88" s="14">
        <f>'Usia cek'!F284</f>
        <v>0</v>
      </c>
    </row>
    <row r="89" spans="1:8" ht="14.25" customHeight="1">
      <c r="A89" s="121"/>
      <c r="B89" s="122" t="s">
        <v>238</v>
      </c>
      <c r="C89" s="14">
        <v>0</v>
      </c>
      <c r="D89" s="14">
        <v>0</v>
      </c>
      <c r="E89" s="14">
        <v>0</v>
      </c>
      <c r="F89" s="14">
        <v>0</v>
      </c>
      <c r="G89" s="14">
        <f t="shared" si="15"/>
        <v>0</v>
      </c>
      <c r="H89" s="14">
        <f>'Usia cek'!F285</f>
        <v>0</v>
      </c>
    </row>
    <row r="90" spans="1:8" ht="14.25" customHeight="1">
      <c r="A90" s="121"/>
      <c r="B90" s="124"/>
      <c r="C90" s="124"/>
      <c r="D90" s="122"/>
      <c r="E90" s="122"/>
      <c r="F90" s="122"/>
      <c r="G90" s="122"/>
      <c r="H90" s="122"/>
    </row>
    <row r="91" spans="1:8" ht="14.25" customHeight="1">
      <c r="A91" s="125"/>
      <c r="B91" s="126" t="s">
        <v>178</v>
      </c>
      <c r="C91" s="127">
        <f t="shared" ref="C91:H91" si="16">SUM(C84:C90)</f>
        <v>0</v>
      </c>
      <c r="D91" s="127">
        <f t="shared" si="16"/>
        <v>0</v>
      </c>
      <c r="E91" s="127">
        <f t="shared" si="16"/>
        <v>0</v>
      </c>
      <c r="F91" s="127">
        <f t="shared" si="16"/>
        <v>0</v>
      </c>
      <c r="G91" s="127">
        <f t="shared" si="16"/>
        <v>0</v>
      </c>
      <c r="H91" s="127">
        <f t="shared" si="16"/>
        <v>0</v>
      </c>
    </row>
    <row r="92" spans="1:8" ht="14.25" customHeight="1">
      <c r="A92" s="118"/>
      <c r="B92" s="119" t="s">
        <v>51</v>
      </c>
      <c r="C92" s="120"/>
      <c r="D92" s="120"/>
      <c r="E92" s="120"/>
      <c r="F92" s="120"/>
      <c r="G92" s="120"/>
      <c r="H92" s="120"/>
    </row>
    <row r="93" spans="1:8" ht="14.25" customHeight="1">
      <c r="A93" s="121"/>
      <c r="B93" s="122"/>
      <c r="C93" s="128"/>
      <c r="D93" s="128"/>
      <c r="E93" s="128"/>
      <c r="F93" s="128"/>
      <c r="G93" s="128"/>
      <c r="H93" s="128"/>
    </row>
    <row r="94" spans="1:8" ht="14.25" customHeight="1">
      <c r="A94" s="121"/>
      <c r="B94" s="122" t="s">
        <v>233</v>
      </c>
      <c r="C94" s="128">
        <f t="shared" ref="C94:H94" si="17">C14+C24+C34+C44+C54+C64+C74+C84</f>
        <v>7</v>
      </c>
      <c r="D94" s="128">
        <f t="shared" si="17"/>
        <v>65</v>
      </c>
      <c r="E94" s="128">
        <f t="shared" si="17"/>
        <v>65</v>
      </c>
      <c r="F94" s="128">
        <f t="shared" si="17"/>
        <v>27</v>
      </c>
      <c r="G94" s="128">
        <f t="shared" si="17"/>
        <v>0</v>
      </c>
      <c r="H94" s="128">
        <f t="shared" si="17"/>
        <v>27</v>
      </c>
    </row>
    <row r="95" spans="1:8" ht="14.25" customHeight="1">
      <c r="A95" s="121"/>
      <c r="B95" s="122" t="s">
        <v>234</v>
      </c>
      <c r="C95" s="128">
        <f t="shared" ref="C95:H95" si="18">C15+C25+C35+C45+C55+C65+C75+C85</f>
        <v>31</v>
      </c>
      <c r="D95" s="128">
        <f t="shared" si="18"/>
        <v>126</v>
      </c>
      <c r="E95" s="128">
        <f t="shared" si="18"/>
        <v>126</v>
      </c>
      <c r="F95" s="128">
        <f t="shared" si="18"/>
        <v>59</v>
      </c>
      <c r="G95" s="128">
        <f t="shared" si="18"/>
        <v>0</v>
      </c>
      <c r="H95" s="128">
        <f t="shared" si="18"/>
        <v>59</v>
      </c>
    </row>
    <row r="96" spans="1:8" ht="14.25" customHeight="1">
      <c r="A96" s="121"/>
      <c r="B96" s="122" t="s">
        <v>235</v>
      </c>
      <c r="C96" s="128">
        <f t="shared" ref="C96:H96" si="19">C16+C26+C36+C46+C56+C66+C76+C86</f>
        <v>6</v>
      </c>
      <c r="D96" s="128">
        <f t="shared" si="19"/>
        <v>35</v>
      </c>
      <c r="E96" s="128">
        <f t="shared" si="19"/>
        <v>35</v>
      </c>
      <c r="F96" s="128">
        <f t="shared" si="19"/>
        <v>31</v>
      </c>
      <c r="G96" s="128">
        <f t="shared" si="19"/>
        <v>0</v>
      </c>
      <c r="H96" s="128">
        <f t="shared" si="19"/>
        <v>31</v>
      </c>
    </row>
    <row r="97" spans="1:8" ht="14.25" customHeight="1">
      <c r="A97" s="121"/>
      <c r="B97" s="122" t="s">
        <v>236</v>
      </c>
      <c r="C97" s="128">
        <f t="shared" ref="C97:H97" si="20">C17+C27+C37+C47+C57+C67+C77+C87</f>
        <v>3</v>
      </c>
      <c r="D97" s="128">
        <f t="shared" si="20"/>
        <v>3</v>
      </c>
      <c r="E97" s="128">
        <f t="shared" si="20"/>
        <v>3</v>
      </c>
      <c r="F97" s="128">
        <f t="shared" si="20"/>
        <v>5</v>
      </c>
      <c r="G97" s="128">
        <f t="shared" si="20"/>
        <v>0</v>
      </c>
      <c r="H97" s="128">
        <f t="shared" si="20"/>
        <v>5</v>
      </c>
    </row>
    <row r="98" spans="1:8" ht="14.25" customHeight="1">
      <c r="A98" s="121"/>
      <c r="B98" s="122" t="s">
        <v>237</v>
      </c>
      <c r="C98" s="128">
        <f t="shared" ref="C98:H98" si="21">C18+C28+C38+C48+C58+C68+C78+C88</f>
        <v>5</v>
      </c>
      <c r="D98" s="128">
        <f t="shared" si="21"/>
        <v>5</v>
      </c>
      <c r="E98" s="128">
        <f t="shared" si="21"/>
        <v>5</v>
      </c>
      <c r="F98" s="128">
        <f t="shared" si="21"/>
        <v>5</v>
      </c>
      <c r="G98" s="128">
        <f t="shared" si="21"/>
        <v>0</v>
      </c>
      <c r="H98" s="128">
        <f t="shared" si="21"/>
        <v>5</v>
      </c>
    </row>
    <row r="99" spans="1:8" ht="14.25" customHeight="1">
      <c r="A99" s="121"/>
      <c r="B99" s="122" t="s">
        <v>238</v>
      </c>
      <c r="C99" s="128">
        <f t="shared" ref="C99:H99" si="22">C19+C29+C39+C49+C59+C69+C79+C89</f>
        <v>3</v>
      </c>
      <c r="D99" s="128">
        <f t="shared" si="22"/>
        <v>3</v>
      </c>
      <c r="E99" s="128">
        <f t="shared" si="22"/>
        <v>3</v>
      </c>
      <c r="F99" s="128">
        <f t="shared" si="22"/>
        <v>3</v>
      </c>
      <c r="G99" s="128">
        <f t="shared" si="22"/>
        <v>0</v>
      </c>
      <c r="H99" s="128">
        <f t="shared" si="22"/>
        <v>3</v>
      </c>
    </row>
    <row r="100" spans="1:8" ht="14.25" customHeight="1">
      <c r="A100" s="121"/>
      <c r="B100" s="124"/>
      <c r="C100" s="124"/>
      <c r="D100" s="122"/>
      <c r="E100" s="122"/>
      <c r="F100" s="122"/>
      <c r="G100" s="122"/>
      <c r="H100" s="122"/>
    </row>
    <row r="101" spans="1:8" ht="14.25" customHeight="1">
      <c r="A101" s="129"/>
      <c r="B101" s="130" t="s">
        <v>178</v>
      </c>
      <c r="C101" s="131">
        <f t="shared" ref="C101:H101" si="23">SUM(C94:C100)</f>
        <v>55</v>
      </c>
      <c r="D101" s="131">
        <f t="shared" si="23"/>
        <v>237</v>
      </c>
      <c r="E101" s="131">
        <f t="shared" si="23"/>
        <v>237</v>
      </c>
      <c r="F101" s="131">
        <f t="shared" si="23"/>
        <v>130</v>
      </c>
      <c r="G101" s="131">
        <f t="shared" si="23"/>
        <v>0</v>
      </c>
      <c r="H101" s="131">
        <f t="shared" si="23"/>
        <v>130</v>
      </c>
    </row>
    <row r="102" spans="1:8" ht="14.25" customHeight="1">
      <c r="A102" s="142"/>
      <c r="B102" s="143"/>
      <c r="C102" s="2"/>
      <c r="D102" s="2"/>
      <c r="E102" s="2"/>
      <c r="F102" s="2"/>
      <c r="G102" s="2"/>
      <c r="H102" s="2"/>
    </row>
    <row r="103" spans="1:8" ht="14.25" customHeight="1">
      <c r="A103" s="86"/>
      <c r="B103" s="88" t="str">
        <f>'F2-PUSPEL'!B175</f>
        <v>BOD Pelindo (Penugasan)</v>
      </c>
      <c r="C103" s="88">
        <f>'F2-PUSPEL'!C175</f>
        <v>1</v>
      </c>
      <c r="D103" s="88">
        <f>'F2-PUSPEL'!D175</f>
        <v>1</v>
      </c>
      <c r="E103" s="88">
        <f>'F2-PUSPEL'!E175</f>
        <v>1</v>
      </c>
      <c r="F103" s="88">
        <f>'F2-PUSPEL'!F175</f>
        <v>1</v>
      </c>
      <c r="G103" s="88">
        <f>'F2-PUSPEL'!G175</f>
        <v>0</v>
      </c>
      <c r="H103" s="88">
        <f>'F2-PUSPEL'!H175</f>
        <v>1</v>
      </c>
    </row>
    <row r="104" spans="1:8" ht="14.25" customHeight="1">
      <c r="A104" s="86"/>
      <c r="B104" s="88" t="str">
        <f>'F2-PUSPEL'!B176</f>
        <v>BOD Non Pelindo</v>
      </c>
      <c r="C104" s="88">
        <f>'F2-PUSPEL'!C176</f>
        <v>2</v>
      </c>
      <c r="D104" s="88">
        <f>'F2-PUSPEL'!D176</f>
        <v>2</v>
      </c>
      <c r="E104" s="88">
        <f>'F2-PUSPEL'!E176</f>
        <v>2</v>
      </c>
      <c r="F104" s="88">
        <f>'F2-PUSPEL'!F176</f>
        <v>2</v>
      </c>
      <c r="G104" s="88">
        <f>'F2-PUSPEL'!G176</f>
        <v>0</v>
      </c>
      <c r="H104" s="88">
        <f>'F2-PUSPEL'!H176</f>
        <v>2</v>
      </c>
    </row>
    <row r="105" spans="1:8" ht="14.25" customHeight="1">
      <c r="A105" s="86"/>
      <c r="B105" s="88" t="str">
        <f>'F2-PUSPEL'!B177</f>
        <v>Organik Pelindo (Penugasan)</v>
      </c>
      <c r="C105" s="88">
        <f>'F2-PUSPEL'!C177</f>
        <v>13</v>
      </c>
      <c r="D105" s="88">
        <f>'F2-PUSPEL'!D177</f>
        <v>15</v>
      </c>
      <c r="E105" s="88">
        <f>'F2-PUSPEL'!E177</f>
        <v>15</v>
      </c>
      <c r="F105" s="88">
        <f>'F2-PUSPEL'!F177</f>
        <v>13</v>
      </c>
      <c r="G105" s="88">
        <f>'F2-PUSPEL'!G177</f>
        <v>0</v>
      </c>
      <c r="H105" s="88">
        <f>'F2-PUSPEL'!H177</f>
        <v>13</v>
      </c>
    </row>
    <row r="106" spans="1:8" ht="14.25" customHeight="1">
      <c r="A106" s="86"/>
      <c r="B106" s="88" t="str">
        <f>'F2-PUSPEL'!B178</f>
        <v>Organik Anak Perusahaan</v>
      </c>
      <c r="C106" s="88">
        <f>'F2-PUSPEL'!C178</f>
        <v>11</v>
      </c>
      <c r="D106" s="88">
        <f>'F2-PUSPEL'!D178</f>
        <v>29</v>
      </c>
      <c r="E106" s="88">
        <f>'F2-PUSPEL'!E178</f>
        <v>29</v>
      </c>
      <c r="F106" s="88">
        <f>'F2-PUSPEL'!F178</f>
        <v>11</v>
      </c>
      <c r="G106" s="88">
        <f>'F2-PUSPEL'!G178</f>
        <v>0</v>
      </c>
      <c r="H106" s="88">
        <f>'F2-PUSPEL'!H178</f>
        <v>11</v>
      </c>
    </row>
    <row r="107" spans="1:8" ht="14.25" customHeight="1">
      <c r="A107" s="86"/>
      <c r="B107" s="88" t="str">
        <f>'F2-PUSPEL'!B179</f>
        <v>PKWT Anak Perusahaan</v>
      </c>
      <c r="C107" s="88">
        <f>'F2-PUSPEL'!C179</f>
        <v>18</v>
      </c>
      <c r="D107" s="88">
        <f>'F2-PUSPEL'!D179</f>
        <v>34</v>
      </c>
      <c r="E107" s="88">
        <f>'F2-PUSPEL'!E179</f>
        <v>34</v>
      </c>
      <c r="F107" s="88">
        <f>'F2-PUSPEL'!F179</f>
        <v>18</v>
      </c>
      <c r="G107" s="88">
        <f>'F2-PUSPEL'!G179</f>
        <v>0</v>
      </c>
      <c r="H107" s="88">
        <f>'F2-PUSPEL'!H179</f>
        <v>18</v>
      </c>
    </row>
    <row r="108" spans="1:8" ht="14.25" customHeight="1">
      <c r="A108" s="86"/>
      <c r="B108" s="88" t="str">
        <f>'F2-PUSPEL'!B180</f>
        <v>Alih Daya Anak Perusahaan</v>
      </c>
      <c r="C108" s="88">
        <f>'F2-PUSPEL'!C180</f>
        <v>87</v>
      </c>
      <c r="D108" s="88">
        <f>'F2-PUSPEL'!D180</f>
        <v>156</v>
      </c>
      <c r="E108" s="88">
        <f>'F2-PUSPEL'!E180</f>
        <v>156</v>
      </c>
      <c r="F108" s="88">
        <f>'F2-PUSPEL'!F180</f>
        <v>85</v>
      </c>
      <c r="G108" s="88">
        <f>'F2-PUSPEL'!G180</f>
        <v>0</v>
      </c>
      <c r="H108" s="88">
        <f>'F2-PUSPEL'!H180</f>
        <v>85</v>
      </c>
    </row>
    <row r="109" spans="1:8" ht="14.25" customHeight="1">
      <c r="A109" s="86"/>
      <c r="B109" s="88" t="str">
        <f>'F2-PUSPEL'!B181</f>
        <v>Calon Pegawai</v>
      </c>
      <c r="C109" s="88">
        <f>'F2-PUSPEL'!C181</f>
        <v>0</v>
      </c>
      <c r="D109" s="88">
        <f>'F2-PUSPEL'!D181</f>
        <v>0</v>
      </c>
      <c r="E109" s="88">
        <f>'F2-PUSPEL'!E181</f>
        <v>0</v>
      </c>
      <c r="F109" s="88">
        <f>'F2-PUSPEL'!F181</f>
        <v>0</v>
      </c>
      <c r="G109" s="88">
        <f>'F2-PUSPEL'!G181</f>
        <v>0</v>
      </c>
      <c r="H109" s="88">
        <f>'F2-PUSPEL'!H181</f>
        <v>0</v>
      </c>
    </row>
    <row r="110" spans="1:8" ht="14.25" customHeight="1">
      <c r="A110" s="86"/>
      <c r="B110" s="88" t="str">
        <f>'F2-PUSPEL'!B182</f>
        <v>Pekerja Pemegang Saham Lainnya</v>
      </c>
      <c r="C110" s="88">
        <f>'F2-PUSPEL'!C182</f>
        <v>0</v>
      </c>
      <c r="D110" s="88">
        <f>'F2-PUSPEL'!D182</f>
        <v>0</v>
      </c>
      <c r="E110" s="88">
        <f>'F2-PUSPEL'!E182</f>
        <v>0</v>
      </c>
      <c r="F110" s="88">
        <f>'F2-PUSPEL'!F182</f>
        <v>0</v>
      </c>
      <c r="G110" s="88">
        <f>'F2-PUSPEL'!G182</f>
        <v>0</v>
      </c>
      <c r="H110" s="88">
        <f>'F2-PUSPEL'!H182</f>
        <v>0</v>
      </c>
    </row>
    <row r="111" spans="1:8" ht="14.25" customHeight="1">
      <c r="A111" s="89" t="s">
        <v>149</v>
      </c>
      <c r="B111" s="90"/>
      <c r="C111" s="91"/>
      <c r="D111" s="91"/>
      <c r="E111" s="91"/>
      <c r="F111" s="91"/>
      <c r="G111" s="91"/>
      <c r="H111" s="91"/>
    </row>
    <row r="112" spans="1:8" ht="14.25" customHeight="1">
      <c r="A112" s="92"/>
      <c r="B112" s="93" t="str">
        <f t="shared" ref="B112:B119" si="24">B103</f>
        <v>BOD Pelindo (Penugasan)</v>
      </c>
      <c r="C112" s="93">
        <f t="shared" ref="C112:H112" si="25">C103-C21</f>
        <v>0</v>
      </c>
      <c r="D112" s="93">
        <f t="shared" si="25"/>
        <v>0</v>
      </c>
      <c r="E112" s="93">
        <f t="shared" si="25"/>
        <v>0</v>
      </c>
      <c r="F112" s="93">
        <f t="shared" si="25"/>
        <v>0</v>
      </c>
      <c r="G112" s="93">
        <f t="shared" si="25"/>
        <v>0</v>
      </c>
      <c r="H112" s="93">
        <f t="shared" si="25"/>
        <v>0</v>
      </c>
    </row>
    <row r="113" spans="1:8" ht="14.25" customHeight="1">
      <c r="A113" s="92"/>
      <c r="B113" s="93" t="str">
        <f t="shared" si="24"/>
        <v>BOD Non Pelindo</v>
      </c>
      <c r="C113" s="93">
        <f t="shared" ref="C113:H113" si="26">C104-C31</f>
        <v>0</v>
      </c>
      <c r="D113" s="93">
        <f t="shared" si="26"/>
        <v>0</v>
      </c>
      <c r="E113" s="93">
        <f t="shared" si="26"/>
        <v>0</v>
      </c>
      <c r="F113" s="93">
        <f t="shared" si="26"/>
        <v>0</v>
      </c>
      <c r="G113" s="93">
        <f t="shared" si="26"/>
        <v>0</v>
      </c>
      <c r="H113" s="93">
        <f t="shared" si="26"/>
        <v>0</v>
      </c>
    </row>
    <row r="114" spans="1:8" ht="14.25" customHeight="1">
      <c r="A114" s="92"/>
      <c r="B114" s="93" t="str">
        <f t="shared" si="24"/>
        <v>Organik Pelindo (Penugasan)</v>
      </c>
      <c r="C114" s="93">
        <f t="shared" ref="C114:H114" si="27">C105-C41</f>
        <v>0</v>
      </c>
      <c r="D114" s="93">
        <f t="shared" si="27"/>
        <v>0</v>
      </c>
      <c r="E114" s="93">
        <f t="shared" si="27"/>
        <v>0</v>
      </c>
      <c r="F114" s="93">
        <f t="shared" si="27"/>
        <v>0</v>
      </c>
      <c r="G114" s="93">
        <f t="shared" si="27"/>
        <v>0</v>
      </c>
      <c r="H114" s="93">
        <f t="shared" si="27"/>
        <v>0</v>
      </c>
    </row>
    <row r="115" spans="1:8" ht="14.25" customHeight="1">
      <c r="A115" s="92"/>
      <c r="B115" s="93" t="str">
        <f t="shared" si="24"/>
        <v>Organik Anak Perusahaan</v>
      </c>
      <c r="C115" s="93">
        <f t="shared" ref="C115:H115" si="28">C106-C51</f>
        <v>0</v>
      </c>
      <c r="D115" s="93">
        <f t="shared" si="28"/>
        <v>0</v>
      </c>
      <c r="E115" s="93">
        <f t="shared" si="28"/>
        <v>0</v>
      </c>
      <c r="F115" s="93">
        <f t="shared" si="28"/>
        <v>0</v>
      </c>
      <c r="G115" s="93">
        <f t="shared" si="28"/>
        <v>0</v>
      </c>
      <c r="H115" s="93">
        <f t="shared" si="28"/>
        <v>0</v>
      </c>
    </row>
    <row r="116" spans="1:8" ht="14.25" customHeight="1">
      <c r="A116" s="92"/>
      <c r="B116" s="93" t="str">
        <f t="shared" si="24"/>
        <v>PKWT Anak Perusahaan</v>
      </c>
      <c r="C116" s="93">
        <f t="shared" ref="C116:H116" si="29">C107-C61</f>
        <v>0</v>
      </c>
      <c r="D116" s="93">
        <f t="shared" si="29"/>
        <v>0</v>
      </c>
      <c r="E116" s="93">
        <f t="shared" si="29"/>
        <v>0</v>
      </c>
      <c r="F116" s="93">
        <f t="shared" si="29"/>
        <v>0</v>
      </c>
      <c r="G116" s="93">
        <f t="shared" si="29"/>
        <v>0</v>
      </c>
      <c r="H116" s="93">
        <f t="shared" si="29"/>
        <v>0</v>
      </c>
    </row>
    <row r="117" spans="1:8" ht="14.25" customHeight="1">
      <c r="A117" s="92"/>
      <c r="B117" s="93" t="str">
        <f t="shared" si="24"/>
        <v>Alih Daya Anak Perusahaan</v>
      </c>
      <c r="C117" s="93">
        <f t="shared" ref="C117:H117" si="30">C108-C71</f>
        <v>77</v>
      </c>
      <c r="D117" s="93">
        <f t="shared" si="30"/>
        <v>0</v>
      </c>
      <c r="E117" s="93">
        <f t="shared" si="30"/>
        <v>0</v>
      </c>
      <c r="F117" s="93">
        <f t="shared" si="30"/>
        <v>0</v>
      </c>
      <c r="G117" s="93">
        <f t="shared" si="30"/>
        <v>0</v>
      </c>
      <c r="H117" s="93">
        <f t="shared" si="30"/>
        <v>0</v>
      </c>
    </row>
    <row r="118" spans="1:8" ht="14.25" customHeight="1">
      <c r="A118" s="92"/>
      <c r="B118" s="93" t="str">
        <f t="shared" si="24"/>
        <v>Calon Pegawai</v>
      </c>
      <c r="C118" s="93">
        <f t="shared" ref="C118:H118" si="31">C109-C81</f>
        <v>0</v>
      </c>
      <c r="D118" s="93">
        <f t="shared" si="31"/>
        <v>0</v>
      </c>
      <c r="E118" s="93">
        <f t="shared" si="31"/>
        <v>0</v>
      </c>
      <c r="F118" s="93">
        <f t="shared" si="31"/>
        <v>0</v>
      </c>
      <c r="G118" s="93">
        <f t="shared" si="31"/>
        <v>0</v>
      </c>
      <c r="H118" s="93">
        <f t="shared" si="31"/>
        <v>0</v>
      </c>
    </row>
    <row r="119" spans="1:8" ht="14.25" customHeight="1">
      <c r="A119" s="92"/>
      <c r="B119" s="93" t="str">
        <f t="shared" si="24"/>
        <v>Pekerja Pemegang Saham Lainnya</v>
      </c>
      <c r="C119" s="93">
        <f t="shared" ref="C119:H119" si="32">C110-C91</f>
        <v>0</v>
      </c>
      <c r="D119" s="93">
        <f t="shared" si="32"/>
        <v>0</v>
      </c>
      <c r="E119" s="93">
        <f t="shared" si="32"/>
        <v>0</v>
      </c>
      <c r="F119" s="93">
        <f t="shared" si="32"/>
        <v>0</v>
      </c>
      <c r="G119" s="93">
        <f t="shared" si="32"/>
        <v>0</v>
      </c>
      <c r="H119" s="93">
        <f t="shared" si="32"/>
        <v>0</v>
      </c>
    </row>
    <row r="120" spans="1:8" ht="14.25" customHeight="1">
      <c r="A120" s="22" t="s">
        <v>21</v>
      </c>
      <c r="B120" s="132"/>
      <c r="C120" s="133"/>
      <c r="D120" s="133"/>
      <c r="E120" s="133"/>
      <c r="F120" s="133"/>
      <c r="G120" s="133"/>
      <c r="H120" s="133"/>
    </row>
    <row r="121" spans="1:8" ht="14.25" customHeight="1">
      <c r="A121" s="134">
        <f>A2</f>
        <v>0</v>
      </c>
      <c r="B121" s="132"/>
      <c r="C121" s="133"/>
      <c r="D121" s="133"/>
      <c r="E121" s="133"/>
      <c r="F121" s="133"/>
      <c r="G121" s="133"/>
      <c r="H121" s="133"/>
    </row>
    <row r="122" spans="1:8" ht="14.25" customHeight="1">
      <c r="A122" s="144" t="s">
        <v>150</v>
      </c>
      <c r="B122" s="144" t="s">
        <v>151</v>
      </c>
    </row>
    <row r="123" spans="1:8" ht="21" customHeight="1">
      <c r="A123" s="261" t="s">
        <v>1</v>
      </c>
      <c r="B123" s="261" t="s">
        <v>163</v>
      </c>
      <c r="C123" s="261" t="str">
        <f t="shared" ref="C123:F123" si="33">C8</f>
        <v>REALISASI S.D JAN 2021</v>
      </c>
      <c r="D123" s="261" t="str">
        <f t="shared" si="33"/>
        <v>RKAP  TAHUN 2022</v>
      </c>
      <c r="E123" s="261" t="str">
        <f t="shared" si="33"/>
        <v>RKAP S.D JAN 2022</v>
      </c>
      <c r="F123" s="265" t="str">
        <f t="shared" si="33"/>
        <v>REALISASI JANUARI 2022</v>
      </c>
      <c r="G123" s="266"/>
      <c r="H123" s="267"/>
    </row>
    <row r="124" spans="1:8" ht="21" customHeight="1">
      <c r="A124" s="264"/>
      <c r="B124" s="264"/>
      <c r="C124" s="264"/>
      <c r="D124" s="264"/>
      <c r="E124" s="264"/>
      <c r="F124" s="261" t="str">
        <f t="shared" ref="F124:H124" si="34">F9</f>
        <v>S.D BULAN LALU</v>
      </c>
      <c r="G124" s="261" t="str">
        <f t="shared" si="34"/>
        <v>BULAN INI</v>
      </c>
      <c r="H124" s="261" t="str">
        <f t="shared" si="34"/>
        <v>S.D BULAN  INI</v>
      </c>
    </row>
    <row r="125" spans="1:8" ht="21" customHeight="1">
      <c r="A125" s="262"/>
      <c r="B125" s="262"/>
      <c r="C125" s="262"/>
      <c r="D125" s="262"/>
      <c r="E125" s="262"/>
      <c r="F125" s="262"/>
      <c r="G125" s="262"/>
      <c r="H125" s="262"/>
    </row>
    <row r="126" spans="1:8" ht="14.25" customHeight="1">
      <c r="A126" s="33">
        <v>1</v>
      </c>
      <c r="B126" s="33">
        <v>2</v>
      </c>
      <c r="C126" s="33">
        <f t="shared" ref="C126:H126" si="35">B126+1</f>
        <v>3</v>
      </c>
      <c r="D126" s="33">
        <f t="shared" si="35"/>
        <v>4</v>
      </c>
      <c r="E126" s="33">
        <f t="shared" si="35"/>
        <v>5</v>
      </c>
      <c r="F126" s="33">
        <f t="shared" si="35"/>
        <v>6</v>
      </c>
      <c r="G126" s="33">
        <f t="shared" si="35"/>
        <v>7</v>
      </c>
      <c r="H126" s="33">
        <f t="shared" si="35"/>
        <v>8</v>
      </c>
    </row>
    <row r="127" spans="1:8" ht="14.25" customHeight="1">
      <c r="A127" s="34"/>
      <c r="B127" s="145"/>
      <c r="C127" s="34"/>
      <c r="D127" s="34"/>
      <c r="E127" s="146"/>
      <c r="F127" s="146"/>
      <c r="G127" s="146"/>
      <c r="H127" s="146"/>
    </row>
    <row r="128" spans="1:8" ht="14.25" customHeight="1">
      <c r="A128" s="43">
        <v>1</v>
      </c>
      <c r="B128" s="147" t="s">
        <v>239</v>
      </c>
      <c r="C128" s="136">
        <f t="shared" ref="C128:H128" si="36">C14+C34+C44+C74</f>
        <v>0</v>
      </c>
      <c r="D128" s="136">
        <f t="shared" si="36"/>
        <v>6</v>
      </c>
      <c r="E128" s="136">
        <f t="shared" si="36"/>
        <v>6</v>
      </c>
      <c r="F128" s="136">
        <f t="shared" si="36"/>
        <v>0</v>
      </c>
      <c r="G128" s="136">
        <f t="shared" si="36"/>
        <v>0</v>
      </c>
      <c r="H128" s="136">
        <f t="shared" si="36"/>
        <v>0</v>
      </c>
    </row>
    <row r="129" spans="1:8" ht="14.25" customHeight="1">
      <c r="A129" s="43">
        <v>2</v>
      </c>
      <c r="B129" s="147" t="s">
        <v>240</v>
      </c>
      <c r="C129" s="136">
        <f t="shared" ref="C129:H129" si="37">C15+C35+C45+C75</f>
        <v>14</v>
      </c>
      <c r="D129" s="136">
        <f t="shared" si="37"/>
        <v>28</v>
      </c>
      <c r="E129" s="136">
        <f t="shared" si="37"/>
        <v>28</v>
      </c>
      <c r="F129" s="136">
        <f t="shared" si="37"/>
        <v>14</v>
      </c>
      <c r="G129" s="136">
        <f t="shared" si="37"/>
        <v>0</v>
      </c>
      <c r="H129" s="136">
        <f t="shared" si="37"/>
        <v>14</v>
      </c>
    </row>
    <row r="130" spans="1:8" ht="14.25" customHeight="1">
      <c r="A130" s="43">
        <v>3</v>
      </c>
      <c r="B130" s="147" t="s">
        <v>241</v>
      </c>
      <c r="C130" s="136">
        <f t="shared" ref="C130:H130" si="38">C16+C36+C46+C76</f>
        <v>4</v>
      </c>
      <c r="D130" s="136">
        <f t="shared" si="38"/>
        <v>4</v>
      </c>
      <c r="E130" s="136">
        <f t="shared" si="38"/>
        <v>4</v>
      </c>
      <c r="F130" s="136">
        <f t="shared" si="38"/>
        <v>4</v>
      </c>
      <c r="G130" s="136">
        <f t="shared" si="38"/>
        <v>0</v>
      </c>
      <c r="H130" s="136">
        <f t="shared" si="38"/>
        <v>4</v>
      </c>
    </row>
    <row r="131" spans="1:8" ht="14.25" customHeight="1">
      <c r="A131" s="43">
        <v>4</v>
      </c>
      <c r="B131" s="147" t="s">
        <v>242</v>
      </c>
      <c r="C131" s="136">
        <f t="shared" ref="C131:H131" si="39">C17+C37+C47+C77</f>
        <v>3</v>
      </c>
      <c r="D131" s="136">
        <f t="shared" si="39"/>
        <v>3</v>
      </c>
      <c r="E131" s="136">
        <f t="shared" si="39"/>
        <v>3</v>
      </c>
      <c r="F131" s="136">
        <f t="shared" si="39"/>
        <v>3</v>
      </c>
      <c r="G131" s="136">
        <f t="shared" si="39"/>
        <v>0</v>
      </c>
      <c r="H131" s="136">
        <f t="shared" si="39"/>
        <v>3</v>
      </c>
    </row>
    <row r="132" spans="1:8" ht="14.25" customHeight="1">
      <c r="A132" s="43">
        <v>5</v>
      </c>
      <c r="B132" s="147" t="s">
        <v>243</v>
      </c>
      <c r="C132" s="136">
        <f t="shared" ref="C132:H132" si="40">C18+C38+C48+C78</f>
        <v>4</v>
      </c>
      <c r="D132" s="136">
        <f t="shared" si="40"/>
        <v>4</v>
      </c>
      <c r="E132" s="136">
        <f t="shared" si="40"/>
        <v>4</v>
      </c>
      <c r="F132" s="136">
        <f t="shared" si="40"/>
        <v>4</v>
      </c>
      <c r="G132" s="136">
        <f t="shared" si="40"/>
        <v>0</v>
      </c>
      <c r="H132" s="136">
        <f t="shared" si="40"/>
        <v>4</v>
      </c>
    </row>
    <row r="133" spans="1:8" ht="14.25" customHeight="1">
      <c r="A133" s="43">
        <v>6</v>
      </c>
      <c r="B133" s="147" t="s">
        <v>244</v>
      </c>
      <c r="C133" s="136">
        <f t="shared" ref="C133:H133" si="41">C19+C39+C49+C79</f>
        <v>0</v>
      </c>
      <c r="D133" s="136">
        <f t="shared" si="41"/>
        <v>0</v>
      </c>
      <c r="E133" s="136">
        <f t="shared" si="41"/>
        <v>0</v>
      </c>
      <c r="F133" s="136">
        <f t="shared" si="41"/>
        <v>0</v>
      </c>
      <c r="G133" s="136">
        <f t="shared" si="41"/>
        <v>0</v>
      </c>
      <c r="H133" s="136">
        <f t="shared" si="41"/>
        <v>0</v>
      </c>
    </row>
    <row r="134" spans="1:8" ht="14.25" customHeight="1">
      <c r="A134" s="43"/>
      <c r="B134" s="41"/>
      <c r="C134" s="136"/>
      <c r="D134" s="136"/>
      <c r="E134" s="136"/>
      <c r="F134" s="136"/>
      <c r="G134" s="136"/>
      <c r="H134" s="136"/>
    </row>
    <row r="135" spans="1:8" ht="14.25" customHeight="1">
      <c r="A135" s="138"/>
      <c r="B135" s="105" t="s">
        <v>231</v>
      </c>
      <c r="C135" s="148">
        <f t="shared" ref="C135:H135" si="42">SUM(C128:C133)</f>
        <v>25</v>
      </c>
      <c r="D135" s="148">
        <f t="shared" si="42"/>
        <v>45</v>
      </c>
      <c r="E135" s="148">
        <f t="shared" si="42"/>
        <v>45</v>
      </c>
      <c r="F135" s="148">
        <f t="shared" si="42"/>
        <v>25</v>
      </c>
      <c r="G135" s="148">
        <f t="shared" si="42"/>
        <v>0</v>
      </c>
      <c r="H135" s="148">
        <f t="shared" si="42"/>
        <v>25</v>
      </c>
    </row>
    <row r="136" spans="1:8" ht="14.25" customHeight="1"/>
    <row r="137" spans="1:8" ht="14.25" customHeight="1">
      <c r="A137" s="144" t="s">
        <v>150</v>
      </c>
      <c r="B137" s="144" t="s">
        <v>161</v>
      </c>
    </row>
    <row r="138" spans="1:8" ht="21" customHeight="1">
      <c r="A138" s="261" t="s">
        <v>1</v>
      </c>
      <c r="B138" s="261" t="s">
        <v>163</v>
      </c>
      <c r="C138" s="261" t="str">
        <f t="shared" ref="C138:F138" si="43">C123</f>
        <v>REALISASI S.D JAN 2021</v>
      </c>
      <c r="D138" s="261" t="str">
        <f t="shared" si="43"/>
        <v>RKAP  TAHUN 2022</v>
      </c>
      <c r="E138" s="261" t="str">
        <f t="shared" si="43"/>
        <v>RKAP S.D JAN 2022</v>
      </c>
      <c r="F138" s="265" t="str">
        <f t="shared" si="43"/>
        <v>REALISASI JANUARI 2022</v>
      </c>
      <c r="G138" s="266"/>
      <c r="H138" s="267"/>
    </row>
    <row r="139" spans="1:8" ht="21" customHeight="1">
      <c r="A139" s="264"/>
      <c r="B139" s="264"/>
      <c r="C139" s="264"/>
      <c r="D139" s="264"/>
      <c r="E139" s="264"/>
      <c r="F139" s="261" t="str">
        <f t="shared" ref="F139:H139" si="44">F124</f>
        <v>S.D BULAN LALU</v>
      </c>
      <c r="G139" s="261" t="str">
        <f t="shared" si="44"/>
        <v>BULAN INI</v>
      </c>
      <c r="H139" s="261" t="str">
        <f t="shared" si="44"/>
        <v>S.D BULAN  INI</v>
      </c>
    </row>
    <row r="140" spans="1:8" ht="21" customHeight="1">
      <c r="A140" s="262"/>
      <c r="B140" s="262"/>
      <c r="C140" s="262"/>
      <c r="D140" s="262"/>
      <c r="E140" s="262"/>
      <c r="F140" s="262"/>
      <c r="G140" s="262"/>
      <c r="H140" s="262"/>
    </row>
    <row r="141" spans="1:8" ht="14.25" customHeight="1">
      <c r="A141" s="141">
        <v>1</v>
      </c>
      <c r="B141" s="141">
        <v>2</v>
      </c>
      <c r="C141" s="141">
        <v>3</v>
      </c>
      <c r="D141" s="141">
        <v>4</v>
      </c>
      <c r="E141" s="141">
        <v>5</v>
      </c>
      <c r="F141" s="141">
        <v>5</v>
      </c>
      <c r="G141" s="141">
        <v>5</v>
      </c>
      <c r="H141" s="141">
        <v>5</v>
      </c>
    </row>
    <row r="142" spans="1:8" ht="14.25" customHeight="1">
      <c r="A142" s="34"/>
      <c r="B142" s="145"/>
      <c r="C142" s="34"/>
      <c r="D142" s="34"/>
      <c r="E142" s="146"/>
      <c r="F142" s="146"/>
      <c r="G142" s="146"/>
      <c r="H142" s="146"/>
    </row>
    <row r="143" spans="1:8" ht="14.25" customHeight="1">
      <c r="A143" s="43">
        <v>1</v>
      </c>
      <c r="B143" s="147" t="s">
        <v>239</v>
      </c>
      <c r="C143" s="136">
        <f t="shared" ref="C143:H143" si="45">+C24+C54+C64+C84</f>
        <v>7</v>
      </c>
      <c r="D143" s="136">
        <f t="shared" si="45"/>
        <v>59</v>
      </c>
      <c r="E143" s="136">
        <f t="shared" si="45"/>
        <v>59</v>
      </c>
      <c r="F143" s="136">
        <f t="shared" si="45"/>
        <v>27</v>
      </c>
      <c r="G143" s="136">
        <f t="shared" si="45"/>
        <v>0</v>
      </c>
      <c r="H143" s="136">
        <f t="shared" si="45"/>
        <v>27</v>
      </c>
    </row>
    <row r="144" spans="1:8" ht="14.25" customHeight="1">
      <c r="A144" s="43">
        <v>2</v>
      </c>
      <c r="B144" s="147" t="s">
        <v>240</v>
      </c>
      <c r="C144" s="136">
        <f t="shared" ref="C144:H144" si="46">+C25+C55+C65+C85</f>
        <v>17</v>
      </c>
      <c r="D144" s="136">
        <f t="shared" si="46"/>
        <v>98</v>
      </c>
      <c r="E144" s="136">
        <f t="shared" si="46"/>
        <v>98</v>
      </c>
      <c r="F144" s="136">
        <f t="shared" si="46"/>
        <v>45</v>
      </c>
      <c r="G144" s="136">
        <f t="shared" si="46"/>
        <v>0</v>
      </c>
      <c r="H144" s="136">
        <f t="shared" si="46"/>
        <v>45</v>
      </c>
    </row>
    <row r="145" spans="1:8" ht="14.25" customHeight="1">
      <c r="A145" s="43">
        <v>3</v>
      </c>
      <c r="B145" s="147" t="s">
        <v>241</v>
      </c>
      <c r="C145" s="136">
        <f t="shared" ref="C145:H145" si="47">+C26+C56+C66+C86</f>
        <v>2</v>
      </c>
      <c r="D145" s="136">
        <f t="shared" si="47"/>
        <v>31</v>
      </c>
      <c r="E145" s="136">
        <f t="shared" si="47"/>
        <v>31</v>
      </c>
      <c r="F145" s="136">
        <f t="shared" si="47"/>
        <v>27</v>
      </c>
      <c r="G145" s="136">
        <f t="shared" si="47"/>
        <v>0</v>
      </c>
      <c r="H145" s="136">
        <f t="shared" si="47"/>
        <v>27</v>
      </c>
    </row>
    <row r="146" spans="1:8" ht="14.25" customHeight="1">
      <c r="A146" s="43">
        <v>4</v>
      </c>
      <c r="B146" s="147" t="s">
        <v>242</v>
      </c>
      <c r="C146" s="136">
        <f t="shared" ref="C146:H146" si="48">+C27+C57+C67+C87</f>
        <v>0</v>
      </c>
      <c r="D146" s="136">
        <f t="shared" si="48"/>
        <v>0</v>
      </c>
      <c r="E146" s="136">
        <f t="shared" si="48"/>
        <v>0</v>
      </c>
      <c r="F146" s="136">
        <f t="shared" si="48"/>
        <v>2</v>
      </c>
      <c r="G146" s="136">
        <f t="shared" si="48"/>
        <v>0</v>
      </c>
      <c r="H146" s="136">
        <f t="shared" si="48"/>
        <v>2</v>
      </c>
    </row>
    <row r="147" spans="1:8" ht="14.25" customHeight="1">
      <c r="A147" s="43">
        <v>5</v>
      </c>
      <c r="B147" s="147" t="s">
        <v>243</v>
      </c>
      <c r="C147" s="136">
        <f t="shared" ref="C147:H147" si="49">+C28+C58+C68+C88</f>
        <v>1</v>
      </c>
      <c r="D147" s="136">
        <f t="shared" si="49"/>
        <v>1</v>
      </c>
      <c r="E147" s="136">
        <f t="shared" si="49"/>
        <v>1</v>
      </c>
      <c r="F147" s="136">
        <f t="shared" si="49"/>
        <v>1</v>
      </c>
      <c r="G147" s="136">
        <f t="shared" si="49"/>
        <v>0</v>
      </c>
      <c r="H147" s="136">
        <f t="shared" si="49"/>
        <v>1</v>
      </c>
    </row>
    <row r="148" spans="1:8" ht="14.25" customHeight="1">
      <c r="A148" s="43">
        <v>6</v>
      </c>
      <c r="B148" s="147" t="s">
        <v>244</v>
      </c>
      <c r="C148" s="136">
        <f t="shared" ref="C148:H148" si="50">+C29+C59+C69+C89</f>
        <v>3</v>
      </c>
      <c r="D148" s="136">
        <f t="shared" si="50"/>
        <v>3</v>
      </c>
      <c r="E148" s="136">
        <f t="shared" si="50"/>
        <v>3</v>
      </c>
      <c r="F148" s="136">
        <f t="shared" si="50"/>
        <v>3</v>
      </c>
      <c r="G148" s="136">
        <f t="shared" si="50"/>
        <v>0</v>
      </c>
      <c r="H148" s="136">
        <f t="shared" si="50"/>
        <v>3</v>
      </c>
    </row>
    <row r="149" spans="1:8" ht="14.25" customHeight="1">
      <c r="A149" s="43"/>
      <c r="B149" s="41"/>
      <c r="C149" s="136"/>
      <c r="D149" s="136"/>
      <c r="E149" s="136"/>
      <c r="F149" s="136"/>
      <c r="G149" s="136"/>
      <c r="H149" s="136"/>
    </row>
    <row r="150" spans="1:8" ht="14.25" customHeight="1">
      <c r="A150" s="138"/>
      <c r="B150" s="105" t="s">
        <v>231</v>
      </c>
      <c r="C150" s="148">
        <f t="shared" ref="C150:H150" si="51">SUM(C143:C148)</f>
        <v>30</v>
      </c>
      <c r="D150" s="148">
        <f t="shared" si="51"/>
        <v>192</v>
      </c>
      <c r="E150" s="148">
        <f t="shared" si="51"/>
        <v>192</v>
      </c>
      <c r="F150" s="148">
        <f t="shared" si="51"/>
        <v>105</v>
      </c>
      <c r="G150" s="148">
        <f t="shared" si="51"/>
        <v>0</v>
      </c>
      <c r="H150" s="148">
        <f t="shared" si="51"/>
        <v>105</v>
      </c>
    </row>
    <row r="151" spans="1:8" ht="14.25" customHeight="1">
      <c r="A151" s="2"/>
      <c r="B151" s="2"/>
      <c r="C151" s="2"/>
      <c r="D151" s="2"/>
      <c r="E151" s="2"/>
      <c r="F151" s="2"/>
      <c r="G151" s="2"/>
      <c r="H151" s="2"/>
    </row>
    <row r="152" spans="1:8" ht="14.25" customHeight="1">
      <c r="A152" s="144"/>
      <c r="B152" s="144" t="s">
        <v>51</v>
      </c>
    </row>
    <row r="153" spans="1:8" ht="21" customHeight="1">
      <c r="A153" s="261" t="s">
        <v>1</v>
      </c>
      <c r="B153" s="261" t="s">
        <v>163</v>
      </c>
      <c r="C153" s="261" t="str">
        <f t="shared" ref="C153:F153" si="52">C138</f>
        <v>REALISASI S.D JAN 2021</v>
      </c>
      <c r="D153" s="261" t="str">
        <f t="shared" si="52"/>
        <v>RKAP  TAHUN 2022</v>
      </c>
      <c r="E153" s="261" t="str">
        <f t="shared" si="52"/>
        <v>RKAP S.D JAN 2022</v>
      </c>
      <c r="F153" s="265" t="str">
        <f t="shared" si="52"/>
        <v>REALISASI JANUARI 2022</v>
      </c>
      <c r="G153" s="266"/>
      <c r="H153" s="267"/>
    </row>
    <row r="154" spans="1:8" ht="21" customHeight="1">
      <c r="A154" s="264"/>
      <c r="B154" s="264"/>
      <c r="C154" s="264"/>
      <c r="D154" s="264"/>
      <c r="E154" s="264"/>
      <c r="F154" s="261" t="str">
        <f t="shared" ref="F154:H154" si="53">F139</f>
        <v>S.D BULAN LALU</v>
      </c>
      <c r="G154" s="261" t="str">
        <f t="shared" si="53"/>
        <v>BULAN INI</v>
      </c>
      <c r="H154" s="261" t="str">
        <f t="shared" si="53"/>
        <v>S.D BULAN  INI</v>
      </c>
    </row>
    <row r="155" spans="1:8" ht="21" customHeight="1">
      <c r="A155" s="262"/>
      <c r="B155" s="262"/>
      <c r="C155" s="262"/>
      <c r="D155" s="262"/>
      <c r="E155" s="262"/>
      <c r="F155" s="262"/>
      <c r="G155" s="262"/>
      <c r="H155" s="262"/>
    </row>
    <row r="156" spans="1:8" ht="14.25" customHeight="1">
      <c r="A156" s="141">
        <v>1</v>
      </c>
      <c r="B156" s="141">
        <v>2</v>
      </c>
      <c r="C156" s="141">
        <v>3</v>
      </c>
      <c r="D156" s="141">
        <v>4</v>
      </c>
      <c r="E156" s="141">
        <v>5</v>
      </c>
      <c r="F156" s="141">
        <v>5</v>
      </c>
      <c r="G156" s="141">
        <v>5</v>
      </c>
      <c r="H156" s="141">
        <v>5</v>
      </c>
    </row>
    <row r="157" spans="1:8" ht="14.25" customHeight="1">
      <c r="A157" s="34"/>
      <c r="B157" s="145"/>
      <c r="C157" s="34"/>
      <c r="D157" s="34"/>
      <c r="E157" s="146"/>
      <c r="F157" s="146"/>
      <c r="G157" s="146"/>
      <c r="H157" s="146"/>
    </row>
    <row r="158" spans="1:8" ht="14.25" customHeight="1">
      <c r="A158" s="43">
        <v>1</v>
      </c>
      <c r="B158" s="147" t="s">
        <v>239</v>
      </c>
      <c r="C158" s="136">
        <f t="shared" ref="C158:H158" si="54">C128+C143</f>
        <v>7</v>
      </c>
      <c r="D158" s="136">
        <f t="shared" si="54"/>
        <v>65</v>
      </c>
      <c r="E158" s="136">
        <f t="shared" si="54"/>
        <v>65</v>
      </c>
      <c r="F158" s="136">
        <f t="shared" si="54"/>
        <v>27</v>
      </c>
      <c r="G158" s="136">
        <f t="shared" si="54"/>
        <v>0</v>
      </c>
      <c r="H158" s="136">
        <f t="shared" si="54"/>
        <v>27</v>
      </c>
    </row>
    <row r="159" spans="1:8" ht="14.25" customHeight="1">
      <c r="A159" s="43">
        <v>2</v>
      </c>
      <c r="B159" s="147" t="s">
        <v>240</v>
      </c>
      <c r="C159" s="136">
        <f t="shared" ref="C159:H159" si="55">C129+C144</f>
        <v>31</v>
      </c>
      <c r="D159" s="136">
        <f t="shared" si="55"/>
        <v>126</v>
      </c>
      <c r="E159" s="136">
        <f t="shared" si="55"/>
        <v>126</v>
      </c>
      <c r="F159" s="136">
        <f t="shared" si="55"/>
        <v>59</v>
      </c>
      <c r="G159" s="136">
        <f t="shared" si="55"/>
        <v>0</v>
      </c>
      <c r="H159" s="136">
        <f t="shared" si="55"/>
        <v>59</v>
      </c>
    </row>
    <row r="160" spans="1:8" ht="14.25" customHeight="1">
      <c r="A160" s="43">
        <v>3</v>
      </c>
      <c r="B160" s="147" t="s">
        <v>241</v>
      </c>
      <c r="C160" s="136">
        <f t="shared" ref="C160:H160" si="56">C130+C145</f>
        <v>6</v>
      </c>
      <c r="D160" s="136">
        <f t="shared" si="56"/>
        <v>35</v>
      </c>
      <c r="E160" s="136">
        <f t="shared" si="56"/>
        <v>35</v>
      </c>
      <c r="F160" s="136">
        <f t="shared" si="56"/>
        <v>31</v>
      </c>
      <c r="G160" s="136">
        <f t="shared" si="56"/>
        <v>0</v>
      </c>
      <c r="H160" s="136">
        <f t="shared" si="56"/>
        <v>31</v>
      </c>
    </row>
    <row r="161" spans="1:8" ht="14.25" customHeight="1">
      <c r="A161" s="43">
        <v>4</v>
      </c>
      <c r="B161" s="147" t="s">
        <v>242</v>
      </c>
      <c r="C161" s="136">
        <f t="shared" ref="C161:H161" si="57">C131+C146</f>
        <v>3</v>
      </c>
      <c r="D161" s="136">
        <f t="shared" si="57"/>
        <v>3</v>
      </c>
      <c r="E161" s="136">
        <f t="shared" si="57"/>
        <v>3</v>
      </c>
      <c r="F161" s="136">
        <f t="shared" si="57"/>
        <v>5</v>
      </c>
      <c r="G161" s="136">
        <f t="shared" si="57"/>
        <v>0</v>
      </c>
      <c r="H161" s="136">
        <f t="shared" si="57"/>
        <v>5</v>
      </c>
    </row>
    <row r="162" spans="1:8" ht="14.25" customHeight="1">
      <c r="A162" s="43">
        <v>5</v>
      </c>
      <c r="B162" s="147" t="s">
        <v>243</v>
      </c>
      <c r="C162" s="136">
        <f t="shared" ref="C162:H162" si="58">C132+C147</f>
        <v>5</v>
      </c>
      <c r="D162" s="136">
        <f t="shared" si="58"/>
        <v>5</v>
      </c>
      <c r="E162" s="136">
        <f t="shared" si="58"/>
        <v>5</v>
      </c>
      <c r="F162" s="136">
        <f t="shared" si="58"/>
        <v>5</v>
      </c>
      <c r="G162" s="136">
        <f t="shared" si="58"/>
        <v>0</v>
      </c>
      <c r="H162" s="136">
        <f t="shared" si="58"/>
        <v>5</v>
      </c>
    </row>
    <row r="163" spans="1:8" ht="14.25" customHeight="1">
      <c r="A163" s="43">
        <v>6</v>
      </c>
      <c r="B163" s="147" t="s">
        <v>244</v>
      </c>
      <c r="C163" s="136">
        <f t="shared" ref="C163:H163" si="59">C133+C148</f>
        <v>3</v>
      </c>
      <c r="D163" s="136">
        <f t="shared" si="59"/>
        <v>3</v>
      </c>
      <c r="E163" s="136">
        <f t="shared" si="59"/>
        <v>3</v>
      </c>
      <c r="F163" s="136">
        <f t="shared" si="59"/>
        <v>3</v>
      </c>
      <c r="G163" s="136">
        <f t="shared" si="59"/>
        <v>0</v>
      </c>
      <c r="H163" s="136">
        <f t="shared" si="59"/>
        <v>3</v>
      </c>
    </row>
    <row r="164" spans="1:8" ht="14.25" customHeight="1">
      <c r="A164" s="43"/>
      <c r="B164" s="41"/>
      <c r="C164" s="136"/>
      <c r="D164" s="136"/>
      <c r="E164" s="136"/>
      <c r="F164" s="136"/>
      <c r="G164" s="136"/>
      <c r="H164" s="136"/>
    </row>
    <row r="165" spans="1:8" ht="14.25" customHeight="1">
      <c r="A165" s="138"/>
      <c r="B165" s="105" t="s">
        <v>231</v>
      </c>
      <c r="C165" s="148">
        <f t="shared" ref="C165:H165" si="60">SUM(C158:C163)</f>
        <v>55</v>
      </c>
      <c r="D165" s="148">
        <f t="shared" si="60"/>
        <v>237</v>
      </c>
      <c r="E165" s="148">
        <f t="shared" si="60"/>
        <v>237</v>
      </c>
      <c r="F165" s="148">
        <f t="shared" si="60"/>
        <v>130</v>
      </c>
      <c r="G165" s="148">
        <f t="shared" si="60"/>
        <v>0</v>
      </c>
      <c r="H165" s="148">
        <f t="shared" si="60"/>
        <v>130</v>
      </c>
    </row>
    <row r="166" spans="1:8" ht="14.25" customHeight="1">
      <c r="A166" s="2"/>
      <c r="B166" s="2"/>
      <c r="C166" s="2"/>
      <c r="D166" s="2"/>
      <c r="E166" s="2"/>
      <c r="F166" s="2"/>
      <c r="G166" s="2"/>
      <c r="H166" s="2"/>
    </row>
    <row r="167" spans="1:8" ht="14.25" customHeight="1">
      <c r="A167" s="2"/>
      <c r="B167" s="2"/>
      <c r="C167" s="15">
        <f t="shared" ref="C167:H167" si="61">C101</f>
        <v>55</v>
      </c>
      <c r="D167" s="15">
        <f t="shared" si="61"/>
        <v>237</v>
      </c>
      <c r="E167" s="15">
        <f t="shared" si="61"/>
        <v>237</v>
      </c>
      <c r="F167" s="15">
        <f t="shared" si="61"/>
        <v>130</v>
      </c>
      <c r="G167" s="15">
        <f t="shared" si="61"/>
        <v>0</v>
      </c>
      <c r="H167" s="15">
        <f t="shared" si="61"/>
        <v>130</v>
      </c>
    </row>
    <row r="168" spans="1:8" ht="14.25" customHeight="1">
      <c r="A168" s="2"/>
      <c r="B168" s="2"/>
      <c r="C168" s="53">
        <f t="shared" ref="C168:H168" si="62">C167-C165</f>
        <v>0</v>
      </c>
      <c r="D168" s="53">
        <f t="shared" si="62"/>
        <v>0</v>
      </c>
      <c r="E168" s="53">
        <f t="shared" si="62"/>
        <v>0</v>
      </c>
      <c r="F168" s="53">
        <f t="shared" si="62"/>
        <v>0</v>
      </c>
      <c r="G168" s="53">
        <f t="shared" si="62"/>
        <v>0</v>
      </c>
      <c r="H168" s="53">
        <f t="shared" si="62"/>
        <v>0</v>
      </c>
    </row>
    <row r="169" spans="1:8" ht="14.25" customHeight="1">
      <c r="A169" s="2"/>
      <c r="B169" s="2"/>
      <c r="C169" s="2"/>
      <c r="D169" s="2"/>
      <c r="E169" s="2"/>
    </row>
    <row r="170" spans="1:8" ht="14.25" customHeight="1">
      <c r="A170" s="2"/>
      <c r="B170" s="2"/>
      <c r="C170" s="2"/>
      <c r="D170" s="2"/>
      <c r="E170" s="2"/>
    </row>
    <row r="171" spans="1:8" ht="14.25" customHeight="1">
      <c r="A171" s="2"/>
      <c r="B171" s="2"/>
      <c r="C171" s="2"/>
      <c r="D171" s="2"/>
      <c r="E171" s="2"/>
    </row>
    <row r="172" spans="1:8" ht="14.25" customHeight="1">
      <c r="A172" s="2"/>
      <c r="B172" s="2"/>
      <c r="C172" s="2"/>
      <c r="D172" s="2"/>
      <c r="E172" s="2"/>
    </row>
    <row r="173" spans="1:8" ht="14.25" customHeight="1">
      <c r="A173" s="2"/>
      <c r="B173" s="2"/>
      <c r="C173" s="2"/>
      <c r="D173" s="2"/>
      <c r="E173" s="2"/>
    </row>
    <row r="174" spans="1:8" ht="14.25" customHeight="1">
      <c r="A174" s="2"/>
      <c r="B174" s="2"/>
      <c r="C174" s="2"/>
      <c r="D174" s="2"/>
      <c r="E174" s="2"/>
    </row>
    <row r="175" spans="1:8" ht="14.25" customHeight="1">
      <c r="A175" s="2"/>
      <c r="B175" s="2"/>
      <c r="C175" s="2"/>
      <c r="D175" s="2"/>
      <c r="E175" s="2"/>
    </row>
    <row r="176" spans="1:8" ht="14.25" customHeight="1">
      <c r="A176" s="2"/>
      <c r="B176" s="2"/>
      <c r="C176" s="2"/>
      <c r="D176" s="2"/>
      <c r="E176" s="2"/>
    </row>
    <row r="177" spans="1:5" ht="14.25" customHeight="1">
      <c r="A177" s="2"/>
      <c r="B177" s="2"/>
      <c r="C177" s="2"/>
      <c r="D177" s="2"/>
      <c r="E177" s="2"/>
    </row>
    <row r="178" spans="1:5" ht="14.25" customHeight="1">
      <c r="A178" s="2"/>
      <c r="B178" s="2"/>
      <c r="C178" s="2"/>
      <c r="D178" s="2"/>
      <c r="E178" s="2"/>
    </row>
    <row r="179" spans="1:5" ht="14.25" customHeight="1">
      <c r="A179" s="2"/>
      <c r="B179" s="2"/>
      <c r="C179" s="2"/>
      <c r="D179" s="2"/>
      <c r="E179" s="2"/>
    </row>
    <row r="180" spans="1:5" ht="14.25" customHeight="1">
      <c r="A180" s="2"/>
      <c r="B180" s="2"/>
      <c r="C180" s="2"/>
      <c r="D180" s="2"/>
      <c r="E180" s="2"/>
    </row>
    <row r="181" spans="1:5" ht="14.25" customHeight="1">
      <c r="A181" s="2"/>
      <c r="B181" s="2"/>
      <c r="C181" s="2"/>
      <c r="D181" s="2"/>
      <c r="E181" s="2"/>
    </row>
    <row r="182" spans="1:5" ht="14.25" customHeight="1">
      <c r="A182" s="2"/>
      <c r="B182" s="2"/>
      <c r="C182" s="2"/>
      <c r="D182" s="2"/>
      <c r="E182" s="2"/>
    </row>
    <row r="183" spans="1:5" ht="14.25" customHeight="1">
      <c r="A183" s="2"/>
      <c r="B183" s="2"/>
      <c r="C183" s="2"/>
      <c r="D183" s="2"/>
      <c r="E183" s="2"/>
    </row>
    <row r="184" spans="1:5" ht="14.25" customHeight="1">
      <c r="A184" s="2"/>
      <c r="B184" s="2"/>
      <c r="C184" s="2"/>
      <c r="D184" s="2"/>
      <c r="E184" s="2"/>
    </row>
    <row r="185" spans="1:5" ht="14.25" customHeight="1">
      <c r="A185" s="2"/>
      <c r="B185" s="2"/>
      <c r="C185" s="2"/>
      <c r="D185" s="2"/>
      <c r="E185" s="2"/>
    </row>
    <row r="186" spans="1:5" ht="14.25" customHeight="1">
      <c r="A186" s="2"/>
      <c r="B186" s="2"/>
      <c r="C186" s="2"/>
      <c r="D186" s="2"/>
      <c r="E186" s="2"/>
    </row>
    <row r="187" spans="1:5" ht="14.25" customHeight="1">
      <c r="A187" s="2"/>
      <c r="B187" s="2"/>
      <c r="C187" s="2"/>
      <c r="D187" s="2"/>
      <c r="E187" s="2"/>
    </row>
    <row r="188" spans="1:5" ht="14.25" customHeight="1">
      <c r="A188" s="2"/>
      <c r="B188" s="2"/>
      <c r="C188" s="2"/>
      <c r="D188" s="2"/>
      <c r="E188" s="2"/>
    </row>
    <row r="189" spans="1:5" ht="14.25" customHeight="1">
      <c r="A189" s="2"/>
      <c r="B189" s="2"/>
      <c r="C189" s="2"/>
      <c r="D189" s="2"/>
      <c r="E189" s="2"/>
    </row>
    <row r="190" spans="1:5" ht="14.25" customHeight="1">
      <c r="A190" s="2"/>
      <c r="B190" s="2"/>
      <c r="C190" s="2"/>
      <c r="D190" s="2"/>
      <c r="E190" s="2"/>
    </row>
    <row r="191" spans="1:5" ht="14.25" customHeight="1">
      <c r="A191" s="2"/>
      <c r="B191" s="2"/>
      <c r="C191" s="2"/>
      <c r="D191" s="2"/>
      <c r="E191" s="2"/>
    </row>
    <row r="192" spans="1:5" ht="14.25" customHeight="1">
      <c r="A192" s="2"/>
      <c r="B192" s="2"/>
      <c r="C192" s="2"/>
      <c r="D192" s="2"/>
      <c r="E192" s="2"/>
    </row>
    <row r="193" spans="1:5" ht="14.25" customHeight="1">
      <c r="A193" s="2"/>
      <c r="B193" s="2"/>
      <c r="C193" s="2"/>
      <c r="D193" s="2"/>
      <c r="E193" s="2"/>
    </row>
    <row r="194" spans="1:5" ht="14.25" customHeight="1">
      <c r="A194" s="2"/>
      <c r="B194" s="2"/>
      <c r="C194" s="2"/>
      <c r="D194" s="2"/>
      <c r="E194" s="2"/>
    </row>
    <row r="195" spans="1:5" ht="14.25" customHeight="1">
      <c r="A195" s="2"/>
      <c r="B195" s="2"/>
      <c r="C195" s="2"/>
      <c r="D195" s="2"/>
      <c r="E195" s="2"/>
    </row>
    <row r="196" spans="1:5" ht="14.25" customHeight="1">
      <c r="A196" s="2"/>
      <c r="B196" s="2"/>
      <c r="C196" s="2"/>
      <c r="D196" s="2"/>
      <c r="E196" s="2"/>
    </row>
    <row r="197" spans="1:5" ht="14.25" customHeight="1">
      <c r="A197" s="2"/>
      <c r="B197" s="2"/>
      <c r="C197" s="2"/>
      <c r="D197" s="2"/>
      <c r="E197" s="2"/>
    </row>
    <row r="198" spans="1:5" ht="14.25" customHeight="1">
      <c r="A198" s="2"/>
      <c r="B198" s="2"/>
      <c r="C198" s="2"/>
      <c r="D198" s="2"/>
      <c r="E198" s="2"/>
    </row>
    <row r="199" spans="1:5" ht="14.25" customHeight="1">
      <c r="A199" s="2"/>
      <c r="B199" s="2"/>
      <c r="C199" s="2"/>
      <c r="D199" s="2"/>
      <c r="E199" s="2"/>
    </row>
    <row r="200" spans="1:5" ht="14.25" customHeight="1">
      <c r="A200" s="2"/>
      <c r="B200" s="2"/>
      <c r="C200" s="2"/>
      <c r="D200" s="2"/>
      <c r="E200" s="2"/>
    </row>
    <row r="201" spans="1:5" ht="14.25" customHeight="1">
      <c r="A201" s="2"/>
      <c r="B201" s="2"/>
      <c r="C201" s="2"/>
      <c r="D201" s="2"/>
      <c r="E201" s="2"/>
    </row>
    <row r="202" spans="1:5" ht="14.25" customHeight="1">
      <c r="A202" s="2"/>
      <c r="B202" s="2"/>
      <c r="C202" s="2"/>
      <c r="D202" s="2"/>
      <c r="E202" s="2"/>
    </row>
    <row r="203" spans="1:5" ht="14.25" customHeight="1">
      <c r="A203" s="2"/>
      <c r="B203" s="2"/>
      <c r="C203" s="2"/>
      <c r="D203" s="2"/>
      <c r="E203" s="2"/>
    </row>
    <row r="204" spans="1:5" ht="14.25" customHeight="1">
      <c r="A204" s="2"/>
      <c r="B204" s="2"/>
      <c r="C204" s="2"/>
      <c r="D204" s="2"/>
      <c r="E204" s="2"/>
    </row>
    <row r="205" spans="1:5" ht="14.25" customHeight="1">
      <c r="A205" s="2"/>
      <c r="B205" s="2"/>
      <c r="C205" s="2"/>
      <c r="D205" s="2"/>
      <c r="E205" s="2"/>
    </row>
    <row r="206" spans="1:5" ht="14.25" customHeight="1">
      <c r="A206" s="2"/>
      <c r="B206" s="2"/>
      <c r="C206" s="2"/>
      <c r="D206" s="2"/>
      <c r="E206" s="2"/>
    </row>
    <row r="207" spans="1:5" ht="14.25" customHeight="1">
      <c r="A207" s="2"/>
      <c r="B207" s="2"/>
      <c r="C207" s="2"/>
      <c r="D207" s="2"/>
      <c r="E207" s="2"/>
    </row>
    <row r="208" spans="1:5" ht="14.25" customHeight="1">
      <c r="A208" s="2"/>
      <c r="B208" s="2"/>
      <c r="C208" s="2"/>
      <c r="D208" s="2"/>
      <c r="E208" s="2"/>
    </row>
    <row r="209" spans="1:5" ht="14.25" customHeight="1">
      <c r="A209" s="2"/>
      <c r="B209" s="2"/>
      <c r="C209" s="2"/>
      <c r="D209" s="2"/>
      <c r="E209" s="2"/>
    </row>
    <row r="210" spans="1:5" ht="14.25" customHeight="1">
      <c r="A210" s="2"/>
      <c r="B210" s="2"/>
      <c r="C210" s="2"/>
      <c r="D210" s="2"/>
      <c r="E210" s="2"/>
    </row>
    <row r="211" spans="1:5" ht="14.25" customHeight="1">
      <c r="A211" s="2"/>
      <c r="B211" s="2"/>
      <c r="C211" s="2"/>
      <c r="D211" s="2"/>
      <c r="E211" s="2"/>
    </row>
    <row r="212" spans="1:5" ht="14.25" customHeight="1">
      <c r="A212" s="2"/>
      <c r="B212" s="2"/>
      <c r="C212" s="2"/>
      <c r="D212" s="2"/>
      <c r="E212" s="2"/>
    </row>
    <row r="213" spans="1:5" ht="14.25" customHeight="1">
      <c r="A213" s="2"/>
      <c r="B213" s="2"/>
      <c r="C213" s="2"/>
      <c r="D213" s="2"/>
      <c r="E213" s="2"/>
    </row>
    <row r="214" spans="1:5" ht="14.25" customHeight="1">
      <c r="A214" s="2"/>
      <c r="B214" s="2"/>
      <c r="C214" s="2"/>
      <c r="D214" s="2"/>
      <c r="E214" s="2"/>
    </row>
    <row r="215" spans="1:5" ht="14.25" customHeight="1">
      <c r="A215" s="2"/>
      <c r="B215" s="2"/>
      <c r="C215" s="2"/>
      <c r="D215" s="2"/>
      <c r="E215" s="2"/>
    </row>
    <row r="216" spans="1:5" ht="14.25" customHeight="1">
      <c r="A216" s="2"/>
      <c r="B216" s="2"/>
      <c r="C216" s="2"/>
      <c r="D216" s="2"/>
      <c r="E216" s="2"/>
    </row>
    <row r="217" spans="1:5" ht="14.25" customHeight="1">
      <c r="A217" s="2"/>
      <c r="B217" s="2"/>
      <c r="C217" s="2"/>
      <c r="D217" s="2"/>
      <c r="E217" s="2"/>
    </row>
    <row r="218" spans="1:5" ht="14.25" customHeight="1">
      <c r="A218" s="2"/>
      <c r="B218" s="2"/>
      <c r="C218" s="2"/>
      <c r="D218" s="2"/>
      <c r="E218" s="2"/>
    </row>
    <row r="219" spans="1:5" ht="14.25" customHeight="1">
      <c r="A219" s="2"/>
      <c r="B219" s="2"/>
      <c r="C219" s="2"/>
      <c r="D219" s="2"/>
      <c r="E219" s="2"/>
    </row>
    <row r="220" spans="1:5" ht="14.25" customHeight="1">
      <c r="A220" s="2"/>
      <c r="B220" s="2"/>
      <c r="C220" s="2"/>
      <c r="D220" s="2"/>
      <c r="E220" s="2"/>
    </row>
    <row r="221" spans="1:5" ht="14.25" customHeight="1">
      <c r="A221" s="2"/>
      <c r="B221" s="2"/>
      <c r="C221" s="2"/>
      <c r="D221" s="2"/>
      <c r="E221" s="2"/>
    </row>
    <row r="222" spans="1:5" ht="14.25" customHeight="1">
      <c r="A222" s="2"/>
      <c r="B222" s="2"/>
      <c r="C222" s="2"/>
      <c r="D222" s="2"/>
      <c r="E222" s="2"/>
    </row>
    <row r="223" spans="1:5" ht="14.25" customHeight="1">
      <c r="A223" s="2"/>
      <c r="B223" s="2"/>
      <c r="C223" s="2"/>
      <c r="D223" s="2"/>
      <c r="E223" s="2"/>
    </row>
    <row r="224" spans="1:5" ht="14.25" customHeight="1">
      <c r="A224" s="2"/>
      <c r="B224" s="2"/>
      <c r="C224" s="2"/>
      <c r="D224" s="2"/>
      <c r="E224" s="2"/>
    </row>
    <row r="225" spans="1:5" ht="14.25" customHeight="1">
      <c r="A225" s="2"/>
      <c r="B225" s="2"/>
      <c r="C225" s="2"/>
      <c r="D225" s="2"/>
      <c r="E225" s="2"/>
    </row>
    <row r="226" spans="1:5" ht="14.25" customHeight="1">
      <c r="A226" s="2"/>
      <c r="B226" s="2"/>
      <c r="C226" s="2"/>
      <c r="D226" s="2"/>
      <c r="E226" s="2"/>
    </row>
    <row r="227" spans="1:5" ht="14.25" customHeight="1">
      <c r="A227" s="2"/>
      <c r="B227" s="2"/>
      <c r="C227" s="2"/>
      <c r="D227" s="2"/>
      <c r="E227" s="2"/>
    </row>
    <row r="228" spans="1:5" ht="14.25" customHeight="1">
      <c r="A228" s="2"/>
      <c r="B228" s="2"/>
      <c r="C228" s="2"/>
      <c r="D228" s="2"/>
      <c r="E228" s="2"/>
    </row>
    <row r="229" spans="1:5" ht="14.25" customHeight="1">
      <c r="A229" s="2"/>
      <c r="B229" s="2"/>
      <c r="C229" s="2"/>
      <c r="D229" s="2"/>
      <c r="E229" s="2"/>
    </row>
    <row r="230" spans="1:5" ht="14.25" customHeight="1">
      <c r="A230" s="2"/>
      <c r="B230" s="2"/>
      <c r="C230" s="2"/>
      <c r="D230" s="2"/>
      <c r="E230" s="2"/>
    </row>
    <row r="231" spans="1:5" ht="14.25" customHeight="1">
      <c r="A231" s="2"/>
      <c r="B231" s="2"/>
      <c r="C231" s="2"/>
      <c r="D231" s="2"/>
      <c r="E231" s="2"/>
    </row>
    <row r="232" spans="1:5" ht="14.25" customHeight="1">
      <c r="A232" s="2"/>
      <c r="B232" s="2"/>
      <c r="C232" s="2"/>
      <c r="D232" s="2"/>
      <c r="E232" s="2"/>
    </row>
    <row r="233" spans="1:5" ht="14.25" customHeight="1">
      <c r="A233" s="2"/>
      <c r="B233" s="2"/>
      <c r="C233" s="2"/>
      <c r="D233" s="2"/>
      <c r="E233" s="2"/>
    </row>
    <row r="234" spans="1:5" ht="14.25" customHeight="1">
      <c r="A234" s="2"/>
      <c r="B234" s="2"/>
      <c r="C234" s="2"/>
      <c r="D234" s="2"/>
      <c r="E234" s="2"/>
    </row>
    <row r="235" spans="1:5" ht="14.25" customHeight="1">
      <c r="A235" s="2"/>
      <c r="B235" s="2"/>
      <c r="C235" s="2"/>
      <c r="D235" s="2"/>
      <c r="E235" s="2"/>
    </row>
    <row r="236" spans="1:5" ht="14.25" customHeight="1">
      <c r="A236" s="2"/>
      <c r="B236" s="2"/>
      <c r="C236" s="2"/>
      <c r="D236" s="2"/>
      <c r="E236" s="2"/>
    </row>
    <row r="237" spans="1:5" ht="14.25" customHeight="1">
      <c r="A237" s="2"/>
      <c r="B237" s="2"/>
      <c r="C237" s="2"/>
      <c r="D237" s="2"/>
      <c r="E237" s="2"/>
    </row>
    <row r="238" spans="1:5" ht="14.25" customHeight="1">
      <c r="A238" s="2"/>
      <c r="B238" s="2"/>
      <c r="C238" s="2"/>
      <c r="D238" s="2"/>
      <c r="E238" s="2"/>
    </row>
    <row r="239" spans="1:5" ht="14.25" customHeight="1">
      <c r="A239" s="2"/>
      <c r="B239" s="2"/>
      <c r="C239" s="2"/>
      <c r="D239" s="2"/>
      <c r="E239" s="2"/>
    </row>
    <row r="240" spans="1:5" ht="14.25" customHeight="1">
      <c r="A240" s="2"/>
      <c r="B240" s="2"/>
      <c r="C240" s="2"/>
      <c r="D240" s="2"/>
      <c r="E240" s="2"/>
    </row>
    <row r="241" spans="1:5" ht="14.25" customHeight="1">
      <c r="A241" s="2"/>
      <c r="B241" s="2"/>
      <c r="C241" s="2"/>
      <c r="D241" s="2"/>
      <c r="E241" s="2"/>
    </row>
    <row r="242" spans="1:5" ht="14.25" customHeight="1">
      <c r="A242" s="2"/>
      <c r="B242" s="2"/>
      <c r="C242" s="2"/>
      <c r="D242" s="2"/>
      <c r="E242" s="2"/>
    </row>
    <row r="243" spans="1:5" ht="14.25" customHeight="1">
      <c r="A243" s="2"/>
      <c r="B243" s="2"/>
      <c r="C243" s="2"/>
      <c r="D243" s="2"/>
      <c r="E243" s="2"/>
    </row>
    <row r="244" spans="1:5" ht="14.25" customHeight="1">
      <c r="A244" s="2"/>
      <c r="B244" s="2"/>
      <c r="C244" s="2"/>
      <c r="D244" s="2"/>
      <c r="E244" s="2"/>
    </row>
    <row r="245" spans="1:5" ht="14.25" customHeight="1">
      <c r="A245" s="2"/>
      <c r="B245" s="2"/>
      <c r="C245" s="2"/>
      <c r="D245" s="2"/>
      <c r="E245" s="2"/>
    </row>
    <row r="246" spans="1:5" ht="14.25" customHeight="1">
      <c r="A246" s="2"/>
      <c r="B246" s="2"/>
      <c r="C246" s="2"/>
      <c r="D246" s="2"/>
      <c r="E246" s="2"/>
    </row>
    <row r="247" spans="1:5" ht="14.25" customHeight="1">
      <c r="A247" s="2"/>
      <c r="B247" s="2"/>
      <c r="C247" s="2"/>
      <c r="D247" s="2"/>
      <c r="E247" s="2"/>
    </row>
    <row r="248" spans="1:5" ht="14.25" customHeight="1">
      <c r="A248" s="2"/>
      <c r="B248" s="2"/>
      <c r="C248" s="2"/>
      <c r="D248" s="2"/>
      <c r="E248" s="2"/>
    </row>
    <row r="249" spans="1:5" ht="14.25" customHeight="1">
      <c r="A249" s="2"/>
      <c r="B249" s="2"/>
      <c r="C249" s="2"/>
      <c r="D249" s="2"/>
      <c r="E249" s="2"/>
    </row>
    <row r="250" spans="1:5" ht="14.25" customHeight="1">
      <c r="A250" s="2"/>
      <c r="B250" s="2"/>
      <c r="C250" s="2"/>
      <c r="D250" s="2"/>
      <c r="E250" s="2"/>
    </row>
    <row r="251" spans="1:5" ht="14.25" customHeight="1">
      <c r="A251" s="2"/>
      <c r="B251" s="2"/>
      <c r="C251" s="2"/>
      <c r="D251" s="2"/>
      <c r="E251" s="2"/>
    </row>
    <row r="252" spans="1:5" ht="14.25" customHeight="1">
      <c r="A252" s="2"/>
      <c r="B252" s="2"/>
      <c r="C252" s="2"/>
      <c r="D252" s="2"/>
      <c r="E252" s="2"/>
    </row>
    <row r="253" spans="1:5" ht="14.25" customHeight="1">
      <c r="A253" s="2"/>
      <c r="B253" s="2"/>
      <c r="C253" s="2"/>
      <c r="D253" s="2"/>
      <c r="E253" s="2"/>
    </row>
    <row r="254" spans="1:5" ht="14.25" customHeight="1">
      <c r="A254" s="2"/>
      <c r="B254" s="2"/>
      <c r="C254" s="2"/>
      <c r="D254" s="2"/>
      <c r="E254" s="2"/>
    </row>
    <row r="255" spans="1:5" ht="14.25" customHeight="1">
      <c r="A255" s="2"/>
      <c r="B255" s="2"/>
      <c r="C255" s="2"/>
      <c r="D255" s="2"/>
      <c r="E255" s="2"/>
    </row>
    <row r="256" spans="1:5" ht="14.25" customHeight="1">
      <c r="A256" s="2"/>
      <c r="B256" s="2"/>
      <c r="C256" s="2"/>
      <c r="D256" s="2"/>
      <c r="E256" s="2"/>
    </row>
    <row r="257" spans="1:5" ht="14.25" customHeight="1">
      <c r="A257" s="2"/>
      <c r="B257" s="2"/>
      <c r="C257" s="2"/>
      <c r="D257" s="2"/>
      <c r="E257" s="2"/>
    </row>
    <row r="258" spans="1:5" ht="14.25" customHeight="1">
      <c r="A258" s="2"/>
      <c r="B258" s="2"/>
      <c r="C258" s="2"/>
      <c r="D258" s="2"/>
      <c r="E258" s="2"/>
    </row>
    <row r="259" spans="1:5" ht="14.25" customHeight="1">
      <c r="A259" s="2"/>
      <c r="B259" s="2"/>
      <c r="C259" s="2"/>
      <c r="D259" s="2"/>
      <c r="E259" s="2"/>
    </row>
    <row r="260" spans="1:5" ht="14.25" customHeight="1">
      <c r="A260" s="2"/>
      <c r="B260" s="2"/>
      <c r="C260" s="2"/>
      <c r="D260" s="2"/>
      <c r="E260" s="2"/>
    </row>
    <row r="261" spans="1:5" ht="14.25" customHeight="1">
      <c r="A261" s="2"/>
      <c r="B261" s="2"/>
      <c r="C261" s="2"/>
      <c r="D261" s="2"/>
      <c r="E261" s="2"/>
    </row>
    <row r="262" spans="1:5" ht="14.25" customHeight="1">
      <c r="A262" s="2"/>
      <c r="B262" s="2"/>
      <c r="C262" s="2"/>
      <c r="D262" s="2"/>
      <c r="E262" s="2"/>
    </row>
    <row r="263" spans="1:5" ht="14.25" customHeight="1">
      <c r="A263" s="2"/>
      <c r="B263" s="2"/>
      <c r="C263" s="2"/>
      <c r="D263" s="2"/>
      <c r="E263" s="2"/>
    </row>
    <row r="264" spans="1:5" ht="14.25" customHeight="1">
      <c r="A264" s="2"/>
      <c r="B264" s="2"/>
      <c r="C264" s="2"/>
      <c r="D264" s="2"/>
      <c r="E264" s="2"/>
    </row>
    <row r="265" spans="1:5" ht="14.25" customHeight="1">
      <c r="A265" s="2"/>
      <c r="B265" s="2"/>
      <c r="C265" s="2"/>
      <c r="D265" s="2"/>
      <c r="E265" s="2"/>
    </row>
    <row r="266" spans="1:5" ht="14.25" customHeight="1">
      <c r="A266" s="2"/>
      <c r="B266" s="2"/>
      <c r="C266" s="2"/>
      <c r="D266" s="2"/>
      <c r="E266" s="2"/>
    </row>
    <row r="267" spans="1:5" ht="14.25" customHeight="1">
      <c r="A267" s="2"/>
      <c r="B267" s="2"/>
      <c r="C267" s="2"/>
      <c r="D267" s="2"/>
      <c r="E267" s="2"/>
    </row>
    <row r="268" spans="1:5" ht="14.25" customHeight="1">
      <c r="A268" s="2"/>
      <c r="B268" s="2"/>
      <c r="C268" s="2"/>
      <c r="D268" s="2"/>
      <c r="E268" s="2"/>
    </row>
    <row r="269" spans="1:5" ht="14.25" customHeight="1">
      <c r="A269" s="2"/>
      <c r="B269" s="2"/>
      <c r="C269" s="2"/>
      <c r="D269" s="2"/>
      <c r="E269" s="2"/>
    </row>
    <row r="270" spans="1:5" ht="14.25" customHeight="1">
      <c r="A270" s="2"/>
      <c r="B270" s="2"/>
      <c r="C270" s="2"/>
      <c r="D270" s="2"/>
      <c r="E270" s="2"/>
    </row>
    <row r="271" spans="1:5" ht="14.25" customHeight="1">
      <c r="A271" s="2"/>
      <c r="B271" s="2"/>
      <c r="C271" s="2"/>
      <c r="D271" s="2"/>
      <c r="E271" s="2"/>
    </row>
    <row r="272" spans="1:5" ht="14.25" customHeight="1">
      <c r="A272" s="2"/>
      <c r="B272" s="2"/>
      <c r="C272" s="2"/>
      <c r="D272" s="2"/>
      <c r="E272" s="2"/>
    </row>
    <row r="273" spans="1:5" ht="14.25" customHeight="1">
      <c r="A273" s="2"/>
      <c r="B273" s="2"/>
      <c r="C273" s="2"/>
      <c r="D273" s="2"/>
      <c r="E273" s="2"/>
    </row>
    <row r="274" spans="1:5" ht="14.25" customHeight="1">
      <c r="A274" s="2"/>
      <c r="B274" s="2"/>
      <c r="C274" s="2"/>
      <c r="D274" s="2"/>
      <c r="E274" s="2"/>
    </row>
    <row r="275" spans="1:5" ht="14.25" customHeight="1">
      <c r="A275" s="2"/>
      <c r="B275" s="2"/>
      <c r="C275" s="2"/>
      <c r="D275" s="2"/>
      <c r="E275" s="2"/>
    </row>
    <row r="276" spans="1:5" ht="14.25" customHeight="1">
      <c r="A276" s="2"/>
      <c r="B276" s="2"/>
      <c r="C276" s="2"/>
      <c r="D276" s="2"/>
      <c r="E276" s="2"/>
    </row>
    <row r="277" spans="1:5" ht="14.25" customHeight="1">
      <c r="A277" s="2"/>
      <c r="B277" s="2"/>
      <c r="C277" s="2"/>
      <c r="D277" s="2"/>
      <c r="E277" s="2"/>
    </row>
    <row r="278" spans="1:5" ht="14.25" customHeight="1">
      <c r="A278" s="2"/>
      <c r="B278" s="2"/>
      <c r="C278" s="2"/>
      <c r="D278" s="2"/>
      <c r="E278" s="2"/>
    </row>
    <row r="279" spans="1:5" ht="14.25" customHeight="1">
      <c r="A279" s="2"/>
      <c r="B279" s="2"/>
      <c r="C279" s="2"/>
      <c r="D279" s="2"/>
      <c r="E279" s="2"/>
    </row>
    <row r="280" spans="1:5" ht="14.25" customHeight="1">
      <c r="A280" s="2"/>
      <c r="B280" s="2"/>
      <c r="C280" s="2"/>
      <c r="D280" s="2"/>
      <c r="E280" s="2"/>
    </row>
    <row r="281" spans="1:5" ht="14.25" customHeight="1">
      <c r="A281" s="2"/>
      <c r="B281" s="2"/>
      <c r="C281" s="2"/>
      <c r="D281" s="2"/>
      <c r="E281" s="2"/>
    </row>
    <row r="282" spans="1:5" ht="14.25" customHeight="1">
      <c r="A282" s="2"/>
      <c r="B282" s="2"/>
      <c r="C282" s="2"/>
      <c r="D282" s="2"/>
      <c r="E282" s="2"/>
    </row>
    <row r="283" spans="1:5" ht="14.25" customHeight="1">
      <c r="A283" s="2"/>
      <c r="B283" s="2"/>
      <c r="C283" s="2"/>
      <c r="D283" s="2"/>
      <c r="E283" s="2"/>
    </row>
    <row r="284" spans="1:5" ht="14.25" customHeight="1">
      <c r="A284" s="2"/>
      <c r="B284" s="2"/>
      <c r="C284" s="2"/>
      <c r="D284" s="2"/>
      <c r="E284" s="2"/>
    </row>
    <row r="285" spans="1:5" ht="14.25" customHeight="1">
      <c r="A285" s="2"/>
      <c r="B285" s="2"/>
      <c r="C285" s="2"/>
      <c r="D285" s="2"/>
      <c r="E285" s="2"/>
    </row>
    <row r="286" spans="1:5" ht="14.25" customHeight="1">
      <c r="A286" s="2"/>
      <c r="B286" s="2"/>
      <c r="C286" s="2"/>
      <c r="D286" s="2"/>
      <c r="E286" s="2"/>
    </row>
    <row r="287" spans="1:5" ht="14.25" customHeight="1">
      <c r="A287" s="2"/>
      <c r="B287" s="2"/>
      <c r="C287" s="2"/>
      <c r="D287" s="2"/>
      <c r="E287" s="2"/>
    </row>
    <row r="288" spans="1:5" ht="14.25" customHeight="1">
      <c r="A288" s="2"/>
      <c r="B288" s="2"/>
      <c r="C288" s="2"/>
      <c r="D288" s="2"/>
      <c r="E288" s="2"/>
    </row>
    <row r="289" spans="1:5" ht="14.25" customHeight="1">
      <c r="A289" s="2"/>
      <c r="B289" s="2"/>
      <c r="C289" s="2"/>
      <c r="D289" s="2"/>
      <c r="E289" s="2"/>
    </row>
    <row r="290" spans="1:5" ht="14.25" customHeight="1">
      <c r="A290" s="2"/>
      <c r="B290" s="2"/>
      <c r="C290" s="2"/>
      <c r="D290" s="2"/>
      <c r="E290" s="2"/>
    </row>
    <row r="291" spans="1:5" ht="14.25" customHeight="1">
      <c r="A291" s="2"/>
      <c r="B291" s="2"/>
      <c r="C291" s="2"/>
      <c r="D291" s="2"/>
      <c r="E291" s="2"/>
    </row>
    <row r="292" spans="1:5" ht="14.25" customHeight="1">
      <c r="A292" s="2"/>
      <c r="B292" s="2"/>
      <c r="C292" s="2"/>
      <c r="D292" s="2"/>
      <c r="E292" s="2"/>
    </row>
    <row r="293" spans="1:5" ht="14.25" customHeight="1">
      <c r="A293" s="2"/>
      <c r="B293" s="2"/>
      <c r="C293" s="2"/>
      <c r="D293" s="2"/>
      <c r="E293" s="2"/>
    </row>
    <row r="294" spans="1:5" ht="14.25" customHeight="1">
      <c r="A294" s="2"/>
      <c r="B294" s="2"/>
      <c r="C294" s="2"/>
      <c r="D294" s="2"/>
      <c r="E294" s="2"/>
    </row>
    <row r="295" spans="1:5" ht="14.25" customHeight="1">
      <c r="A295" s="2"/>
      <c r="B295" s="2"/>
      <c r="C295" s="2"/>
      <c r="D295" s="2"/>
      <c r="E295" s="2"/>
    </row>
    <row r="296" spans="1:5" ht="14.25" customHeight="1">
      <c r="A296" s="2"/>
      <c r="B296" s="2"/>
      <c r="C296" s="2"/>
      <c r="D296" s="2"/>
      <c r="E296" s="2"/>
    </row>
    <row r="297" spans="1:5" ht="14.25" customHeight="1">
      <c r="A297" s="2"/>
      <c r="B297" s="2"/>
      <c r="C297" s="2"/>
      <c r="D297" s="2"/>
      <c r="E297" s="2"/>
    </row>
    <row r="298" spans="1:5" ht="14.25" customHeight="1">
      <c r="A298" s="2"/>
      <c r="B298" s="2"/>
      <c r="C298" s="2"/>
      <c r="D298" s="2"/>
      <c r="E298" s="2"/>
    </row>
    <row r="299" spans="1:5" ht="14.25" customHeight="1">
      <c r="A299" s="2"/>
      <c r="B299" s="2"/>
      <c r="C299" s="2"/>
      <c r="D299" s="2"/>
      <c r="E299" s="2"/>
    </row>
    <row r="300" spans="1:5" ht="14.25" customHeight="1">
      <c r="A300" s="2"/>
      <c r="B300" s="2"/>
      <c r="C300" s="2"/>
      <c r="D300" s="2"/>
      <c r="E300" s="2"/>
    </row>
    <row r="301" spans="1:5" ht="14.25" customHeight="1">
      <c r="A301" s="2"/>
      <c r="B301" s="2"/>
      <c r="C301" s="2"/>
      <c r="D301" s="2"/>
      <c r="E301" s="2"/>
    </row>
    <row r="302" spans="1:5" ht="14.25" customHeight="1">
      <c r="A302" s="2"/>
      <c r="B302" s="2"/>
      <c r="C302" s="2"/>
      <c r="D302" s="2"/>
      <c r="E302" s="2"/>
    </row>
    <row r="303" spans="1:5" ht="14.25" customHeight="1">
      <c r="A303" s="2"/>
      <c r="B303" s="2"/>
      <c r="C303" s="2"/>
      <c r="D303" s="2"/>
      <c r="E303" s="2"/>
    </row>
    <row r="304" spans="1:5" ht="14.25" customHeight="1">
      <c r="A304" s="2"/>
      <c r="B304" s="2"/>
      <c r="C304" s="2"/>
      <c r="D304" s="2"/>
      <c r="E304" s="2"/>
    </row>
    <row r="305" spans="1:5" ht="14.25" customHeight="1">
      <c r="A305" s="2"/>
      <c r="B305" s="2"/>
      <c r="C305" s="2"/>
      <c r="D305" s="2"/>
      <c r="E305" s="2"/>
    </row>
    <row r="306" spans="1:5" ht="14.25" customHeight="1">
      <c r="A306" s="2"/>
      <c r="B306" s="2"/>
      <c r="C306" s="2"/>
      <c r="D306" s="2"/>
      <c r="E306" s="2"/>
    </row>
    <row r="307" spans="1:5" ht="14.25" customHeight="1">
      <c r="A307" s="2"/>
      <c r="B307" s="2"/>
      <c r="C307" s="2"/>
      <c r="D307" s="2"/>
      <c r="E307" s="2"/>
    </row>
    <row r="308" spans="1:5" ht="14.25" customHeight="1">
      <c r="A308" s="2"/>
      <c r="B308" s="2"/>
      <c r="C308" s="2"/>
      <c r="D308" s="2"/>
      <c r="E308" s="2"/>
    </row>
    <row r="309" spans="1:5" ht="14.25" customHeight="1">
      <c r="A309" s="2"/>
      <c r="B309" s="2"/>
      <c r="C309" s="2"/>
      <c r="D309" s="2"/>
      <c r="E309" s="2"/>
    </row>
    <row r="310" spans="1:5" ht="14.25" customHeight="1">
      <c r="A310" s="2"/>
      <c r="B310" s="2"/>
      <c r="C310" s="2"/>
      <c r="D310" s="2"/>
      <c r="E310" s="2"/>
    </row>
    <row r="311" spans="1:5" ht="14.25" customHeight="1">
      <c r="A311" s="2"/>
      <c r="B311" s="2"/>
      <c r="C311" s="2"/>
      <c r="D311" s="2"/>
      <c r="E311" s="2"/>
    </row>
    <row r="312" spans="1:5" ht="14.25" customHeight="1">
      <c r="A312" s="2"/>
      <c r="B312" s="2"/>
      <c r="C312" s="2"/>
      <c r="D312" s="2"/>
      <c r="E312" s="2"/>
    </row>
    <row r="313" spans="1:5" ht="14.25" customHeight="1">
      <c r="A313" s="2"/>
      <c r="B313" s="2"/>
      <c r="C313" s="2"/>
      <c r="D313" s="2"/>
      <c r="E313" s="2"/>
    </row>
    <row r="314" spans="1:5" ht="14.25" customHeight="1">
      <c r="A314" s="2"/>
      <c r="B314" s="2"/>
      <c r="C314" s="2"/>
      <c r="D314" s="2"/>
      <c r="E314" s="2"/>
    </row>
    <row r="315" spans="1:5" ht="14.25" customHeight="1">
      <c r="A315" s="2"/>
      <c r="B315" s="2"/>
      <c r="C315" s="2"/>
      <c r="D315" s="2"/>
      <c r="E315" s="2"/>
    </row>
    <row r="316" spans="1:5" ht="14.25" customHeight="1">
      <c r="A316" s="2"/>
      <c r="B316" s="2"/>
      <c r="C316" s="2"/>
      <c r="D316" s="2"/>
      <c r="E316" s="2"/>
    </row>
    <row r="317" spans="1:5" ht="14.25" customHeight="1">
      <c r="A317" s="2"/>
      <c r="B317" s="2"/>
      <c r="C317" s="2"/>
      <c r="D317" s="2"/>
      <c r="E317" s="2"/>
    </row>
    <row r="318" spans="1:5" ht="14.25" customHeight="1">
      <c r="A318" s="2"/>
      <c r="B318" s="2"/>
      <c r="C318" s="2"/>
      <c r="D318" s="2"/>
      <c r="E318" s="2"/>
    </row>
    <row r="319" spans="1:5" ht="14.25" customHeight="1">
      <c r="A319" s="2"/>
      <c r="B319" s="2"/>
      <c r="C319" s="2"/>
      <c r="D319" s="2"/>
      <c r="E319" s="2"/>
    </row>
    <row r="320" spans="1:5" ht="14.25" customHeight="1">
      <c r="A320" s="2"/>
      <c r="B320" s="2"/>
      <c r="C320" s="2"/>
      <c r="D320" s="2"/>
      <c r="E320" s="2"/>
    </row>
    <row r="321" spans="1:5" ht="14.25" customHeight="1">
      <c r="A321" s="2"/>
      <c r="B321" s="2"/>
      <c r="C321" s="2"/>
      <c r="D321" s="2"/>
      <c r="E321" s="2"/>
    </row>
    <row r="322" spans="1:5" ht="14.25" customHeight="1">
      <c r="A322" s="2"/>
      <c r="B322" s="2"/>
      <c r="C322" s="2"/>
      <c r="D322" s="2"/>
      <c r="E322" s="2"/>
    </row>
    <row r="323" spans="1:5" ht="14.25" customHeight="1">
      <c r="A323" s="2"/>
      <c r="B323" s="2"/>
      <c r="C323" s="2"/>
      <c r="D323" s="2"/>
      <c r="E323" s="2"/>
    </row>
    <row r="324" spans="1:5" ht="14.25" customHeight="1">
      <c r="A324" s="2"/>
      <c r="B324" s="2"/>
      <c r="C324" s="2"/>
      <c r="D324" s="2"/>
      <c r="E324" s="2"/>
    </row>
    <row r="325" spans="1:5" ht="14.25" customHeight="1">
      <c r="A325" s="2"/>
      <c r="B325" s="2"/>
      <c r="C325" s="2"/>
      <c r="D325" s="2"/>
      <c r="E325" s="2"/>
    </row>
    <row r="326" spans="1:5" ht="14.25" customHeight="1">
      <c r="A326" s="2"/>
      <c r="B326" s="2"/>
      <c r="C326" s="2"/>
      <c r="D326" s="2"/>
      <c r="E326" s="2"/>
    </row>
    <row r="327" spans="1:5" ht="14.25" customHeight="1">
      <c r="A327" s="2"/>
      <c r="B327" s="2"/>
      <c r="C327" s="2"/>
      <c r="D327" s="2"/>
      <c r="E327" s="2"/>
    </row>
    <row r="328" spans="1:5" ht="14.25" customHeight="1">
      <c r="A328" s="2"/>
      <c r="B328" s="2"/>
      <c r="C328" s="2"/>
      <c r="D328" s="2"/>
      <c r="E328" s="2"/>
    </row>
    <row r="329" spans="1:5" ht="14.25" customHeight="1">
      <c r="A329" s="2"/>
      <c r="B329" s="2"/>
      <c r="C329" s="2"/>
      <c r="D329" s="2"/>
      <c r="E329" s="2"/>
    </row>
    <row r="330" spans="1:5" ht="14.25" customHeight="1">
      <c r="A330" s="2"/>
      <c r="B330" s="2"/>
      <c r="C330" s="2"/>
      <c r="D330" s="2"/>
      <c r="E330" s="2"/>
    </row>
    <row r="331" spans="1:5" ht="14.25" customHeight="1">
      <c r="A331" s="2"/>
      <c r="B331" s="2"/>
      <c r="C331" s="2"/>
      <c r="D331" s="2"/>
      <c r="E331" s="2"/>
    </row>
    <row r="332" spans="1:5" ht="14.25" customHeight="1">
      <c r="A332" s="2"/>
      <c r="B332" s="2"/>
      <c r="C332" s="2"/>
      <c r="D332" s="2"/>
      <c r="E332" s="2"/>
    </row>
    <row r="333" spans="1:5" ht="14.25" customHeight="1">
      <c r="A333" s="2"/>
      <c r="B333" s="2"/>
      <c r="C333" s="2"/>
      <c r="D333" s="2"/>
      <c r="E333" s="2"/>
    </row>
    <row r="334" spans="1:5" ht="14.25" customHeight="1">
      <c r="A334" s="2"/>
      <c r="B334" s="2"/>
      <c r="C334" s="2"/>
      <c r="D334" s="2"/>
      <c r="E334" s="2"/>
    </row>
    <row r="335" spans="1:5" ht="14.25" customHeight="1">
      <c r="A335" s="2"/>
      <c r="B335" s="2"/>
      <c r="C335" s="2"/>
      <c r="D335" s="2"/>
      <c r="E335" s="2"/>
    </row>
    <row r="336" spans="1:5" ht="14.25" customHeight="1">
      <c r="A336" s="2"/>
      <c r="B336" s="2"/>
      <c r="C336" s="2"/>
      <c r="D336" s="2"/>
      <c r="E336" s="2"/>
    </row>
    <row r="337" spans="1:5" ht="14.25" customHeight="1">
      <c r="A337" s="2"/>
      <c r="B337" s="2"/>
      <c r="C337" s="2"/>
      <c r="D337" s="2"/>
      <c r="E337" s="2"/>
    </row>
    <row r="338" spans="1:5" ht="14.25" customHeight="1">
      <c r="A338" s="2"/>
      <c r="B338" s="2"/>
      <c r="C338" s="2"/>
      <c r="D338" s="2"/>
      <c r="E338" s="2"/>
    </row>
    <row r="339" spans="1:5" ht="14.25" customHeight="1">
      <c r="A339" s="2"/>
      <c r="B339" s="2"/>
      <c r="C339" s="2"/>
      <c r="D339" s="2"/>
      <c r="E339" s="2"/>
    </row>
    <row r="340" spans="1:5" ht="14.25" customHeight="1">
      <c r="A340" s="2"/>
      <c r="B340" s="2"/>
      <c r="C340" s="2"/>
      <c r="D340" s="2"/>
      <c r="E340" s="2"/>
    </row>
    <row r="341" spans="1:5" ht="14.25" customHeight="1">
      <c r="A341" s="2"/>
      <c r="B341" s="2"/>
      <c r="C341" s="2"/>
      <c r="D341" s="2"/>
      <c r="E341" s="2"/>
    </row>
    <row r="342" spans="1:5" ht="14.25" customHeight="1">
      <c r="A342" s="2"/>
      <c r="B342" s="2"/>
      <c r="C342" s="2"/>
      <c r="D342" s="2"/>
      <c r="E342" s="2"/>
    </row>
    <row r="343" spans="1:5" ht="14.25" customHeight="1">
      <c r="A343" s="2"/>
      <c r="B343" s="2"/>
      <c r="C343" s="2"/>
      <c r="D343" s="2"/>
      <c r="E343" s="2"/>
    </row>
    <row r="344" spans="1:5" ht="14.25" customHeight="1">
      <c r="A344" s="2"/>
      <c r="B344" s="2"/>
      <c r="C344" s="2"/>
      <c r="D344" s="2"/>
      <c r="E344" s="2"/>
    </row>
    <row r="345" spans="1:5" ht="14.25" customHeight="1">
      <c r="A345" s="2"/>
      <c r="B345" s="2"/>
      <c r="C345" s="2"/>
      <c r="D345" s="2"/>
      <c r="E345" s="2"/>
    </row>
    <row r="346" spans="1:5" ht="14.25" customHeight="1">
      <c r="A346" s="2"/>
      <c r="B346" s="2"/>
      <c r="C346" s="2"/>
      <c r="D346" s="2"/>
      <c r="E346" s="2"/>
    </row>
    <row r="347" spans="1:5" ht="14.25" customHeight="1">
      <c r="A347" s="2"/>
      <c r="B347" s="2"/>
      <c r="C347" s="2"/>
      <c r="D347" s="2"/>
      <c r="E347" s="2"/>
    </row>
    <row r="348" spans="1:5" ht="14.25" customHeight="1">
      <c r="A348" s="2"/>
      <c r="B348" s="2"/>
      <c r="C348" s="2"/>
      <c r="D348" s="2"/>
      <c r="E348" s="2"/>
    </row>
    <row r="349" spans="1:5" ht="14.25" customHeight="1">
      <c r="A349" s="2"/>
      <c r="B349" s="2"/>
      <c r="C349" s="2"/>
      <c r="D349" s="2"/>
      <c r="E349" s="2"/>
    </row>
    <row r="350" spans="1:5" ht="14.25" customHeight="1">
      <c r="A350" s="2"/>
      <c r="B350" s="2"/>
      <c r="C350" s="2"/>
      <c r="D350" s="2"/>
      <c r="E350" s="2"/>
    </row>
    <row r="351" spans="1:5" ht="14.25" customHeight="1">
      <c r="A351" s="2"/>
      <c r="B351" s="2"/>
      <c r="C351" s="2"/>
      <c r="D351" s="2"/>
      <c r="E351" s="2"/>
    </row>
    <row r="352" spans="1:5" ht="14.25" customHeight="1">
      <c r="A352" s="2"/>
      <c r="B352" s="2"/>
      <c r="C352" s="2"/>
      <c r="D352" s="2"/>
      <c r="E352" s="2"/>
    </row>
    <row r="353" spans="1:5" ht="14.25" customHeight="1">
      <c r="A353" s="2"/>
      <c r="B353" s="2"/>
      <c r="C353" s="2"/>
      <c r="D353" s="2"/>
      <c r="E353" s="2"/>
    </row>
    <row r="354" spans="1:5" ht="14.25" customHeight="1">
      <c r="A354" s="2"/>
      <c r="B354" s="2"/>
      <c r="C354" s="2"/>
      <c r="D354" s="2"/>
      <c r="E354" s="2"/>
    </row>
    <row r="355" spans="1:5" ht="14.25" customHeight="1">
      <c r="A355" s="2"/>
      <c r="B355" s="2"/>
      <c r="C355" s="2"/>
      <c r="D355" s="2"/>
      <c r="E355" s="2"/>
    </row>
    <row r="356" spans="1:5" ht="14.25" customHeight="1">
      <c r="A356" s="2"/>
      <c r="B356" s="2"/>
      <c r="C356" s="2"/>
      <c r="D356" s="2"/>
      <c r="E356" s="2"/>
    </row>
    <row r="357" spans="1:5" ht="14.25" customHeight="1">
      <c r="A357" s="2"/>
      <c r="B357" s="2"/>
      <c r="C357" s="2"/>
      <c r="D357" s="2"/>
      <c r="E357" s="2"/>
    </row>
    <row r="358" spans="1:5" ht="14.25" customHeight="1">
      <c r="A358" s="2"/>
      <c r="B358" s="2"/>
      <c r="C358" s="2"/>
      <c r="D358" s="2"/>
      <c r="E358" s="2"/>
    </row>
    <row r="359" spans="1:5" ht="14.25" customHeight="1">
      <c r="A359" s="2"/>
      <c r="B359" s="2"/>
      <c r="C359" s="2"/>
      <c r="D359" s="2"/>
      <c r="E359" s="2"/>
    </row>
    <row r="360" spans="1:5" ht="14.25" customHeight="1">
      <c r="A360" s="2"/>
      <c r="B360" s="2"/>
      <c r="C360" s="2"/>
      <c r="D360" s="2"/>
      <c r="E360" s="2"/>
    </row>
    <row r="361" spans="1:5" ht="14.25" customHeight="1">
      <c r="A361" s="2"/>
      <c r="B361" s="2"/>
      <c r="C361" s="2"/>
      <c r="D361" s="2"/>
      <c r="E361" s="2"/>
    </row>
    <row r="362" spans="1:5" ht="14.25" customHeight="1">
      <c r="A362" s="2"/>
      <c r="B362" s="2"/>
      <c r="C362" s="2"/>
      <c r="D362" s="2"/>
      <c r="E362" s="2"/>
    </row>
    <row r="363" spans="1:5" ht="14.25" customHeight="1">
      <c r="A363" s="2"/>
      <c r="B363" s="2"/>
      <c r="C363" s="2"/>
      <c r="D363" s="2"/>
      <c r="E363" s="2"/>
    </row>
    <row r="364" spans="1:5" ht="14.25" customHeight="1">
      <c r="A364" s="2"/>
      <c r="B364" s="2"/>
      <c r="C364" s="2"/>
      <c r="D364" s="2"/>
      <c r="E364" s="2"/>
    </row>
    <row r="365" spans="1:5" ht="14.25" customHeight="1">
      <c r="A365" s="2"/>
      <c r="B365" s="2"/>
      <c r="C365" s="2"/>
      <c r="D365" s="2"/>
      <c r="E365" s="2"/>
    </row>
    <row r="366" spans="1:5" ht="14.25" customHeight="1">
      <c r="A366" s="2"/>
      <c r="B366" s="2"/>
      <c r="C366" s="2"/>
      <c r="D366" s="2"/>
      <c r="E366" s="2"/>
    </row>
    <row r="367" spans="1:5" ht="14.25" customHeight="1">
      <c r="A367" s="2"/>
      <c r="B367" s="2"/>
      <c r="C367" s="2"/>
      <c r="D367" s="2"/>
      <c r="E367" s="2"/>
    </row>
    <row r="368" spans="1:5" ht="14.25" customHeight="1">
      <c r="A368" s="2"/>
      <c r="B368" s="2"/>
      <c r="C368" s="2"/>
      <c r="D368" s="2"/>
      <c r="E368" s="2"/>
    </row>
    <row r="369" spans="1:5" ht="14.25" customHeight="1">
      <c r="A369" s="2"/>
      <c r="B369" s="2"/>
      <c r="C369" s="2"/>
      <c r="D369" s="2"/>
      <c r="E369" s="2"/>
    </row>
    <row r="370" spans="1:5" ht="14.25" customHeight="1">
      <c r="A370" s="2"/>
      <c r="B370" s="2"/>
      <c r="C370" s="2"/>
      <c r="D370" s="2"/>
      <c r="E370" s="2"/>
    </row>
    <row r="371" spans="1:5" ht="14.25" customHeight="1">
      <c r="A371" s="2"/>
      <c r="B371" s="2"/>
      <c r="C371" s="2"/>
      <c r="D371" s="2"/>
      <c r="E371" s="2"/>
    </row>
    <row r="372" spans="1:5" ht="14.25" customHeight="1">
      <c r="A372" s="2"/>
      <c r="B372" s="2"/>
      <c r="C372" s="2"/>
      <c r="D372" s="2"/>
      <c r="E372" s="2"/>
    </row>
    <row r="373" spans="1:5" ht="14.25" customHeight="1">
      <c r="A373" s="2"/>
      <c r="B373" s="2"/>
      <c r="C373" s="2"/>
      <c r="D373" s="2"/>
      <c r="E373" s="2"/>
    </row>
    <row r="374" spans="1:5" ht="14.25" customHeight="1">
      <c r="A374" s="2"/>
      <c r="B374" s="2"/>
      <c r="C374" s="2"/>
      <c r="D374" s="2"/>
      <c r="E374" s="2"/>
    </row>
    <row r="375" spans="1:5" ht="14.25" customHeight="1">
      <c r="A375" s="2"/>
      <c r="B375" s="2"/>
      <c r="C375" s="2"/>
      <c r="D375" s="2"/>
      <c r="E375" s="2"/>
    </row>
    <row r="376" spans="1:5" ht="14.25" customHeight="1">
      <c r="A376" s="2"/>
      <c r="B376" s="2"/>
      <c r="C376" s="2"/>
      <c r="D376" s="2"/>
      <c r="E376" s="2"/>
    </row>
    <row r="377" spans="1:5" ht="14.25" customHeight="1">
      <c r="A377" s="2"/>
      <c r="B377" s="2"/>
      <c r="C377" s="2"/>
      <c r="D377" s="2"/>
      <c r="E377" s="2"/>
    </row>
    <row r="378" spans="1:5" ht="14.25" customHeight="1">
      <c r="A378" s="2"/>
      <c r="B378" s="2"/>
      <c r="C378" s="2"/>
      <c r="D378" s="2"/>
      <c r="E378" s="2"/>
    </row>
    <row r="379" spans="1:5" ht="14.25" customHeight="1">
      <c r="A379" s="2"/>
      <c r="B379" s="2"/>
      <c r="C379" s="2"/>
      <c r="D379" s="2"/>
      <c r="E379" s="2"/>
    </row>
    <row r="380" spans="1:5" ht="14.25" customHeight="1">
      <c r="A380" s="2"/>
      <c r="B380" s="2"/>
      <c r="C380" s="2"/>
      <c r="D380" s="2"/>
      <c r="E380" s="2"/>
    </row>
    <row r="381" spans="1:5" ht="14.25" customHeight="1">
      <c r="A381" s="2"/>
      <c r="B381" s="2"/>
      <c r="C381" s="2"/>
      <c r="D381" s="2"/>
      <c r="E381" s="2"/>
    </row>
    <row r="382" spans="1:5" ht="14.25" customHeight="1">
      <c r="A382" s="2"/>
      <c r="B382" s="2"/>
      <c r="C382" s="2"/>
      <c r="D382" s="2"/>
      <c r="E382" s="2"/>
    </row>
    <row r="383" spans="1:5" ht="14.25" customHeight="1">
      <c r="A383" s="2"/>
      <c r="B383" s="2"/>
      <c r="C383" s="2"/>
      <c r="D383" s="2"/>
      <c r="E383" s="2"/>
    </row>
    <row r="384" spans="1:5" ht="14.25" customHeight="1">
      <c r="A384" s="2"/>
      <c r="B384" s="2"/>
      <c r="C384" s="2"/>
      <c r="D384" s="2"/>
      <c r="E384" s="2"/>
    </row>
    <row r="385" spans="1:5" ht="14.25" customHeight="1">
      <c r="A385" s="2"/>
      <c r="B385" s="2"/>
      <c r="C385" s="2"/>
      <c r="D385" s="2"/>
      <c r="E385" s="2"/>
    </row>
    <row r="386" spans="1:5" ht="14.25" customHeight="1">
      <c r="A386" s="2"/>
      <c r="B386" s="2"/>
      <c r="C386" s="2"/>
      <c r="D386" s="2"/>
      <c r="E386" s="2"/>
    </row>
    <row r="387" spans="1:5" ht="14.25" customHeight="1">
      <c r="A387" s="2"/>
      <c r="B387" s="2"/>
      <c r="C387" s="2"/>
      <c r="D387" s="2"/>
      <c r="E387" s="2"/>
    </row>
    <row r="388" spans="1:5" ht="14.25" customHeight="1">
      <c r="A388" s="2"/>
      <c r="B388" s="2"/>
      <c r="C388" s="2"/>
      <c r="D388" s="2"/>
      <c r="E388" s="2"/>
    </row>
    <row r="389" spans="1:5" ht="14.25" customHeight="1">
      <c r="A389" s="2"/>
      <c r="B389" s="2"/>
      <c r="C389" s="2"/>
      <c r="D389" s="2"/>
      <c r="E389" s="2"/>
    </row>
    <row r="390" spans="1:5" ht="14.25" customHeight="1">
      <c r="A390" s="2"/>
      <c r="B390" s="2"/>
      <c r="C390" s="2"/>
      <c r="D390" s="2"/>
      <c r="E390" s="2"/>
    </row>
    <row r="391" spans="1:5" ht="14.25" customHeight="1">
      <c r="A391" s="2"/>
      <c r="B391" s="2"/>
      <c r="C391" s="2"/>
      <c r="D391" s="2"/>
      <c r="E391" s="2"/>
    </row>
    <row r="392" spans="1:5" ht="14.25" customHeight="1">
      <c r="A392" s="2"/>
      <c r="B392" s="2"/>
      <c r="C392" s="2"/>
      <c r="D392" s="2"/>
      <c r="E392" s="2"/>
    </row>
    <row r="393" spans="1:5" ht="14.25" customHeight="1">
      <c r="A393" s="2"/>
      <c r="B393" s="2"/>
      <c r="C393" s="2"/>
      <c r="D393" s="2"/>
      <c r="E393" s="2"/>
    </row>
    <row r="394" spans="1:5" ht="14.25" customHeight="1">
      <c r="A394" s="2"/>
      <c r="B394" s="2"/>
      <c r="C394" s="2"/>
      <c r="D394" s="2"/>
      <c r="E394" s="2"/>
    </row>
    <row r="395" spans="1:5" ht="14.25" customHeight="1">
      <c r="A395" s="2"/>
      <c r="B395" s="2"/>
      <c r="C395" s="2"/>
      <c r="D395" s="2"/>
      <c r="E395" s="2"/>
    </row>
    <row r="396" spans="1:5" ht="14.25" customHeight="1">
      <c r="A396" s="2"/>
      <c r="B396" s="2"/>
      <c r="C396" s="2"/>
      <c r="D396" s="2"/>
      <c r="E396" s="2"/>
    </row>
    <row r="397" spans="1:5" ht="14.25" customHeight="1">
      <c r="A397" s="2"/>
      <c r="B397" s="2"/>
      <c r="C397" s="2"/>
      <c r="D397" s="2"/>
      <c r="E397" s="2"/>
    </row>
    <row r="398" spans="1:5" ht="14.25" customHeight="1">
      <c r="A398" s="2"/>
      <c r="B398" s="2"/>
      <c r="C398" s="2"/>
      <c r="D398" s="2"/>
      <c r="E398" s="2"/>
    </row>
    <row r="399" spans="1:5" ht="14.25" customHeight="1">
      <c r="A399" s="2"/>
      <c r="B399" s="2"/>
      <c r="C399" s="2"/>
      <c r="D399" s="2"/>
      <c r="E399" s="2"/>
    </row>
    <row r="400" spans="1:5" ht="14.25" customHeight="1">
      <c r="A400" s="2"/>
      <c r="B400" s="2"/>
      <c r="C400" s="2"/>
      <c r="D400" s="2"/>
      <c r="E400" s="2"/>
    </row>
    <row r="401" spans="1:5" ht="14.25" customHeight="1">
      <c r="A401" s="2"/>
      <c r="B401" s="2"/>
      <c r="C401" s="2"/>
      <c r="D401" s="2"/>
      <c r="E401" s="2"/>
    </row>
    <row r="402" spans="1:5" ht="14.25" customHeight="1">
      <c r="A402" s="2"/>
      <c r="B402" s="2"/>
      <c r="C402" s="2"/>
      <c r="D402" s="2"/>
      <c r="E402" s="2"/>
    </row>
    <row r="403" spans="1:5" ht="14.25" customHeight="1">
      <c r="A403" s="2"/>
      <c r="B403" s="2"/>
      <c r="C403" s="2"/>
      <c r="D403" s="2"/>
      <c r="E403" s="2"/>
    </row>
    <row r="404" spans="1:5" ht="14.25" customHeight="1">
      <c r="A404" s="2"/>
      <c r="B404" s="2"/>
      <c r="C404" s="2"/>
      <c r="D404" s="2"/>
      <c r="E404" s="2"/>
    </row>
    <row r="405" spans="1:5" ht="14.25" customHeight="1">
      <c r="A405" s="2"/>
      <c r="B405" s="2"/>
      <c r="C405" s="2"/>
      <c r="D405" s="2"/>
      <c r="E405" s="2"/>
    </row>
    <row r="406" spans="1:5" ht="14.25" customHeight="1">
      <c r="A406" s="2"/>
      <c r="B406" s="2"/>
      <c r="C406" s="2"/>
      <c r="D406" s="2"/>
      <c r="E406" s="2"/>
    </row>
    <row r="407" spans="1:5" ht="14.25" customHeight="1">
      <c r="A407" s="2"/>
      <c r="B407" s="2"/>
      <c r="C407" s="2"/>
      <c r="D407" s="2"/>
      <c r="E407" s="2"/>
    </row>
    <row r="408" spans="1:5" ht="14.25" customHeight="1">
      <c r="A408" s="2"/>
      <c r="B408" s="2"/>
      <c r="C408" s="2"/>
      <c r="D408" s="2"/>
      <c r="E408" s="2"/>
    </row>
    <row r="409" spans="1:5" ht="14.25" customHeight="1">
      <c r="A409" s="2"/>
      <c r="B409" s="2"/>
      <c r="C409" s="2"/>
      <c r="D409" s="2"/>
      <c r="E409" s="2"/>
    </row>
    <row r="410" spans="1:5" ht="14.25" customHeight="1">
      <c r="A410" s="2"/>
      <c r="B410" s="2"/>
      <c r="C410" s="2"/>
      <c r="D410" s="2"/>
      <c r="E410" s="2"/>
    </row>
    <row r="411" spans="1:5" ht="14.25" customHeight="1">
      <c r="A411" s="2"/>
      <c r="B411" s="2"/>
      <c r="C411" s="2"/>
      <c r="D411" s="2"/>
      <c r="E411" s="2"/>
    </row>
    <row r="412" spans="1:5" ht="14.25" customHeight="1">
      <c r="A412" s="2"/>
      <c r="B412" s="2"/>
      <c r="C412" s="2"/>
      <c r="D412" s="2"/>
      <c r="E412" s="2"/>
    </row>
    <row r="413" spans="1:5" ht="14.25" customHeight="1">
      <c r="A413" s="2"/>
      <c r="B413" s="2"/>
      <c r="C413" s="2"/>
      <c r="D413" s="2"/>
      <c r="E413" s="2"/>
    </row>
    <row r="414" spans="1:5" ht="14.25" customHeight="1">
      <c r="A414" s="2"/>
      <c r="B414" s="2"/>
      <c r="C414" s="2"/>
      <c r="D414" s="2"/>
      <c r="E414" s="2"/>
    </row>
    <row r="415" spans="1:5" ht="14.25" customHeight="1">
      <c r="A415" s="2"/>
      <c r="B415" s="2"/>
      <c r="C415" s="2"/>
      <c r="D415" s="2"/>
      <c r="E415" s="2"/>
    </row>
    <row r="416" spans="1:5" ht="14.25" customHeight="1">
      <c r="A416" s="2"/>
      <c r="B416" s="2"/>
      <c r="C416" s="2"/>
      <c r="D416" s="2"/>
      <c r="E416" s="2"/>
    </row>
    <row r="417" spans="1:5" ht="14.25" customHeight="1">
      <c r="A417" s="2"/>
      <c r="B417" s="2"/>
      <c r="C417" s="2"/>
      <c r="D417" s="2"/>
      <c r="E417" s="2"/>
    </row>
    <row r="418" spans="1:5" ht="14.25" customHeight="1">
      <c r="A418" s="2"/>
      <c r="B418" s="2"/>
      <c r="C418" s="2"/>
      <c r="D418" s="2"/>
      <c r="E418" s="2"/>
    </row>
    <row r="419" spans="1:5" ht="14.25" customHeight="1">
      <c r="A419" s="2"/>
      <c r="B419" s="2"/>
      <c r="C419" s="2"/>
      <c r="D419" s="2"/>
      <c r="E419" s="2"/>
    </row>
    <row r="420" spans="1:5" ht="14.25" customHeight="1">
      <c r="A420" s="2"/>
      <c r="B420" s="2"/>
      <c r="C420" s="2"/>
      <c r="D420" s="2"/>
      <c r="E420" s="2"/>
    </row>
    <row r="421" spans="1:5" ht="14.25" customHeight="1">
      <c r="A421" s="2"/>
      <c r="B421" s="2"/>
      <c r="C421" s="2"/>
      <c r="D421" s="2"/>
      <c r="E421" s="2"/>
    </row>
    <row r="422" spans="1:5" ht="14.25" customHeight="1">
      <c r="A422" s="2"/>
      <c r="B422" s="2"/>
      <c r="C422" s="2"/>
      <c r="D422" s="2"/>
      <c r="E422" s="2"/>
    </row>
    <row r="423" spans="1:5" ht="14.25" customHeight="1">
      <c r="A423" s="2"/>
      <c r="B423" s="2"/>
      <c r="C423" s="2"/>
      <c r="D423" s="2"/>
      <c r="E423" s="2"/>
    </row>
    <row r="424" spans="1:5" ht="14.25" customHeight="1">
      <c r="A424" s="2"/>
      <c r="B424" s="2"/>
      <c r="C424" s="2"/>
      <c r="D424" s="2"/>
      <c r="E424" s="2"/>
    </row>
    <row r="425" spans="1:5" ht="14.25" customHeight="1">
      <c r="A425" s="2"/>
      <c r="B425" s="2"/>
      <c r="C425" s="2"/>
      <c r="D425" s="2"/>
      <c r="E425" s="2"/>
    </row>
    <row r="426" spans="1:5" ht="14.25" customHeight="1">
      <c r="A426" s="2"/>
      <c r="B426" s="2"/>
      <c r="C426" s="2"/>
      <c r="D426" s="2"/>
      <c r="E426" s="2"/>
    </row>
    <row r="427" spans="1:5" ht="14.25" customHeight="1">
      <c r="A427" s="2"/>
      <c r="B427" s="2"/>
      <c r="C427" s="2"/>
      <c r="D427" s="2"/>
      <c r="E427" s="2"/>
    </row>
    <row r="428" spans="1:5" ht="14.25" customHeight="1">
      <c r="A428" s="2"/>
      <c r="B428" s="2"/>
      <c r="C428" s="2"/>
      <c r="D428" s="2"/>
      <c r="E428" s="2"/>
    </row>
    <row r="429" spans="1:5" ht="14.25" customHeight="1">
      <c r="A429" s="2"/>
      <c r="B429" s="2"/>
      <c r="C429" s="2"/>
      <c r="D429" s="2"/>
      <c r="E429" s="2"/>
    </row>
    <row r="430" spans="1:5" ht="14.25" customHeight="1">
      <c r="A430" s="2"/>
      <c r="B430" s="2"/>
      <c r="C430" s="2"/>
      <c r="D430" s="2"/>
      <c r="E430" s="2"/>
    </row>
    <row r="431" spans="1:5" ht="14.25" customHeight="1">
      <c r="A431" s="2"/>
      <c r="B431" s="2"/>
      <c r="C431" s="2"/>
      <c r="D431" s="2"/>
      <c r="E431" s="2"/>
    </row>
    <row r="432" spans="1:5" ht="14.25" customHeight="1">
      <c r="A432" s="2"/>
      <c r="B432" s="2"/>
      <c r="C432" s="2"/>
      <c r="D432" s="2"/>
      <c r="E432" s="2"/>
    </row>
    <row r="433" spans="1:5" ht="14.25" customHeight="1">
      <c r="A433" s="2"/>
      <c r="B433" s="2"/>
      <c r="C433" s="2"/>
      <c r="D433" s="2"/>
      <c r="E433" s="2"/>
    </row>
    <row r="434" spans="1:5" ht="14.25" customHeight="1">
      <c r="A434" s="2"/>
      <c r="B434" s="2"/>
      <c r="C434" s="2"/>
      <c r="D434" s="2"/>
      <c r="E434" s="2"/>
    </row>
    <row r="435" spans="1:5" ht="14.25" customHeight="1">
      <c r="A435" s="2"/>
      <c r="B435" s="2"/>
      <c r="C435" s="2"/>
      <c r="D435" s="2"/>
      <c r="E435" s="2"/>
    </row>
    <row r="436" spans="1:5" ht="14.25" customHeight="1">
      <c r="A436" s="2"/>
      <c r="B436" s="2"/>
      <c r="C436" s="2"/>
      <c r="D436" s="2"/>
      <c r="E436" s="2"/>
    </row>
    <row r="437" spans="1:5" ht="14.25" customHeight="1">
      <c r="A437" s="2"/>
      <c r="B437" s="2"/>
      <c r="C437" s="2"/>
      <c r="D437" s="2"/>
      <c r="E437" s="2"/>
    </row>
    <row r="438" spans="1:5" ht="14.25" customHeight="1">
      <c r="A438" s="2"/>
      <c r="B438" s="2"/>
      <c r="C438" s="2"/>
      <c r="D438" s="2"/>
      <c r="E438" s="2"/>
    </row>
    <row r="439" spans="1:5" ht="14.25" customHeight="1">
      <c r="A439" s="2"/>
      <c r="B439" s="2"/>
      <c r="C439" s="2"/>
      <c r="D439" s="2"/>
      <c r="E439" s="2"/>
    </row>
    <row r="440" spans="1:5" ht="14.25" customHeight="1">
      <c r="A440" s="2"/>
      <c r="B440" s="2"/>
      <c r="C440" s="2"/>
      <c r="D440" s="2"/>
      <c r="E440" s="2"/>
    </row>
    <row r="441" spans="1:5" ht="14.25" customHeight="1">
      <c r="A441" s="2"/>
      <c r="B441" s="2"/>
      <c r="C441" s="2"/>
      <c r="D441" s="2"/>
      <c r="E441" s="2"/>
    </row>
    <row r="442" spans="1:5" ht="14.25" customHeight="1">
      <c r="A442" s="2"/>
      <c r="B442" s="2"/>
      <c r="C442" s="2"/>
      <c r="D442" s="2"/>
      <c r="E442" s="2"/>
    </row>
    <row r="443" spans="1:5" ht="14.25" customHeight="1">
      <c r="A443" s="2"/>
      <c r="B443" s="2"/>
      <c r="C443" s="2"/>
      <c r="D443" s="2"/>
      <c r="E443" s="2"/>
    </row>
    <row r="444" spans="1:5" ht="14.25" customHeight="1">
      <c r="A444" s="2"/>
      <c r="B444" s="2"/>
      <c r="C444" s="2"/>
      <c r="D444" s="2"/>
      <c r="E444" s="2"/>
    </row>
    <row r="445" spans="1:5" ht="14.25" customHeight="1">
      <c r="A445" s="2"/>
      <c r="B445" s="2"/>
      <c r="C445" s="2"/>
      <c r="D445" s="2"/>
      <c r="E445" s="2"/>
    </row>
    <row r="446" spans="1:5" ht="14.25" customHeight="1">
      <c r="A446" s="2"/>
      <c r="B446" s="2"/>
      <c r="C446" s="2"/>
      <c r="D446" s="2"/>
      <c r="E446" s="2"/>
    </row>
    <row r="447" spans="1:5" ht="14.25" customHeight="1">
      <c r="A447" s="2"/>
      <c r="B447" s="2"/>
      <c r="C447" s="2"/>
      <c r="D447" s="2"/>
      <c r="E447" s="2"/>
    </row>
    <row r="448" spans="1:5" ht="14.25" customHeight="1">
      <c r="A448" s="2"/>
      <c r="B448" s="2"/>
      <c r="C448" s="2"/>
      <c r="D448" s="2"/>
      <c r="E448" s="2"/>
    </row>
    <row r="449" spans="1:5" ht="14.25" customHeight="1">
      <c r="A449" s="2"/>
      <c r="B449" s="2"/>
      <c r="C449" s="2"/>
      <c r="D449" s="2"/>
      <c r="E449" s="2"/>
    </row>
    <row r="450" spans="1:5" ht="14.25" customHeight="1">
      <c r="A450" s="2"/>
      <c r="B450" s="2"/>
      <c r="C450" s="2"/>
      <c r="D450" s="2"/>
      <c r="E450" s="2"/>
    </row>
    <row r="451" spans="1:5" ht="14.25" customHeight="1">
      <c r="A451" s="2"/>
      <c r="B451" s="2"/>
      <c r="C451" s="2"/>
      <c r="D451" s="2"/>
      <c r="E451" s="2"/>
    </row>
    <row r="452" spans="1:5" ht="14.25" customHeight="1">
      <c r="A452" s="2"/>
      <c r="B452" s="2"/>
      <c r="C452" s="2"/>
      <c r="D452" s="2"/>
      <c r="E452" s="2"/>
    </row>
    <row r="453" spans="1:5" ht="14.25" customHeight="1">
      <c r="A453" s="2"/>
      <c r="B453" s="2"/>
      <c r="C453" s="2"/>
      <c r="D453" s="2"/>
      <c r="E453" s="2"/>
    </row>
    <row r="454" spans="1:5" ht="14.25" customHeight="1">
      <c r="A454" s="2"/>
      <c r="B454" s="2"/>
      <c r="C454" s="2"/>
      <c r="D454" s="2"/>
      <c r="E454" s="2"/>
    </row>
    <row r="455" spans="1:5" ht="14.25" customHeight="1">
      <c r="A455" s="2"/>
      <c r="B455" s="2"/>
      <c r="C455" s="2"/>
      <c r="D455" s="2"/>
      <c r="E455" s="2"/>
    </row>
    <row r="456" spans="1:5" ht="14.25" customHeight="1">
      <c r="A456" s="2"/>
      <c r="B456" s="2"/>
      <c r="C456" s="2"/>
      <c r="D456" s="2"/>
      <c r="E456" s="2"/>
    </row>
    <row r="457" spans="1:5" ht="14.25" customHeight="1">
      <c r="A457" s="2"/>
      <c r="B457" s="2"/>
      <c r="C457" s="2"/>
      <c r="D457" s="2"/>
      <c r="E457" s="2"/>
    </row>
    <row r="458" spans="1:5" ht="14.25" customHeight="1">
      <c r="A458" s="2"/>
      <c r="B458" s="2"/>
      <c r="C458" s="2"/>
      <c r="D458" s="2"/>
      <c r="E458" s="2"/>
    </row>
    <row r="459" spans="1:5" ht="14.25" customHeight="1">
      <c r="A459" s="2"/>
      <c r="B459" s="2"/>
      <c r="C459" s="2"/>
      <c r="D459" s="2"/>
      <c r="E459" s="2"/>
    </row>
    <row r="460" spans="1:5" ht="14.25" customHeight="1">
      <c r="A460" s="2"/>
      <c r="B460" s="2"/>
      <c r="C460" s="2"/>
      <c r="D460" s="2"/>
      <c r="E460" s="2"/>
    </row>
    <row r="461" spans="1:5" ht="14.25" customHeight="1">
      <c r="A461" s="2"/>
      <c r="B461" s="2"/>
      <c r="C461" s="2"/>
      <c r="D461" s="2"/>
      <c r="E461" s="2"/>
    </row>
    <row r="462" spans="1:5" ht="14.25" customHeight="1">
      <c r="A462" s="2"/>
      <c r="B462" s="2"/>
      <c r="C462" s="2"/>
      <c r="D462" s="2"/>
      <c r="E462" s="2"/>
    </row>
    <row r="463" spans="1:5" ht="14.25" customHeight="1">
      <c r="A463" s="2"/>
      <c r="B463" s="2"/>
      <c r="C463" s="2"/>
      <c r="D463" s="2"/>
      <c r="E463" s="2"/>
    </row>
    <row r="464" spans="1:5" ht="14.25" customHeight="1">
      <c r="A464" s="2"/>
      <c r="B464" s="2"/>
      <c r="C464" s="2"/>
      <c r="D464" s="2"/>
      <c r="E464" s="2"/>
    </row>
    <row r="465" spans="1:5" ht="14.25" customHeight="1">
      <c r="A465" s="2"/>
      <c r="B465" s="2"/>
      <c r="C465" s="2"/>
      <c r="D465" s="2"/>
      <c r="E465" s="2"/>
    </row>
    <row r="466" spans="1:5" ht="14.25" customHeight="1">
      <c r="A466" s="2"/>
      <c r="B466" s="2"/>
      <c r="C466" s="2"/>
      <c r="D466" s="2"/>
      <c r="E466" s="2"/>
    </row>
    <row r="467" spans="1:5" ht="14.25" customHeight="1">
      <c r="A467" s="2"/>
      <c r="B467" s="2"/>
      <c r="C467" s="2"/>
      <c r="D467" s="2"/>
      <c r="E467" s="2"/>
    </row>
    <row r="468" spans="1:5" ht="14.25" customHeight="1">
      <c r="A468" s="2"/>
      <c r="B468" s="2"/>
      <c r="C468" s="2"/>
      <c r="D468" s="2"/>
      <c r="E468" s="2"/>
    </row>
    <row r="469" spans="1:5" ht="14.25" customHeight="1">
      <c r="A469" s="2"/>
      <c r="B469" s="2"/>
      <c r="C469" s="2"/>
      <c r="D469" s="2"/>
      <c r="E469" s="2"/>
    </row>
    <row r="470" spans="1:5" ht="14.25" customHeight="1">
      <c r="A470" s="2"/>
      <c r="B470" s="2"/>
      <c r="C470" s="2"/>
      <c r="D470" s="2"/>
      <c r="E470" s="2"/>
    </row>
    <row r="471" spans="1:5" ht="14.25" customHeight="1">
      <c r="A471" s="2"/>
      <c r="B471" s="2"/>
      <c r="C471" s="2"/>
      <c r="D471" s="2"/>
      <c r="E471" s="2"/>
    </row>
    <row r="472" spans="1:5" ht="14.25" customHeight="1">
      <c r="A472" s="2"/>
      <c r="B472" s="2"/>
      <c r="C472" s="2"/>
      <c r="D472" s="2"/>
      <c r="E472" s="2"/>
    </row>
    <row r="473" spans="1:5" ht="14.25" customHeight="1">
      <c r="A473" s="2"/>
      <c r="B473" s="2"/>
      <c r="C473" s="2"/>
      <c r="D473" s="2"/>
      <c r="E473" s="2"/>
    </row>
    <row r="474" spans="1:5" ht="14.25" customHeight="1">
      <c r="A474" s="2"/>
      <c r="B474" s="2"/>
      <c r="C474" s="2"/>
      <c r="D474" s="2"/>
      <c r="E474" s="2"/>
    </row>
    <row r="475" spans="1:5" ht="14.25" customHeight="1">
      <c r="A475" s="2"/>
      <c r="B475" s="2"/>
      <c r="C475" s="2"/>
      <c r="D475" s="2"/>
      <c r="E475" s="2"/>
    </row>
    <row r="476" spans="1:5" ht="14.25" customHeight="1">
      <c r="A476" s="2"/>
      <c r="B476" s="2"/>
      <c r="C476" s="2"/>
      <c r="D476" s="2"/>
      <c r="E476" s="2"/>
    </row>
    <row r="477" spans="1:5" ht="14.25" customHeight="1">
      <c r="A477" s="2"/>
      <c r="B477" s="2"/>
      <c r="C477" s="2"/>
      <c r="D477" s="2"/>
      <c r="E477" s="2"/>
    </row>
    <row r="478" spans="1:5" ht="14.25" customHeight="1">
      <c r="A478" s="2"/>
      <c r="B478" s="2"/>
      <c r="C478" s="2"/>
      <c r="D478" s="2"/>
      <c r="E478" s="2"/>
    </row>
    <row r="479" spans="1:5" ht="14.25" customHeight="1">
      <c r="A479" s="2"/>
      <c r="B479" s="2"/>
      <c r="C479" s="2"/>
      <c r="D479" s="2"/>
      <c r="E479" s="2"/>
    </row>
    <row r="480" spans="1:5" ht="14.25" customHeight="1">
      <c r="A480" s="2"/>
      <c r="B480" s="2"/>
      <c r="C480" s="2"/>
      <c r="D480" s="2"/>
      <c r="E480" s="2"/>
    </row>
    <row r="481" spans="1:5" ht="14.25" customHeight="1">
      <c r="A481" s="2"/>
      <c r="B481" s="2"/>
      <c r="C481" s="2"/>
      <c r="D481" s="2"/>
      <c r="E481" s="2"/>
    </row>
    <row r="482" spans="1:5" ht="14.25" customHeight="1">
      <c r="A482" s="2"/>
      <c r="B482" s="2"/>
      <c r="C482" s="2"/>
      <c r="D482" s="2"/>
      <c r="E482" s="2"/>
    </row>
    <row r="483" spans="1:5" ht="14.25" customHeight="1">
      <c r="A483" s="2"/>
      <c r="B483" s="2"/>
      <c r="C483" s="2"/>
      <c r="D483" s="2"/>
      <c r="E483" s="2"/>
    </row>
    <row r="484" spans="1:5" ht="14.25" customHeight="1">
      <c r="A484" s="2"/>
      <c r="B484" s="2"/>
      <c r="C484" s="2"/>
      <c r="D484" s="2"/>
      <c r="E484" s="2"/>
    </row>
    <row r="485" spans="1:5" ht="14.25" customHeight="1">
      <c r="A485" s="2"/>
      <c r="B485" s="2"/>
      <c r="C485" s="2"/>
      <c r="D485" s="2"/>
      <c r="E485" s="2"/>
    </row>
    <row r="486" spans="1:5" ht="14.25" customHeight="1">
      <c r="A486" s="2"/>
      <c r="B486" s="2"/>
      <c r="C486" s="2"/>
      <c r="D486" s="2"/>
      <c r="E486" s="2"/>
    </row>
    <row r="487" spans="1:5" ht="14.25" customHeight="1">
      <c r="A487" s="2"/>
      <c r="B487" s="2"/>
      <c r="C487" s="2"/>
      <c r="D487" s="2"/>
      <c r="E487" s="2"/>
    </row>
    <row r="488" spans="1:5" ht="14.25" customHeight="1">
      <c r="A488" s="2"/>
      <c r="B488" s="2"/>
      <c r="C488" s="2"/>
      <c r="D488" s="2"/>
      <c r="E488" s="2"/>
    </row>
    <row r="489" spans="1:5" ht="14.25" customHeight="1">
      <c r="A489" s="2"/>
      <c r="B489" s="2"/>
      <c r="C489" s="2"/>
      <c r="D489" s="2"/>
      <c r="E489" s="2"/>
    </row>
    <row r="490" spans="1:5" ht="14.25" customHeight="1">
      <c r="A490" s="2"/>
      <c r="B490" s="2"/>
      <c r="C490" s="2"/>
      <c r="D490" s="2"/>
      <c r="E490" s="2"/>
    </row>
    <row r="491" spans="1:5" ht="14.25" customHeight="1">
      <c r="A491" s="2"/>
      <c r="B491" s="2"/>
      <c r="C491" s="2"/>
      <c r="D491" s="2"/>
      <c r="E491" s="2"/>
    </row>
    <row r="492" spans="1:5" ht="14.25" customHeight="1">
      <c r="A492" s="2"/>
      <c r="B492" s="2"/>
      <c r="C492" s="2"/>
      <c r="D492" s="2"/>
      <c r="E492" s="2"/>
    </row>
    <row r="493" spans="1:5" ht="14.25" customHeight="1">
      <c r="A493" s="2"/>
      <c r="B493" s="2"/>
      <c r="C493" s="2"/>
      <c r="D493" s="2"/>
      <c r="E493" s="2"/>
    </row>
    <row r="494" spans="1:5" ht="14.25" customHeight="1">
      <c r="A494" s="2"/>
      <c r="B494" s="2"/>
      <c r="C494" s="2"/>
      <c r="D494" s="2"/>
      <c r="E494" s="2"/>
    </row>
    <row r="495" spans="1:5" ht="14.25" customHeight="1">
      <c r="A495" s="2"/>
      <c r="B495" s="2"/>
      <c r="C495" s="2"/>
      <c r="D495" s="2"/>
      <c r="E495" s="2"/>
    </row>
    <row r="496" spans="1:5" ht="14.25" customHeight="1">
      <c r="A496" s="2"/>
      <c r="B496" s="2"/>
      <c r="C496" s="2"/>
      <c r="D496" s="2"/>
      <c r="E496" s="2"/>
    </row>
    <row r="497" spans="1:5" ht="14.25" customHeight="1">
      <c r="A497" s="2"/>
      <c r="B497" s="2"/>
      <c r="C497" s="2"/>
      <c r="D497" s="2"/>
      <c r="E497" s="2"/>
    </row>
    <row r="498" spans="1:5" ht="14.25" customHeight="1">
      <c r="A498" s="2"/>
      <c r="B498" s="2"/>
      <c r="C498" s="2"/>
      <c r="D498" s="2"/>
      <c r="E498" s="2"/>
    </row>
    <row r="499" spans="1:5" ht="14.25" customHeight="1">
      <c r="A499" s="2"/>
      <c r="B499" s="2"/>
      <c r="C499" s="2"/>
      <c r="D499" s="2"/>
      <c r="E499" s="2"/>
    </row>
    <row r="500" spans="1:5" ht="14.25" customHeight="1">
      <c r="A500" s="2"/>
      <c r="B500" s="2"/>
      <c r="C500" s="2"/>
      <c r="D500" s="2"/>
      <c r="E500" s="2"/>
    </row>
    <row r="501" spans="1:5" ht="14.25" customHeight="1">
      <c r="A501" s="2"/>
      <c r="B501" s="2"/>
      <c r="C501" s="2"/>
      <c r="D501" s="2"/>
      <c r="E501" s="2"/>
    </row>
    <row r="502" spans="1:5" ht="14.25" customHeight="1">
      <c r="A502" s="2"/>
      <c r="B502" s="2"/>
      <c r="C502" s="2"/>
      <c r="D502" s="2"/>
      <c r="E502" s="2"/>
    </row>
    <row r="503" spans="1:5" ht="14.25" customHeight="1">
      <c r="A503" s="2"/>
      <c r="B503" s="2"/>
      <c r="C503" s="2"/>
      <c r="D503" s="2"/>
      <c r="E503" s="2"/>
    </row>
    <row r="504" spans="1:5" ht="14.25" customHeight="1">
      <c r="A504" s="2"/>
      <c r="B504" s="2"/>
      <c r="C504" s="2"/>
      <c r="D504" s="2"/>
      <c r="E504" s="2"/>
    </row>
    <row r="505" spans="1:5" ht="14.25" customHeight="1">
      <c r="A505" s="2"/>
      <c r="B505" s="2"/>
      <c r="C505" s="2"/>
      <c r="D505" s="2"/>
      <c r="E505" s="2"/>
    </row>
    <row r="506" spans="1:5" ht="14.25" customHeight="1">
      <c r="A506" s="2"/>
      <c r="B506" s="2"/>
      <c r="C506" s="2"/>
      <c r="D506" s="2"/>
      <c r="E506" s="2"/>
    </row>
    <row r="507" spans="1:5" ht="14.25" customHeight="1">
      <c r="A507" s="2"/>
      <c r="B507" s="2"/>
      <c r="C507" s="2"/>
      <c r="D507" s="2"/>
      <c r="E507" s="2"/>
    </row>
    <row r="508" spans="1:5" ht="14.25" customHeight="1">
      <c r="A508" s="2"/>
      <c r="B508" s="2"/>
      <c r="C508" s="2"/>
      <c r="D508" s="2"/>
      <c r="E508" s="2"/>
    </row>
    <row r="509" spans="1:5" ht="14.25" customHeight="1">
      <c r="A509" s="2"/>
      <c r="B509" s="2"/>
      <c r="C509" s="2"/>
      <c r="D509" s="2"/>
      <c r="E509" s="2"/>
    </row>
    <row r="510" spans="1:5" ht="14.25" customHeight="1">
      <c r="A510" s="2"/>
      <c r="B510" s="2"/>
      <c r="C510" s="2"/>
      <c r="D510" s="2"/>
      <c r="E510" s="2"/>
    </row>
    <row r="511" spans="1:5" ht="14.25" customHeight="1">
      <c r="A511" s="2"/>
      <c r="B511" s="2"/>
      <c r="C511" s="2"/>
      <c r="D511" s="2"/>
      <c r="E511" s="2"/>
    </row>
    <row r="512" spans="1:5" ht="14.25" customHeight="1">
      <c r="A512" s="2"/>
      <c r="B512" s="2"/>
      <c r="C512" s="2"/>
      <c r="D512" s="2"/>
      <c r="E512" s="2"/>
    </row>
    <row r="513" spans="1:5" ht="14.25" customHeight="1">
      <c r="A513" s="2"/>
      <c r="B513" s="2"/>
      <c r="C513" s="2"/>
      <c r="D513" s="2"/>
      <c r="E513" s="2"/>
    </row>
    <row r="514" spans="1:5" ht="14.25" customHeight="1">
      <c r="A514" s="2"/>
      <c r="B514" s="2"/>
      <c r="C514" s="2"/>
      <c r="D514" s="2"/>
      <c r="E514" s="2"/>
    </row>
    <row r="515" spans="1:5" ht="14.25" customHeight="1">
      <c r="A515" s="2"/>
      <c r="B515" s="2"/>
      <c r="C515" s="2"/>
      <c r="D515" s="2"/>
      <c r="E515" s="2"/>
    </row>
    <row r="516" spans="1:5" ht="14.25" customHeight="1">
      <c r="A516" s="2"/>
      <c r="B516" s="2"/>
      <c r="C516" s="2"/>
      <c r="D516" s="2"/>
      <c r="E516" s="2"/>
    </row>
    <row r="517" spans="1:5" ht="14.25" customHeight="1">
      <c r="A517" s="2"/>
      <c r="B517" s="2"/>
      <c r="C517" s="2"/>
      <c r="D517" s="2"/>
      <c r="E517" s="2"/>
    </row>
    <row r="518" spans="1:5" ht="14.25" customHeight="1">
      <c r="A518" s="2"/>
      <c r="B518" s="2"/>
      <c r="C518" s="2"/>
      <c r="D518" s="2"/>
      <c r="E518" s="2"/>
    </row>
    <row r="519" spans="1:5" ht="14.25" customHeight="1">
      <c r="A519" s="2"/>
      <c r="B519" s="2"/>
      <c r="C519" s="2"/>
      <c r="D519" s="2"/>
      <c r="E519" s="2"/>
    </row>
    <row r="520" spans="1:5" ht="14.25" customHeight="1">
      <c r="A520" s="2"/>
      <c r="B520" s="2"/>
      <c r="C520" s="2"/>
      <c r="D520" s="2"/>
      <c r="E520" s="2"/>
    </row>
    <row r="521" spans="1:5" ht="14.25" customHeight="1">
      <c r="A521" s="2"/>
      <c r="B521" s="2"/>
      <c r="C521" s="2"/>
      <c r="D521" s="2"/>
      <c r="E521" s="2"/>
    </row>
    <row r="522" spans="1:5" ht="14.25" customHeight="1">
      <c r="A522" s="2"/>
      <c r="B522" s="2"/>
      <c r="C522" s="2"/>
      <c r="D522" s="2"/>
      <c r="E522" s="2"/>
    </row>
    <row r="523" spans="1:5" ht="14.25" customHeight="1">
      <c r="A523" s="2"/>
      <c r="B523" s="2"/>
      <c r="C523" s="2"/>
      <c r="D523" s="2"/>
      <c r="E523" s="2"/>
    </row>
    <row r="524" spans="1:5" ht="14.25" customHeight="1">
      <c r="A524" s="2"/>
      <c r="B524" s="2"/>
      <c r="C524" s="2"/>
      <c r="D524" s="2"/>
      <c r="E524" s="2"/>
    </row>
    <row r="525" spans="1:5" ht="14.25" customHeight="1">
      <c r="A525" s="2"/>
      <c r="B525" s="2"/>
      <c r="C525" s="2"/>
      <c r="D525" s="2"/>
      <c r="E525" s="2"/>
    </row>
    <row r="526" spans="1:5" ht="14.25" customHeight="1">
      <c r="A526" s="2"/>
      <c r="B526" s="2"/>
      <c r="C526" s="2"/>
      <c r="D526" s="2"/>
      <c r="E526" s="2"/>
    </row>
    <row r="527" spans="1:5" ht="14.25" customHeight="1">
      <c r="A527" s="2"/>
      <c r="B527" s="2"/>
      <c r="C527" s="2"/>
      <c r="D527" s="2"/>
      <c r="E527" s="2"/>
    </row>
    <row r="528" spans="1:5" ht="14.25" customHeight="1">
      <c r="A528" s="2"/>
      <c r="B528" s="2"/>
      <c r="C528" s="2"/>
      <c r="D528" s="2"/>
      <c r="E528" s="2"/>
    </row>
    <row r="529" spans="1:5" ht="14.25" customHeight="1">
      <c r="A529" s="2"/>
      <c r="B529" s="2"/>
      <c r="C529" s="2"/>
      <c r="D529" s="2"/>
      <c r="E529" s="2"/>
    </row>
    <row r="530" spans="1:5" ht="14.25" customHeight="1">
      <c r="A530" s="2"/>
      <c r="B530" s="2"/>
      <c r="C530" s="2"/>
      <c r="D530" s="2"/>
      <c r="E530" s="2"/>
    </row>
    <row r="531" spans="1:5" ht="14.25" customHeight="1">
      <c r="A531" s="2"/>
      <c r="B531" s="2"/>
      <c r="C531" s="2"/>
      <c r="D531" s="2"/>
      <c r="E531" s="2"/>
    </row>
    <row r="532" spans="1:5" ht="14.25" customHeight="1">
      <c r="A532" s="2"/>
      <c r="B532" s="2"/>
      <c r="C532" s="2"/>
      <c r="D532" s="2"/>
      <c r="E532" s="2"/>
    </row>
    <row r="533" spans="1:5" ht="14.25" customHeight="1">
      <c r="A533" s="2"/>
      <c r="B533" s="2"/>
      <c r="C533" s="2"/>
      <c r="D533" s="2"/>
      <c r="E533" s="2"/>
    </row>
    <row r="534" spans="1:5" ht="14.25" customHeight="1">
      <c r="A534" s="2"/>
      <c r="B534" s="2"/>
      <c r="C534" s="2"/>
      <c r="D534" s="2"/>
      <c r="E534" s="2"/>
    </row>
    <row r="535" spans="1:5" ht="14.25" customHeight="1">
      <c r="A535" s="2"/>
      <c r="B535" s="2"/>
      <c r="C535" s="2"/>
      <c r="D535" s="2"/>
      <c r="E535" s="2"/>
    </row>
    <row r="536" spans="1:5" ht="14.25" customHeight="1">
      <c r="A536" s="2"/>
      <c r="B536" s="2"/>
      <c r="C536" s="2"/>
      <c r="D536" s="2"/>
      <c r="E536" s="2"/>
    </row>
    <row r="537" spans="1:5" ht="14.25" customHeight="1">
      <c r="A537" s="2"/>
      <c r="B537" s="2"/>
      <c r="C537" s="2"/>
      <c r="D537" s="2"/>
      <c r="E537" s="2"/>
    </row>
    <row r="538" spans="1:5" ht="14.25" customHeight="1">
      <c r="A538" s="2"/>
      <c r="B538" s="2"/>
      <c r="C538" s="2"/>
      <c r="D538" s="2"/>
      <c r="E538" s="2"/>
    </row>
    <row r="539" spans="1:5" ht="14.25" customHeight="1">
      <c r="A539" s="2"/>
      <c r="B539" s="2"/>
      <c r="C539" s="2"/>
      <c r="D539" s="2"/>
      <c r="E539" s="2"/>
    </row>
    <row r="540" spans="1:5" ht="14.25" customHeight="1">
      <c r="A540" s="2"/>
      <c r="B540" s="2"/>
      <c r="C540" s="2"/>
      <c r="D540" s="2"/>
      <c r="E540" s="2"/>
    </row>
    <row r="541" spans="1:5" ht="14.25" customHeight="1">
      <c r="A541" s="2"/>
      <c r="B541" s="2"/>
      <c r="C541" s="2"/>
      <c r="D541" s="2"/>
      <c r="E541" s="2"/>
    </row>
    <row r="542" spans="1:5" ht="14.25" customHeight="1">
      <c r="A542" s="2"/>
      <c r="B542" s="2"/>
      <c r="C542" s="2"/>
      <c r="D542" s="2"/>
      <c r="E542" s="2"/>
    </row>
    <row r="543" spans="1:5" ht="14.25" customHeight="1">
      <c r="A543" s="2"/>
      <c r="B543" s="2"/>
      <c r="C543" s="2"/>
      <c r="D543" s="2"/>
      <c r="E543" s="2"/>
    </row>
    <row r="544" spans="1:5" ht="14.25" customHeight="1">
      <c r="A544" s="2"/>
      <c r="B544" s="2"/>
      <c r="C544" s="2"/>
      <c r="D544" s="2"/>
      <c r="E544" s="2"/>
    </row>
    <row r="545" spans="1:5" ht="14.25" customHeight="1">
      <c r="A545" s="2"/>
      <c r="B545" s="2"/>
      <c r="C545" s="2"/>
      <c r="D545" s="2"/>
      <c r="E545" s="2"/>
    </row>
    <row r="546" spans="1:5" ht="14.25" customHeight="1">
      <c r="A546" s="2"/>
      <c r="B546" s="2"/>
      <c r="C546" s="2"/>
      <c r="D546" s="2"/>
      <c r="E546" s="2"/>
    </row>
    <row r="547" spans="1:5" ht="14.25" customHeight="1">
      <c r="A547" s="2"/>
      <c r="B547" s="2"/>
      <c r="C547" s="2"/>
      <c r="D547" s="2"/>
      <c r="E547" s="2"/>
    </row>
    <row r="548" spans="1:5" ht="14.25" customHeight="1">
      <c r="A548" s="2"/>
      <c r="B548" s="2"/>
      <c r="C548" s="2"/>
      <c r="D548" s="2"/>
      <c r="E548" s="2"/>
    </row>
    <row r="549" spans="1:5" ht="14.25" customHeight="1">
      <c r="A549" s="2"/>
      <c r="B549" s="2"/>
      <c r="C549" s="2"/>
      <c r="D549" s="2"/>
      <c r="E549" s="2"/>
    </row>
    <row r="550" spans="1:5" ht="14.25" customHeight="1">
      <c r="A550" s="2"/>
      <c r="B550" s="2"/>
      <c r="C550" s="2"/>
      <c r="D550" s="2"/>
      <c r="E550" s="2"/>
    </row>
    <row r="551" spans="1:5" ht="14.25" customHeight="1">
      <c r="A551" s="2"/>
      <c r="B551" s="2"/>
      <c r="C551" s="2"/>
      <c r="D551" s="2"/>
      <c r="E551" s="2"/>
    </row>
    <row r="552" spans="1:5" ht="14.25" customHeight="1">
      <c r="A552" s="2"/>
      <c r="B552" s="2"/>
      <c r="C552" s="2"/>
      <c r="D552" s="2"/>
      <c r="E552" s="2"/>
    </row>
    <row r="553" spans="1:5" ht="14.25" customHeight="1">
      <c r="A553" s="2"/>
      <c r="B553" s="2"/>
      <c r="C553" s="2"/>
      <c r="D553" s="2"/>
      <c r="E553" s="2"/>
    </row>
    <row r="554" spans="1:5" ht="14.25" customHeight="1">
      <c r="A554" s="2"/>
      <c r="B554" s="2"/>
      <c r="C554" s="2"/>
      <c r="D554" s="2"/>
      <c r="E554" s="2"/>
    </row>
    <row r="555" spans="1:5" ht="14.25" customHeight="1">
      <c r="A555" s="2"/>
      <c r="B555" s="2"/>
      <c r="C555" s="2"/>
      <c r="D555" s="2"/>
      <c r="E555" s="2"/>
    </row>
    <row r="556" spans="1:5" ht="14.25" customHeight="1">
      <c r="A556" s="2"/>
      <c r="B556" s="2"/>
      <c r="C556" s="2"/>
      <c r="D556" s="2"/>
      <c r="E556" s="2"/>
    </row>
    <row r="557" spans="1:5" ht="14.25" customHeight="1">
      <c r="A557" s="2"/>
      <c r="B557" s="2"/>
      <c r="C557" s="2"/>
      <c r="D557" s="2"/>
      <c r="E557" s="2"/>
    </row>
    <row r="558" spans="1:5" ht="14.25" customHeight="1">
      <c r="A558" s="2"/>
      <c r="B558" s="2"/>
      <c r="C558" s="2"/>
      <c r="D558" s="2"/>
      <c r="E558" s="2"/>
    </row>
    <row r="559" spans="1:5" ht="14.25" customHeight="1">
      <c r="A559" s="2"/>
      <c r="B559" s="2"/>
      <c r="C559" s="2"/>
      <c r="D559" s="2"/>
      <c r="E559" s="2"/>
    </row>
    <row r="560" spans="1:5" ht="14.25" customHeight="1">
      <c r="A560" s="2"/>
      <c r="B560" s="2"/>
      <c r="C560" s="2"/>
      <c r="D560" s="2"/>
      <c r="E560" s="2"/>
    </row>
    <row r="561" spans="1:5" ht="14.25" customHeight="1">
      <c r="A561" s="2"/>
      <c r="B561" s="2"/>
      <c r="C561" s="2"/>
      <c r="D561" s="2"/>
      <c r="E561" s="2"/>
    </row>
    <row r="562" spans="1:5" ht="14.25" customHeight="1">
      <c r="A562" s="2"/>
      <c r="B562" s="2"/>
      <c r="C562" s="2"/>
      <c r="D562" s="2"/>
      <c r="E562" s="2"/>
    </row>
    <row r="563" spans="1:5" ht="14.25" customHeight="1">
      <c r="A563" s="2"/>
      <c r="B563" s="2"/>
      <c r="C563" s="2"/>
      <c r="D563" s="2"/>
      <c r="E563" s="2"/>
    </row>
    <row r="564" spans="1:5" ht="14.25" customHeight="1">
      <c r="A564" s="2"/>
      <c r="B564" s="2"/>
      <c r="C564" s="2"/>
      <c r="D564" s="2"/>
      <c r="E564" s="2"/>
    </row>
    <row r="565" spans="1:5" ht="14.25" customHeight="1">
      <c r="A565" s="2"/>
      <c r="B565" s="2"/>
      <c r="C565" s="2"/>
      <c r="D565" s="2"/>
      <c r="E565" s="2"/>
    </row>
    <row r="566" spans="1:5" ht="14.25" customHeight="1">
      <c r="A566" s="2"/>
      <c r="B566" s="2"/>
      <c r="C566" s="2"/>
      <c r="D566" s="2"/>
      <c r="E566" s="2"/>
    </row>
    <row r="567" spans="1:5" ht="14.25" customHeight="1">
      <c r="A567" s="2"/>
      <c r="B567" s="2"/>
      <c r="C567" s="2"/>
      <c r="D567" s="2"/>
      <c r="E567" s="2"/>
    </row>
    <row r="568" spans="1:5" ht="14.25" customHeight="1">
      <c r="A568" s="2"/>
      <c r="B568" s="2"/>
      <c r="C568" s="2"/>
      <c r="D568" s="2"/>
      <c r="E568" s="2"/>
    </row>
    <row r="569" spans="1:5" ht="14.25" customHeight="1">
      <c r="A569" s="2"/>
      <c r="B569" s="2"/>
      <c r="C569" s="2"/>
      <c r="D569" s="2"/>
      <c r="E569" s="2"/>
    </row>
    <row r="570" spans="1:5" ht="14.25" customHeight="1">
      <c r="A570" s="2"/>
      <c r="B570" s="2"/>
      <c r="C570" s="2"/>
      <c r="D570" s="2"/>
      <c r="E570" s="2"/>
    </row>
    <row r="571" spans="1:5" ht="14.25" customHeight="1">
      <c r="A571" s="2"/>
      <c r="B571" s="2"/>
      <c r="C571" s="2"/>
      <c r="D571" s="2"/>
      <c r="E571" s="2"/>
    </row>
    <row r="572" spans="1:5" ht="14.25" customHeight="1">
      <c r="A572" s="2"/>
      <c r="B572" s="2"/>
      <c r="C572" s="2"/>
      <c r="D572" s="2"/>
      <c r="E572" s="2"/>
    </row>
    <row r="573" spans="1:5" ht="14.25" customHeight="1">
      <c r="A573" s="2"/>
      <c r="B573" s="2"/>
      <c r="C573" s="2"/>
      <c r="D573" s="2"/>
      <c r="E573" s="2"/>
    </row>
    <row r="574" spans="1:5" ht="14.25" customHeight="1">
      <c r="A574" s="2"/>
      <c r="B574" s="2"/>
      <c r="C574" s="2"/>
      <c r="D574" s="2"/>
      <c r="E574" s="2"/>
    </row>
    <row r="575" spans="1:5" ht="14.25" customHeight="1">
      <c r="A575" s="2"/>
      <c r="B575" s="2"/>
      <c r="C575" s="2"/>
      <c r="D575" s="2"/>
      <c r="E575" s="2"/>
    </row>
    <row r="576" spans="1:5" ht="14.25" customHeight="1">
      <c r="A576" s="2"/>
      <c r="B576" s="2"/>
      <c r="C576" s="2"/>
      <c r="D576" s="2"/>
      <c r="E576" s="2"/>
    </row>
    <row r="577" spans="1:5" ht="14.25" customHeight="1">
      <c r="A577" s="2"/>
      <c r="B577" s="2"/>
      <c r="C577" s="2"/>
      <c r="D577" s="2"/>
      <c r="E577" s="2"/>
    </row>
    <row r="578" spans="1:5" ht="14.25" customHeight="1">
      <c r="A578" s="2"/>
      <c r="B578" s="2"/>
      <c r="C578" s="2"/>
      <c r="D578" s="2"/>
      <c r="E578" s="2"/>
    </row>
    <row r="579" spans="1:5" ht="14.25" customHeight="1">
      <c r="A579" s="2"/>
      <c r="B579" s="2"/>
      <c r="C579" s="2"/>
      <c r="D579" s="2"/>
      <c r="E579" s="2"/>
    </row>
    <row r="580" spans="1:5" ht="14.25" customHeight="1">
      <c r="A580" s="2"/>
      <c r="B580" s="2"/>
      <c r="C580" s="2"/>
      <c r="D580" s="2"/>
      <c r="E580" s="2"/>
    </row>
    <row r="581" spans="1:5" ht="14.25" customHeight="1">
      <c r="A581" s="2"/>
      <c r="B581" s="2"/>
      <c r="C581" s="2"/>
      <c r="D581" s="2"/>
      <c r="E581" s="2"/>
    </row>
    <row r="582" spans="1:5" ht="14.25" customHeight="1">
      <c r="A582" s="2"/>
      <c r="B582" s="2"/>
      <c r="C582" s="2"/>
      <c r="D582" s="2"/>
      <c r="E582" s="2"/>
    </row>
    <row r="583" spans="1:5" ht="14.25" customHeight="1">
      <c r="A583" s="2"/>
      <c r="B583" s="2"/>
      <c r="C583" s="2"/>
      <c r="D583" s="2"/>
      <c r="E583" s="2"/>
    </row>
    <row r="584" spans="1:5" ht="14.25" customHeight="1">
      <c r="A584" s="2"/>
      <c r="B584" s="2"/>
      <c r="C584" s="2"/>
      <c r="D584" s="2"/>
      <c r="E584" s="2"/>
    </row>
    <row r="585" spans="1:5" ht="14.25" customHeight="1">
      <c r="A585" s="2"/>
      <c r="B585" s="2"/>
      <c r="C585" s="2"/>
      <c r="D585" s="2"/>
      <c r="E585" s="2"/>
    </row>
    <row r="586" spans="1:5" ht="14.25" customHeight="1">
      <c r="A586" s="2"/>
      <c r="B586" s="2"/>
      <c r="C586" s="2"/>
      <c r="D586" s="2"/>
      <c r="E586" s="2"/>
    </row>
    <row r="587" spans="1:5" ht="14.25" customHeight="1">
      <c r="A587" s="2"/>
      <c r="B587" s="2"/>
      <c r="C587" s="2"/>
      <c r="D587" s="2"/>
      <c r="E587" s="2"/>
    </row>
    <row r="588" spans="1:5" ht="14.25" customHeight="1">
      <c r="A588" s="2"/>
      <c r="B588" s="2"/>
      <c r="C588" s="2"/>
      <c r="D588" s="2"/>
      <c r="E588" s="2"/>
    </row>
    <row r="589" spans="1:5" ht="14.25" customHeight="1">
      <c r="A589" s="2"/>
      <c r="B589" s="2"/>
      <c r="C589" s="2"/>
      <c r="D589" s="2"/>
      <c r="E589" s="2"/>
    </row>
    <row r="590" spans="1:5" ht="14.25" customHeight="1">
      <c r="A590" s="2"/>
      <c r="B590" s="2"/>
      <c r="C590" s="2"/>
      <c r="D590" s="2"/>
      <c r="E590" s="2"/>
    </row>
    <row r="591" spans="1:5" ht="14.25" customHeight="1">
      <c r="A591" s="2"/>
      <c r="B591" s="2"/>
      <c r="C591" s="2"/>
      <c r="D591" s="2"/>
      <c r="E591" s="2"/>
    </row>
    <row r="592" spans="1:5" ht="14.25" customHeight="1">
      <c r="A592" s="2"/>
      <c r="B592" s="2"/>
      <c r="C592" s="2"/>
      <c r="D592" s="2"/>
      <c r="E592" s="2"/>
    </row>
    <row r="593" spans="1:5" ht="14.25" customHeight="1">
      <c r="A593" s="2"/>
      <c r="B593" s="2"/>
      <c r="C593" s="2"/>
      <c r="D593" s="2"/>
      <c r="E593" s="2"/>
    </row>
    <row r="594" spans="1:5" ht="14.25" customHeight="1">
      <c r="A594" s="2"/>
      <c r="B594" s="2"/>
      <c r="C594" s="2"/>
      <c r="D594" s="2"/>
      <c r="E594" s="2"/>
    </row>
    <row r="595" spans="1:5" ht="14.25" customHeight="1">
      <c r="A595" s="2"/>
      <c r="B595" s="2"/>
      <c r="C595" s="2"/>
      <c r="D595" s="2"/>
      <c r="E595" s="2"/>
    </row>
    <row r="596" spans="1:5" ht="14.25" customHeight="1">
      <c r="A596" s="2"/>
      <c r="B596" s="2"/>
      <c r="C596" s="2"/>
      <c r="D596" s="2"/>
      <c r="E596" s="2"/>
    </row>
    <row r="597" spans="1:5" ht="14.25" customHeight="1">
      <c r="A597" s="2"/>
      <c r="B597" s="2"/>
      <c r="C597" s="2"/>
      <c r="D597" s="2"/>
      <c r="E597" s="2"/>
    </row>
    <row r="598" spans="1:5" ht="14.25" customHeight="1">
      <c r="A598" s="2"/>
      <c r="B598" s="2"/>
      <c r="C598" s="2"/>
      <c r="D598" s="2"/>
      <c r="E598" s="2"/>
    </row>
    <row r="599" spans="1:5" ht="14.25" customHeight="1">
      <c r="A599" s="2"/>
      <c r="B599" s="2"/>
      <c r="C599" s="2"/>
      <c r="D599" s="2"/>
      <c r="E599" s="2"/>
    </row>
    <row r="600" spans="1:5" ht="14.25" customHeight="1">
      <c r="A600" s="2"/>
      <c r="B600" s="2"/>
      <c r="C600" s="2"/>
      <c r="D600" s="2"/>
      <c r="E600" s="2"/>
    </row>
    <row r="601" spans="1:5" ht="14.25" customHeight="1">
      <c r="A601" s="2"/>
      <c r="B601" s="2"/>
      <c r="C601" s="2"/>
      <c r="D601" s="2"/>
      <c r="E601" s="2"/>
    </row>
    <row r="602" spans="1:5" ht="14.25" customHeight="1">
      <c r="A602" s="2"/>
      <c r="B602" s="2"/>
      <c r="C602" s="2"/>
      <c r="D602" s="2"/>
      <c r="E602" s="2"/>
    </row>
    <row r="603" spans="1:5" ht="14.25" customHeight="1">
      <c r="A603" s="2"/>
      <c r="B603" s="2"/>
      <c r="C603" s="2"/>
      <c r="D603" s="2"/>
      <c r="E603" s="2"/>
    </row>
    <row r="604" spans="1:5" ht="14.25" customHeight="1">
      <c r="A604" s="2"/>
      <c r="B604" s="2"/>
      <c r="C604" s="2"/>
      <c r="D604" s="2"/>
      <c r="E604" s="2"/>
    </row>
    <row r="605" spans="1:5" ht="14.25" customHeight="1">
      <c r="A605" s="2"/>
      <c r="B605" s="2"/>
      <c r="C605" s="2"/>
      <c r="D605" s="2"/>
      <c r="E605" s="2"/>
    </row>
    <row r="606" spans="1:5" ht="14.25" customHeight="1">
      <c r="A606" s="2"/>
      <c r="B606" s="2"/>
      <c r="C606" s="2"/>
      <c r="D606" s="2"/>
      <c r="E606" s="2"/>
    </row>
    <row r="607" spans="1:5" ht="14.25" customHeight="1">
      <c r="A607" s="2"/>
      <c r="B607" s="2"/>
      <c r="C607" s="2"/>
      <c r="D607" s="2"/>
      <c r="E607" s="2"/>
    </row>
    <row r="608" spans="1:5" ht="14.25" customHeight="1">
      <c r="A608" s="2"/>
      <c r="B608" s="2"/>
      <c r="C608" s="2"/>
      <c r="D608" s="2"/>
      <c r="E608" s="2"/>
    </row>
    <row r="609" spans="1:5" ht="14.25" customHeight="1">
      <c r="A609" s="2"/>
      <c r="B609" s="2"/>
      <c r="C609" s="2"/>
      <c r="D609" s="2"/>
      <c r="E609" s="2"/>
    </row>
    <row r="610" spans="1:5" ht="14.25" customHeight="1">
      <c r="A610" s="2"/>
      <c r="B610" s="2"/>
      <c r="C610" s="2"/>
      <c r="D610" s="2"/>
      <c r="E610" s="2"/>
    </row>
    <row r="611" spans="1:5" ht="14.25" customHeight="1">
      <c r="A611" s="2"/>
      <c r="B611" s="2"/>
      <c r="C611" s="2"/>
      <c r="D611" s="2"/>
      <c r="E611" s="2"/>
    </row>
    <row r="612" spans="1:5" ht="14.25" customHeight="1">
      <c r="A612" s="2"/>
      <c r="B612" s="2"/>
      <c r="C612" s="2"/>
      <c r="D612" s="2"/>
      <c r="E612" s="2"/>
    </row>
    <row r="613" spans="1:5" ht="14.25" customHeight="1">
      <c r="A613" s="2"/>
      <c r="B613" s="2"/>
      <c r="C613" s="2"/>
      <c r="D613" s="2"/>
      <c r="E613" s="2"/>
    </row>
    <row r="614" spans="1:5" ht="14.25" customHeight="1">
      <c r="A614" s="2"/>
      <c r="B614" s="2"/>
      <c r="C614" s="2"/>
      <c r="D614" s="2"/>
      <c r="E614" s="2"/>
    </row>
    <row r="615" spans="1:5" ht="14.25" customHeight="1">
      <c r="A615" s="2"/>
      <c r="B615" s="2"/>
      <c r="C615" s="2"/>
      <c r="D615" s="2"/>
      <c r="E615" s="2"/>
    </row>
    <row r="616" spans="1:5" ht="14.25" customHeight="1">
      <c r="A616" s="2"/>
      <c r="B616" s="2"/>
      <c r="C616" s="2"/>
      <c r="D616" s="2"/>
      <c r="E616" s="2"/>
    </row>
    <row r="617" spans="1:5" ht="14.25" customHeight="1">
      <c r="A617" s="2"/>
      <c r="B617" s="2"/>
      <c r="C617" s="2"/>
      <c r="D617" s="2"/>
      <c r="E617" s="2"/>
    </row>
    <row r="618" spans="1:5" ht="14.25" customHeight="1">
      <c r="A618" s="2"/>
      <c r="B618" s="2"/>
      <c r="C618" s="2"/>
      <c r="D618" s="2"/>
      <c r="E618" s="2"/>
    </row>
    <row r="619" spans="1:5" ht="14.25" customHeight="1">
      <c r="A619" s="2"/>
      <c r="B619" s="2"/>
      <c r="C619" s="2"/>
      <c r="D619" s="2"/>
      <c r="E619" s="2"/>
    </row>
    <row r="620" spans="1:5" ht="14.25" customHeight="1">
      <c r="A620" s="2"/>
      <c r="B620" s="2"/>
      <c r="C620" s="2"/>
      <c r="D620" s="2"/>
      <c r="E620" s="2"/>
    </row>
    <row r="621" spans="1:5" ht="14.25" customHeight="1">
      <c r="A621" s="2"/>
      <c r="B621" s="2"/>
      <c r="C621" s="2"/>
      <c r="D621" s="2"/>
      <c r="E621" s="2"/>
    </row>
    <row r="622" spans="1:5" ht="14.25" customHeight="1">
      <c r="A622" s="2"/>
      <c r="B622" s="2"/>
      <c r="C622" s="2"/>
      <c r="D622" s="2"/>
      <c r="E622" s="2"/>
    </row>
    <row r="623" spans="1:5" ht="14.25" customHeight="1">
      <c r="A623" s="2"/>
      <c r="B623" s="2"/>
      <c r="C623" s="2"/>
      <c r="D623" s="2"/>
      <c r="E623" s="2"/>
    </row>
    <row r="624" spans="1:5" ht="14.25" customHeight="1">
      <c r="A624" s="2"/>
      <c r="B624" s="2"/>
      <c r="C624" s="2"/>
      <c r="D624" s="2"/>
      <c r="E624" s="2"/>
    </row>
    <row r="625" spans="1:5" ht="14.25" customHeight="1">
      <c r="A625" s="2"/>
      <c r="B625" s="2"/>
      <c r="C625" s="2"/>
      <c r="D625" s="2"/>
      <c r="E625" s="2"/>
    </row>
    <row r="626" spans="1:5" ht="14.25" customHeight="1">
      <c r="A626" s="2"/>
      <c r="B626" s="2"/>
      <c r="C626" s="2"/>
      <c r="D626" s="2"/>
      <c r="E626" s="2"/>
    </row>
    <row r="627" spans="1:5" ht="14.25" customHeight="1">
      <c r="A627" s="2"/>
      <c r="B627" s="2"/>
      <c r="C627" s="2"/>
      <c r="D627" s="2"/>
      <c r="E627" s="2"/>
    </row>
    <row r="628" spans="1:5" ht="14.25" customHeight="1">
      <c r="A628" s="2"/>
      <c r="B628" s="2"/>
      <c r="C628" s="2"/>
      <c r="D628" s="2"/>
      <c r="E628" s="2"/>
    </row>
    <row r="629" spans="1:5" ht="14.25" customHeight="1">
      <c r="A629" s="2"/>
      <c r="B629" s="2"/>
      <c r="C629" s="2"/>
      <c r="D629" s="2"/>
      <c r="E629" s="2"/>
    </row>
    <row r="630" spans="1:5" ht="14.25" customHeight="1">
      <c r="A630" s="2"/>
      <c r="B630" s="2"/>
      <c r="C630" s="2"/>
      <c r="D630" s="2"/>
      <c r="E630" s="2"/>
    </row>
    <row r="631" spans="1:5" ht="14.25" customHeight="1">
      <c r="A631" s="2"/>
      <c r="B631" s="2"/>
      <c r="C631" s="2"/>
      <c r="D631" s="2"/>
      <c r="E631" s="2"/>
    </row>
    <row r="632" spans="1:5" ht="14.25" customHeight="1">
      <c r="A632" s="2"/>
      <c r="B632" s="2"/>
      <c r="C632" s="2"/>
      <c r="D632" s="2"/>
      <c r="E632" s="2"/>
    </row>
    <row r="633" spans="1:5" ht="14.25" customHeight="1">
      <c r="A633" s="2"/>
      <c r="B633" s="2"/>
      <c r="C633" s="2"/>
      <c r="D633" s="2"/>
      <c r="E633" s="2"/>
    </row>
    <row r="634" spans="1:5" ht="14.25" customHeight="1">
      <c r="A634" s="2"/>
      <c r="B634" s="2"/>
      <c r="C634" s="2"/>
      <c r="D634" s="2"/>
      <c r="E634" s="2"/>
    </row>
    <row r="635" spans="1:5" ht="14.25" customHeight="1">
      <c r="A635" s="2"/>
      <c r="B635" s="2"/>
      <c r="C635" s="2"/>
      <c r="D635" s="2"/>
      <c r="E635" s="2"/>
    </row>
    <row r="636" spans="1:5" ht="14.25" customHeight="1">
      <c r="A636" s="2"/>
      <c r="B636" s="2"/>
      <c r="C636" s="2"/>
      <c r="D636" s="2"/>
      <c r="E636" s="2"/>
    </row>
    <row r="637" spans="1:5" ht="14.25" customHeight="1">
      <c r="A637" s="2"/>
      <c r="B637" s="2"/>
      <c r="C637" s="2"/>
      <c r="D637" s="2"/>
      <c r="E637" s="2"/>
    </row>
    <row r="638" spans="1:5" ht="14.25" customHeight="1">
      <c r="A638" s="2"/>
      <c r="B638" s="2"/>
      <c r="C638" s="2"/>
      <c r="D638" s="2"/>
      <c r="E638" s="2"/>
    </row>
    <row r="639" spans="1:5" ht="14.25" customHeight="1">
      <c r="A639" s="2"/>
      <c r="B639" s="2"/>
      <c r="C639" s="2"/>
      <c r="D639" s="2"/>
      <c r="E639" s="2"/>
    </row>
    <row r="640" spans="1:5" ht="14.25" customHeight="1">
      <c r="A640" s="2"/>
      <c r="B640" s="2"/>
      <c r="C640" s="2"/>
      <c r="D640" s="2"/>
      <c r="E640" s="2"/>
    </row>
    <row r="641" spans="1:5" ht="14.25" customHeight="1">
      <c r="A641" s="2"/>
      <c r="B641" s="2"/>
      <c r="C641" s="2"/>
      <c r="D641" s="2"/>
      <c r="E641" s="2"/>
    </row>
    <row r="642" spans="1:5" ht="14.25" customHeight="1">
      <c r="A642" s="2"/>
      <c r="B642" s="2"/>
      <c r="C642" s="2"/>
      <c r="D642" s="2"/>
      <c r="E642" s="2"/>
    </row>
    <row r="643" spans="1:5" ht="14.25" customHeight="1">
      <c r="A643" s="2"/>
      <c r="B643" s="2"/>
      <c r="C643" s="2"/>
      <c r="D643" s="2"/>
      <c r="E643" s="2"/>
    </row>
    <row r="644" spans="1:5" ht="14.25" customHeight="1">
      <c r="A644" s="2"/>
      <c r="B644" s="2"/>
      <c r="C644" s="2"/>
      <c r="D644" s="2"/>
      <c r="E644" s="2"/>
    </row>
    <row r="645" spans="1:5" ht="14.25" customHeight="1">
      <c r="A645" s="2"/>
      <c r="B645" s="2"/>
      <c r="C645" s="2"/>
      <c r="D645" s="2"/>
      <c r="E645" s="2"/>
    </row>
    <row r="646" spans="1:5" ht="14.25" customHeight="1">
      <c r="A646" s="2"/>
      <c r="B646" s="2"/>
      <c r="C646" s="2"/>
      <c r="D646" s="2"/>
      <c r="E646" s="2"/>
    </row>
    <row r="647" spans="1:5" ht="14.25" customHeight="1">
      <c r="A647" s="2"/>
      <c r="B647" s="2"/>
      <c r="C647" s="2"/>
      <c r="D647" s="2"/>
      <c r="E647" s="2"/>
    </row>
    <row r="648" spans="1:5" ht="14.25" customHeight="1">
      <c r="A648" s="2"/>
      <c r="B648" s="2"/>
      <c r="C648" s="2"/>
      <c r="D648" s="2"/>
      <c r="E648" s="2"/>
    </row>
    <row r="649" spans="1:5" ht="14.25" customHeight="1">
      <c r="A649" s="2"/>
      <c r="B649" s="2"/>
      <c r="C649" s="2"/>
      <c r="D649" s="2"/>
      <c r="E649" s="2"/>
    </row>
    <row r="650" spans="1:5" ht="14.25" customHeight="1">
      <c r="A650" s="2"/>
      <c r="B650" s="2"/>
      <c r="C650" s="2"/>
      <c r="D650" s="2"/>
      <c r="E650" s="2"/>
    </row>
    <row r="651" spans="1:5" ht="14.25" customHeight="1">
      <c r="A651" s="2"/>
      <c r="B651" s="2"/>
      <c r="C651" s="2"/>
      <c r="D651" s="2"/>
      <c r="E651" s="2"/>
    </row>
    <row r="652" spans="1:5" ht="14.25" customHeight="1">
      <c r="A652" s="2"/>
      <c r="B652" s="2"/>
      <c r="C652" s="2"/>
      <c r="D652" s="2"/>
      <c r="E652" s="2"/>
    </row>
    <row r="653" spans="1:5" ht="14.25" customHeight="1">
      <c r="A653" s="2"/>
      <c r="B653" s="2"/>
      <c r="C653" s="2"/>
      <c r="D653" s="2"/>
      <c r="E653" s="2"/>
    </row>
    <row r="654" spans="1:5" ht="14.25" customHeight="1">
      <c r="A654" s="2"/>
      <c r="B654" s="2"/>
      <c r="C654" s="2"/>
      <c r="D654" s="2"/>
      <c r="E654" s="2"/>
    </row>
    <row r="655" spans="1:5" ht="14.25" customHeight="1">
      <c r="A655" s="2"/>
      <c r="B655" s="2"/>
      <c r="C655" s="2"/>
      <c r="D655" s="2"/>
      <c r="E655" s="2"/>
    </row>
    <row r="656" spans="1:5" ht="14.25" customHeight="1">
      <c r="A656" s="2"/>
      <c r="B656" s="2"/>
      <c r="C656" s="2"/>
      <c r="D656" s="2"/>
      <c r="E656" s="2"/>
    </row>
    <row r="657" spans="1:5" ht="14.25" customHeight="1">
      <c r="A657" s="2"/>
      <c r="B657" s="2"/>
      <c r="C657" s="2"/>
      <c r="D657" s="2"/>
      <c r="E657" s="2"/>
    </row>
    <row r="658" spans="1:5" ht="14.25" customHeight="1">
      <c r="A658" s="2"/>
      <c r="B658" s="2"/>
      <c r="C658" s="2"/>
      <c r="D658" s="2"/>
      <c r="E658" s="2"/>
    </row>
    <row r="659" spans="1:5" ht="14.25" customHeight="1">
      <c r="A659" s="2"/>
      <c r="B659" s="2"/>
      <c r="C659" s="2"/>
      <c r="D659" s="2"/>
      <c r="E659" s="2"/>
    </row>
    <row r="660" spans="1:5" ht="14.25" customHeight="1">
      <c r="A660" s="2"/>
      <c r="B660" s="2"/>
      <c r="C660" s="2"/>
      <c r="D660" s="2"/>
      <c r="E660" s="2"/>
    </row>
    <row r="661" spans="1:5" ht="14.25" customHeight="1">
      <c r="A661" s="2"/>
      <c r="B661" s="2"/>
      <c r="C661" s="2"/>
      <c r="D661" s="2"/>
      <c r="E661" s="2"/>
    </row>
    <row r="662" spans="1:5" ht="14.25" customHeight="1">
      <c r="A662" s="2"/>
      <c r="B662" s="2"/>
      <c r="C662" s="2"/>
      <c r="D662" s="2"/>
      <c r="E662" s="2"/>
    </row>
    <row r="663" spans="1:5" ht="14.25" customHeight="1">
      <c r="A663" s="2"/>
      <c r="B663" s="2"/>
      <c r="C663" s="2"/>
      <c r="D663" s="2"/>
      <c r="E663" s="2"/>
    </row>
    <row r="664" spans="1:5" ht="14.25" customHeight="1">
      <c r="A664" s="2"/>
      <c r="B664" s="2"/>
      <c r="C664" s="2"/>
      <c r="D664" s="2"/>
      <c r="E664" s="2"/>
    </row>
    <row r="665" spans="1:5" ht="14.25" customHeight="1">
      <c r="A665" s="2"/>
      <c r="B665" s="2"/>
      <c r="C665" s="2"/>
      <c r="D665" s="2"/>
      <c r="E665" s="2"/>
    </row>
    <row r="666" spans="1:5" ht="14.25" customHeight="1">
      <c r="A666" s="2"/>
      <c r="B666" s="2"/>
      <c r="C666" s="2"/>
      <c r="D666" s="2"/>
      <c r="E666" s="2"/>
    </row>
    <row r="667" spans="1:5" ht="14.25" customHeight="1">
      <c r="A667" s="2"/>
      <c r="B667" s="2"/>
      <c r="C667" s="2"/>
      <c r="D667" s="2"/>
      <c r="E667" s="2"/>
    </row>
    <row r="668" spans="1:5" ht="14.25" customHeight="1">
      <c r="A668" s="2"/>
      <c r="B668" s="2"/>
      <c r="C668" s="2"/>
      <c r="D668" s="2"/>
      <c r="E668" s="2"/>
    </row>
    <row r="669" spans="1:5" ht="14.25" customHeight="1">
      <c r="A669" s="2"/>
      <c r="B669" s="2"/>
      <c r="C669" s="2"/>
      <c r="D669" s="2"/>
      <c r="E669" s="2"/>
    </row>
    <row r="670" spans="1:5" ht="14.25" customHeight="1">
      <c r="A670" s="2"/>
      <c r="B670" s="2"/>
      <c r="C670" s="2"/>
      <c r="D670" s="2"/>
      <c r="E670" s="2"/>
    </row>
    <row r="671" spans="1:5" ht="14.25" customHeight="1">
      <c r="A671" s="2"/>
      <c r="B671" s="2"/>
      <c r="C671" s="2"/>
      <c r="D671" s="2"/>
      <c r="E671" s="2"/>
    </row>
    <row r="672" spans="1:5" ht="14.25" customHeight="1">
      <c r="A672" s="2"/>
      <c r="B672" s="2"/>
      <c r="C672" s="2"/>
      <c r="D672" s="2"/>
      <c r="E672" s="2"/>
    </row>
    <row r="673" spans="1:5" ht="14.25" customHeight="1">
      <c r="A673" s="2"/>
      <c r="B673" s="2"/>
      <c r="C673" s="2"/>
      <c r="D673" s="2"/>
      <c r="E673" s="2"/>
    </row>
    <row r="674" spans="1:5" ht="14.25" customHeight="1">
      <c r="A674" s="2"/>
      <c r="B674" s="2"/>
      <c r="C674" s="2"/>
      <c r="D674" s="2"/>
      <c r="E674" s="2"/>
    </row>
    <row r="675" spans="1:5" ht="14.25" customHeight="1">
      <c r="A675" s="2"/>
      <c r="B675" s="2"/>
      <c r="C675" s="2"/>
      <c r="D675" s="2"/>
      <c r="E675" s="2"/>
    </row>
    <row r="676" spans="1:5" ht="14.25" customHeight="1">
      <c r="A676" s="2"/>
      <c r="B676" s="2"/>
      <c r="C676" s="2"/>
      <c r="D676" s="2"/>
      <c r="E676" s="2"/>
    </row>
    <row r="677" spans="1:5" ht="14.25" customHeight="1">
      <c r="A677" s="2"/>
      <c r="B677" s="2"/>
      <c r="C677" s="2"/>
      <c r="D677" s="2"/>
      <c r="E677" s="2"/>
    </row>
    <row r="678" spans="1:5" ht="14.25" customHeight="1">
      <c r="A678" s="2"/>
      <c r="B678" s="2"/>
      <c r="C678" s="2"/>
      <c r="D678" s="2"/>
      <c r="E678" s="2"/>
    </row>
    <row r="679" spans="1:5" ht="14.25" customHeight="1">
      <c r="A679" s="2"/>
      <c r="B679" s="2"/>
      <c r="C679" s="2"/>
      <c r="D679" s="2"/>
      <c r="E679" s="2"/>
    </row>
    <row r="680" spans="1:5" ht="14.25" customHeight="1">
      <c r="A680" s="2"/>
      <c r="B680" s="2"/>
      <c r="C680" s="2"/>
      <c r="D680" s="2"/>
      <c r="E680" s="2"/>
    </row>
    <row r="681" spans="1:5" ht="14.25" customHeight="1">
      <c r="A681" s="2"/>
      <c r="B681" s="2"/>
      <c r="C681" s="2"/>
      <c r="D681" s="2"/>
      <c r="E681" s="2"/>
    </row>
    <row r="682" spans="1:5" ht="14.25" customHeight="1">
      <c r="A682" s="2"/>
      <c r="B682" s="2"/>
      <c r="C682" s="2"/>
      <c r="D682" s="2"/>
      <c r="E682" s="2"/>
    </row>
    <row r="683" spans="1:5" ht="14.25" customHeight="1">
      <c r="A683" s="2"/>
      <c r="B683" s="2"/>
      <c r="C683" s="2"/>
      <c r="D683" s="2"/>
      <c r="E683" s="2"/>
    </row>
    <row r="684" spans="1:5" ht="14.25" customHeight="1">
      <c r="A684" s="2"/>
      <c r="B684" s="2"/>
      <c r="C684" s="2"/>
      <c r="D684" s="2"/>
      <c r="E684" s="2"/>
    </row>
    <row r="685" spans="1:5" ht="14.25" customHeight="1">
      <c r="A685" s="2"/>
      <c r="B685" s="2"/>
      <c r="C685" s="2"/>
      <c r="D685" s="2"/>
      <c r="E685" s="2"/>
    </row>
    <row r="686" spans="1:5" ht="14.25" customHeight="1">
      <c r="A686" s="2"/>
      <c r="B686" s="2"/>
      <c r="C686" s="2"/>
      <c r="D686" s="2"/>
      <c r="E686" s="2"/>
    </row>
    <row r="687" spans="1:5" ht="14.25" customHeight="1">
      <c r="A687" s="2"/>
      <c r="B687" s="2"/>
      <c r="C687" s="2"/>
      <c r="D687" s="2"/>
      <c r="E687" s="2"/>
    </row>
    <row r="688" spans="1:5" ht="14.25" customHeight="1">
      <c r="A688" s="2"/>
      <c r="B688" s="2"/>
      <c r="C688" s="2"/>
      <c r="D688" s="2"/>
      <c r="E688" s="2"/>
    </row>
    <row r="689" spans="1:5" ht="14.25" customHeight="1">
      <c r="A689" s="2"/>
      <c r="B689" s="2"/>
      <c r="C689" s="2"/>
      <c r="D689" s="2"/>
      <c r="E689" s="2"/>
    </row>
    <row r="690" spans="1:5" ht="14.25" customHeight="1">
      <c r="A690" s="2"/>
      <c r="B690" s="2"/>
      <c r="C690" s="2"/>
      <c r="D690" s="2"/>
      <c r="E690" s="2"/>
    </row>
    <row r="691" spans="1:5" ht="14.25" customHeight="1">
      <c r="A691" s="2"/>
      <c r="B691" s="2"/>
      <c r="C691" s="2"/>
      <c r="D691" s="2"/>
      <c r="E691" s="2"/>
    </row>
    <row r="692" spans="1:5" ht="14.25" customHeight="1">
      <c r="A692" s="2"/>
      <c r="B692" s="2"/>
      <c r="C692" s="2"/>
      <c r="D692" s="2"/>
      <c r="E692" s="2"/>
    </row>
    <row r="693" spans="1:5" ht="14.25" customHeight="1">
      <c r="A693" s="2"/>
      <c r="B693" s="2"/>
      <c r="C693" s="2"/>
      <c r="D693" s="2"/>
      <c r="E693" s="2"/>
    </row>
    <row r="694" spans="1:5" ht="14.25" customHeight="1">
      <c r="A694" s="2"/>
      <c r="B694" s="2"/>
      <c r="C694" s="2"/>
      <c r="D694" s="2"/>
      <c r="E694" s="2"/>
    </row>
    <row r="695" spans="1:5" ht="14.25" customHeight="1">
      <c r="A695" s="2"/>
      <c r="B695" s="2"/>
      <c r="C695" s="2"/>
      <c r="D695" s="2"/>
      <c r="E695" s="2"/>
    </row>
    <row r="696" spans="1:5" ht="14.25" customHeight="1">
      <c r="A696" s="2"/>
      <c r="B696" s="2"/>
      <c r="C696" s="2"/>
      <c r="D696" s="2"/>
      <c r="E696" s="2"/>
    </row>
    <row r="697" spans="1:5" ht="14.25" customHeight="1">
      <c r="A697" s="2"/>
      <c r="B697" s="2"/>
      <c r="C697" s="2"/>
      <c r="D697" s="2"/>
      <c r="E697" s="2"/>
    </row>
    <row r="698" spans="1:5" ht="14.25" customHeight="1">
      <c r="A698" s="2"/>
      <c r="B698" s="2"/>
      <c r="C698" s="2"/>
      <c r="D698" s="2"/>
      <c r="E698" s="2"/>
    </row>
    <row r="699" spans="1:5" ht="14.25" customHeight="1">
      <c r="A699" s="2"/>
      <c r="B699" s="2"/>
      <c r="C699" s="2"/>
      <c r="D699" s="2"/>
      <c r="E699" s="2"/>
    </row>
    <row r="700" spans="1:5" ht="14.25" customHeight="1">
      <c r="A700" s="2"/>
      <c r="B700" s="2"/>
      <c r="C700" s="2"/>
      <c r="D700" s="2"/>
      <c r="E700" s="2"/>
    </row>
    <row r="701" spans="1:5" ht="14.25" customHeight="1">
      <c r="A701" s="2"/>
      <c r="B701" s="2"/>
      <c r="C701" s="2"/>
      <c r="D701" s="2"/>
      <c r="E701" s="2"/>
    </row>
    <row r="702" spans="1:5" ht="14.25" customHeight="1">
      <c r="A702" s="2"/>
      <c r="B702" s="2"/>
      <c r="C702" s="2"/>
      <c r="D702" s="2"/>
      <c r="E702" s="2"/>
    </row>
    <row r="703" spans="1:5" ht="14.25" customHeight="1">
      <c r="A703" s="2"/>
      <c r="B703" s="2"/>
      <c r="C703" s="2"/>
      <c r="D703" s="2"/>
      <c r="E703" s="2"/>
    </row>
    <row r="704" spans="1:5" ht="14.25" customHeight="1">
      <c r="A704" s="2"/>
      <c r="B704" s="2"/>
      <c r="C704" s="2"/>
      <c r="D704" s="2"/>
      <c r="E704" s="2"/>
    </row>
    <row r="705" spans="1:5" ht="14.25" customHeight="1">
      <c r="A705" s="2"/>
      <c r="B705" s="2"/>
      <c r="C705" s="2"/>
      <c r="D705" s="2"/>
      <c r="E705" s="2"/>
    </row>
    <row r="706" spans="1:5" ht="14.25" customHeight="1">
      <c r="A706" s="2"/>
      <c r="B706" s="2"/>
      <c r="C706" s="2"/>
      <c r="D706" s="2"/>
      <c r="E706" s="2"/>
    </row>
    <row r="707" spans="1:5" ht="14.25" customHeight="1">
      <c r="A707" s="2"/>
      <c r="B707" s="2"/>
      <c r="C707" s="2"/>
      <c r="D707" s="2"/>
      <c r="E707" s="2"/>
    </row>
    <row r="708" spans="1:5" ht="14.25" customHeight="1">
      <c r="A708" s="2"/>
      <c r="B708" s="2"/>
      <c r="C708" s="2"/>
      <c r="D708" s="2"/>
      <c r="E708" s="2"/>
    </row>
    <row r="709" spans="1:5" ht="14.25" customHeight="1">
      <c r="A709" s="2"/>
      <c r="B709" s="2"/>
      <c r="C709" s="2"/>
      <c r="D709" s="2"/>
      <c r="E709" s="2"/>
    </row>
    <row r="710" spans="1:5" ht="14.25" customHeight="1">
      <c r="A710" s="2"/>
      <c r="B710" s="2"/>
      <c r="C710" s="2"/>
      <c r="D710" s="2"/>
      <c r="E710" s="2"/>
    </row>
    <row r="711" spans="1:5" ht="14.25" customHeight="1">
      <c r="A711" s="2"/>
      <c r="B711" s="2"/>
      <c r="C711" s="2"/>
      <c r="D711" s="2"/>
      <c r="E711" s="2"/>
    </row>
    <row r="712" spans="1:5" ht="14.25" customHeight="1">
      <c r="A712" s="2"/>
      <c r="B712" s="2"/>
      <c r="C712" s="2"/>
      <c r="D712" s="2"/>
      <c r="E712" s="2"/>
    </row>
    <row r="713" spans="1:5" ht="14.25" customHeight="1">
      <c r="A713" s="2"/>
      <c r="B713" s="2"/>
      <c r="C713" s="2"/>
      <c r="D713" s="2"/>
      <c r="E713" s="2"/>
    </row>
    <row r="714" spans="1:5" ht="14.25" customHeight="1">
      <c r="A714" s="2"/>
      <c r="B714" s="2"/>
      <c r="C714" s="2"/>
      <c r="D714" s="2"/>
      <c r="E714" s="2"/>
    </row>
    <row r="715" spans="1:5" ht="14.25" customHeight="1">
      <c r="A715" s="2"/>
      <c r="B715" s="2"/>
      <c r="C715" s="2"/>
      <c r="D715" s="2"/>
      <c r="E715" s="2"/>
    </row>
    <row r="716" spans="1:5" ht="14.25" customHeight="1">
      <c r="A716" s="2"/>
      <c r="B716" s="2"/>
      <c r="C716" s="2"/>
      <c r="D716" s="2"/>
      <c r="E716" s="2"/>
    </row>
    <row r="717" spans="1:5" ht="14.25" customHeight="1">
      <c r="A717" s="2"/>
      <c r="B717" s="2"/>
      <c r="C717" s="2"/>
      <c r="D717" s="2"/>
      <c r="E717" s="2"/>
    </row>
    <row r="718" spans="1:5" ht="14.25" customHeight="1">
      <c r="A718" s="2"/>
      <c r="B718" s="2"/>
      <c r="C718" s="2"/>
      <c r="D718" s="2"/>
      <c r="E718" s="2"/>
    </row>
    <row r="719" spans="1:5" ht="14.25" customHeight="1">
      <c r="A719" s="2"/>
      <c r="B719" s="2"/>
      <c r="C719" s="2"/>
      <c r="D719" s="2"/>
      <c r="E719" s="2"/>
    </row>
    <row r="720" spans="1:5" ht="14.25" customHeight="1">
      <c r="A720" s="2"/>
      <c r="B720" s="2"/>
      <c r="C720" s="2"/>
      <c r="D720" s="2"/>
      <c r="E720" s="2"/>
    </row>
    <row r="721" spans="1:5" ht="14.25" customHeight="1">
      <c r="A721" s="2"/>
      <c r="B721" s="2"/>
      <c r="C721" s="2"/>
      <c r="D721" s="2"/>
      <c r="E721" s="2"/>
    </row>
    <row r="722" spans="1:5" ht="14.25" customHeight="1">
      <c r="A722" s="2"/>
      <c r="B722" s="2"/>
      <c r="C722" s="2"/>
      <c r="D722" s="2"/>
      <c r="E722" s="2"/>
    </row>
    <row r="723" spans="1:5" ht="14.25" customHeight="1">
      <c r="A723" s="2"/>
      <c r="B723" s="2"/>
      <c r="C723" s="2"/>
      <c r="D723" s="2"/>
      <c r="E723" s="2"/>
    </row>
    <row r="724" spans="1:5" ht="14.25" customHeight="1">
      <c r="A724" s="2"/>
      <c r="B724" s="2"/>
      <c r="C724" s="2"/>
      <c r="D724" s="2"/>
      <c r="E724" s="2"/>
    </row>
    <row r="725" spans="1:5" ht="14.25" customHeight="1">
      <c r="A725" s="2"/>
      <c r="B725" s="2"/>
      <c r="C725" s="2"/>
      <c r="D725" s="2"/>
      <c r="E725" s="2"/>
    </row>
    <row r="726" spans="1:5" ht="14.25" customHeight="1">
      <c r="A726" s="2"/>
      <c r="B726" s="2"/>
      <c r="C726" s="2"/>
      <c r="D726" s="2"/>
      <c r="E726" s="2"/>
    </row>
    <row r="727" spans="1:5" ht="14.25" customHeight="1">
      <c r="A727" s="2"/>
      <c r="B727" s="2"/>
      <c r="C727" s="2"/>
      <c r="D727" s="2"/>
      <c r="E727" s="2"/>
    </row>
    <row r="728" spans="1:5" ht="14.25" customHeight="1">
      <c r="A728" s="2"/>
      <c r="B728" s="2"/>
      <c r="C728" s="2"/>
      <c r="D728" s="2"/>
      <c r="E728" s="2"/>
    </row>
    <row r="729" spans="1:5" ht="14.25" customHeight="1">
      <c r="A729" s="2"/>
      <c r="B729" s="2"/>
      <c r="C729" s="2"/>
      <c r="D729" s="2"/>
      <c r="E729" s="2"/>
    </row>
    <row r="730" spans="1:5" ht="14.25" customHeight="1">
      <c r="A730" s="2"/>
      <c r="B730" s="2"/>
      <c r="C730" s="2"/>
      <c r="D730" s="2"/>
      <c r="E730" s="2"/>
    </row>
    <row r="731" spans="1:5" ht="14.25" customHeight="1">
      <c r="A731" s="2"/>
      <c r="B731" s="2"/>
      <c r="C731" s="2"/>
      <c r="D731" s="2"/>
      <c r="E731" s="2"/>
    </row>
    <row r="732" spans="1:5" ht="14.25" customHeight="1">
      <c r="A732" s="2"/>
      <c r="B732" s="2"/>
      <c r="C732" s="2"/>
      <c r="D732" s="2"/>
      <c r="E732" s="2"/>
    </row>
    <row r="733" spans="1:5" ht="14.25" customHeight="1">
      <c r="A733" s="2"/>
      <c r="B733" s="2"/>
      <c r="C733" s="2"/>
      <c r="D733" s="2"/>
      <c r="E733" s="2"/>
    </row>
    <row r="734" spans="1:5" ht="14.25" customHeight="1">
      <c r="A734" s="2"/>
      <c r="B734" s="2"/>
      <c r="C734" s="2"/>
      <c r="D734" s="2"/>
      <c r="E734" s="2"/>
    </row>
    <row r="735" spans="1:5" ht="14.25" customHeight="1">
      <c r="A735" s="2"/>
      <c r="B735" s="2"/>
      <c r="C735" s="2"/>
      <c r="D735" s="2"/>
      <c r="E735" s="2"/>
    </row>
    <row r="736" spans="1:5" ht="14.25" customHeight="1">
      <c r="A736" s="2"/>
      <c r="B736" s="2"/>
      <c r="C736" s="2"/>
      <c r="D736" s="2"/>
      <c r="E736" s="2"/>
    </row>
    <row r="737" spans="1:5" ht="14.25" customHeight="1">
      <c r="A737" s="2"/>
      <c r="B737" s="2"/>
      <c r="C737" s="2"/>
      <c r="D737" s="2"/>
      <c r="E737" s="2"/>
    </row>
    <row r="738" spans="1:5" ht="14.25" customHeight="1">
      <c r="A738" s="2"/>
      <c r="B738" s="2"/>
      <c r="C738" s="2"/>
      <c r="D738" s="2"/>
      <c r="E738" s="2"/>
    </row>
    <row r="739" spans="1:5" ht="14.25" customHeight="1">
      <c r="A739" s="2"/>
      <c r="B739" s="2"/>
      <c r="C739" s="2"/>
      <c r="D739" s="2"/>
      <c r="E739" s="2"/>
    </row>
    <row r="740" spans="1:5" ht="14.25" customHeight="1">
      <c r="A740" s="2"/>
      <c r="B740" s="2"/>
      <c r="C740" s="2"/>
      <c r="D740" s="2"/>
      <c r="E740" s="2"/>
    </row>
    <row r="741" spans="1:5" ht="14.25" customHeight="1">
      <c r="A741" s="2"/>
      <c r="B741" s="2"/>
      <c r="C741" s="2"/>
      <c r="D741" s="2"/>
      <c r="E741" s="2"/>
    </row>
    <row r="742" spans="1:5" ht="14.25" customHeight="1">
      <c r="A742" s="2"/>
      <c r="B742" s="2"/>
      <c r="C742" s="2"/>
      <c r="D742" s="2"/>
      <c r="E742" s="2"/>
    </row>
    <row r="743" spans="1:5" ht="14.25" customHeight="1">
      <c r="A743" s="2"/>
      <c r="B743" s="2"/>
      <c r="C743" s="2"/>
      <c r="D743" s="2"/>
      <c r="E743" s="2"/>
    </row>
    <row r="744" spans="1:5" ht="14.25" customHeight="1">
      <c r="A744" s="2"/>
      <c r="B744" s="2"/>
      <c r="C744" s="2"/>
      <c r="D744" s="2"/>
      <c r="E744" s="2"/>
    </row>
    <row r="745" spans="1:5" ht="14.25" customHeight="1">
      <c r="A745" s="2"/>
      <c r="B745" s="2"/>
      <c r="C745" s="2"/>
      <c r="D745" s="2"/>
      <c r="E745" s="2"/>
    </row>
    <row r="746" spans="1:5" ht="14.25" customHeight="1">
      <c r="A746" s="2"/>
      <c r="B746" s="2"/>
      <c r="C746" s="2"/>
      <c r="D746" s="2"/>
      <c r="E746" s="2"/>
    </row>
    <row r="747" spans="1:5" ht="14.25" customHeight="1">
      <c r="A747" s="2"/>
      <c r="B747" s="2"/>
      <c r="C747" s="2"/>
      <c r="D747" s="2"/>
      <c r="E747" s="2"/>
    </row>
    <row r="748" spans="1:5" ht="14.25" customHeight="1">
      <c r="A748" s="2"/>
      <c r="B748" s="2"/>
      <c r="C748" s="2"/>
      <c r="D748" s="2"/>
      <c r="E748" s="2"/>
    </row>
    <row r="749" spans="1:5" ht="14.25" customHeight="1">
      <c r="A749" s="2"/>
      <c r="B749" s="2"/>
      <c r="C749" s="2"/>
      <c r="D749" s="2"/>
      <c r="E749" s="2"/>
    </row>
    <row r="750" spans="1:5" ht="14.25" customHeight="1">
      <c r="A750" s="2"/>
      <c r="B750" s="2"/>
      <c r="C750" s="2"/>
      <c r="D750" s="2"/>
      <c r="E750" s="2"/>
    </row>
    <row r="751" spans="1:5" ht="14.25" customHeight="1">
      <c r="A751" s="2"/>
      <c r="B751" s="2"/>
      <c r="C751" s="2"/>
      <c r="D751" s="2"/>
      <c r="E751" s="2"/>
    </row>
    <row r="752" spans="1:5" ht="14.25" customHeight="1">
      <c r="A752" s="2"/>
      <c r="B752" s="2"/>
      <c r="C752" s="2"/>
      <c r="D752" s="2"/>
      <c r="E752" s="2"/>
    </row>
    <row r="753" spans="1:5" ht="14.25" customHeight="1">
      <c r="A753" s="2"/>
      <c r="B753" s="2"/>
      <c r="C753" s="2"/>
      <c r="D753" s="2"/>
      <c r="E753" s="2"/>
    </row>
    <row r="754" spans="1:5" ht="14.25" customHeight="1">
      <c r="A754" s="2"/>
      <c r="B754" s="2"/>
      <c r="C754" s="2"/>
      <c r="D754" s="2"/>
      <c r="E754" s="2"/>
    </row>
    <row r="755" spans="1:5" ht="14.25" customHeight="1">
      <c r="A755" s="2"/>
      <c r="B755" s="2"/>
      <c r="C755" s="2"/>
      <c r="D755" s="2"/>
      <c r="E755" s="2"/>
    </row>
    <row r="756" spans="1:5" ht="14.25" customHeight="1">
      <c r="A756" s="2"/>
      <c r="B756" s="2"/>
      <c r="C756" s="2"/>
      <c r="D756" s="2"/>
      <c r="E756" s="2"/>
    </row>
    <row r="757" spans="1:5" ht="14.25" customHeight="1">
      <c r="A757" s="2"/>
      <c r="B757" s="2"/>
      <c r="C757" s="2"/>
      <c r="D757" s="2"/>
      <c r="E757" s="2"/>
    </row>
    <row r="758" spans="1:5" ht="14.25" customHeight="1">
      <c r="A758" s="2"/>
      <c r="B758" s="2"/>
      <c r="C758" s="2"/>
      <c r="D758" s="2"/>
      <c r="E758" s="2"/>
    </row>
    <row r="759" spans="1:5" ht="14.25" customHeight="1">
      <c r="A759" s="2"/>
      <c r="B759" s="2"/>
      <c r="C759" s="2"/>
      <c r="D759" s="2"/>
      <c r="E759" s="2"/>
    </row>
    <row r="760" spans="1:5" ht="14.25" customHeight="1">
      <c r="A760" s="2"/>
      <c r="B760" s="2"/>
      <c r="C760" s="2"/>
      <c r="D760" s="2"/>
      <c r="E760" s="2"/>
    </row>
    <row r="761" spans="1:5" ht="14.25" customHeight="1">
      <c r="A761" s="2"/>
      <c r="B761" s="2"/>
      <c r="C761" s="2"/>
      <c r="D761" s="2"/>
      <c r="E761" s="2"/>
    </row>
    <row r="762" spans="1:5" ht="14.25" customHeight="1">
      <c r="A762" s="2"/>
      <c r="B762" s="2"/>
      <c r="C762" s="2"/>
      <c r="D762" s="2"/>
      <c r="E762" s="2"/>
    </row>
    <row r="763" spans="1:5" ht="14.25" customHeight="1">
      <c r="A763" s="2"/>
      <c r="B763" s="2"/>
      <c r="C763" s="2"/>
      <c r="D763" s="2"/>
      <c r="E763" s="2"/>
    </row>
    <row r="764" spans="1:5" ht="14.25" customHeight="1">
      <c r="A764" s="2"/>
      <c r="B764" s="2"/>
      <c r="C764" s="2"/>
      <c r="D764" s="2"/>
      <c r="E764" s="2"/>
    </row>
    <row r="765" spans="1:5" ht="14.25" customHeight="1">
      <c r="A765" s="2"/>
      <c r="B765" s="2"/>
      <c r="C765" s="2"/>
      <c r="D765" s="2"/>
      <c r="E765" s="2"/>
    </row>
    <row r="766" spans="1:5" ht="14.25" customHeight="1">
      <c r="A766" s="2"/>
      <c r="B766" s="2"/>
      <c r="C766" s="2"/>
      <c r="D766" s="2"/>
      <c r="E766" s="2"/>
    </row>
    <row r="767" spans="1:5" ht="14.25" customHeight="1">
      <c r="A767" s="2"/>
      <c r="B767" s="2"/>
      <c r="C767" s="2"/>
      <c r="D767" s="2"/>
      <c r="E767" s="2"/>
    </row>
    <row r="768" spans="1:5" ht="14.25" customHeight="1">
      <c r="A768" s="2"/>
      <c r="B768" s="2"/>
      <c r="C768" s="2"/>
      <c r="D768" s="2"/>
      <c r="E768" s="2"/>
    </row>
    <row r="769" spans="1:5" ht="14.25" customHeight="1">
      <c r="A769" s="2"/>
      <c r="B769" s="2"/>
      <c r="C769" s="2"/>
      <c r="D769" s="2"/>
      <c r="E769" s="2"/>
    </row>
    <row r="770" spans="1:5" ht="14.25" customHeight="1">
      <c r="A770" s="2"/>
      <c r="B770" s="2"/>
      <c r="C770" s="2"/>
      <c r="D770" s="2"/>
      <c r="E770" s="2"/>
    </row>
    <row r="771" spans="1:5" ht="14.25" customHeight="1">
      <c r="A771" s="2"/>
      <c r="B771" s="2"/>
      <c r="C771" s="2"/>
      <c r="D771" s="2"/>
      <c r="E771" s="2"/>
    </row>
    <row r="772" spans="1:5" ht="14.25" customHeight="1">
      <c r="A772" s="2"/>
      <c r="B772" s="2"/>
      <c r="C772" s="2"/>
      <c r="D772" s="2"/>
      <c r="E772" s="2"/>
    </row>
    <row r="773" spans="1:5" ht="14.25" customHeight="1">
      <c r="A773" s="2"/>
      <c r="B773" s="2"/>
      <c r="C773" s="2"/>
      <c r="D773" s="2"/>
      <c r="E773" s="2"/>
    </row>
    <row r="774" spans="1:5" ht="14.25" customHeight="1">
      <c r="A774" s="2"/>
      <c r="B774" s="2"/>
      <c r="C774" s="2"/>
      <c r="D774" s="2"/>
      <c r="E774" s="2"/>
    </row>
    <row r="775" spans="1:5" ht="14.25" customHeight="1">
      <c r="A775" s="2"/>
      <c r="B775" s="2"/>
      <c r="C775" s="2"/>
      <c r="D775" s="2"/>
      <c r="E775" s="2"/>
    </row>
    <row r="776" spans="1:5" ht="14.25" customHeight="1">
      <c r="A776" s="2"/>
      <c r="B776" s="2"/>
      <c r="C776" s="2"/>
      <c r="D776" s="2"/>
      <c r="E776" s="2"/>
    </row>
    <row r="777" spans="1:5" ht="14.25" customHeight="1">
      <c r="A777" s="2"/>
      <c r="B777" s="2"/>
      <c r="C777" s="2"/>
      <c r="D777" s="2"/>
      <c r="E777" s="2"/>
    </row>
    <row r="778" spans="1:5" ht="14.25" customHeight="1">
      <c r="A778" s="2"/>
      <c r="B778" s="2"/>
      <c r="C778" s="2"/>
      <c r="D778" s="2"/>
      <c r="E778" s="2"/>
    </row>
    <row r="779" spans="1:5" ht="14.25" customHeight="1">
      <c r="A779" s="2"/>
      <c r="B779" s="2"/>
      <c r="C779" s="2"/>
      <c r="D779" s="2"/>
      <c r="E779" s="2"/>
    </row>
    <row r="780" spans="1:5" ht="14.25" customHeight="1">
      <c r="A780" s="2"/>
      <c r="B780" s="2"/>
      <c r="C780" s="2"/>
      <c r="D780" s="2"/>
      <c r="E780" s="2"/>
    </row>
    <row r="781" spans="1:5" ht="14.25" customHeight="1">
      <c r="A781" s="2"/>
      <c r="B781" s="2"/>
      <c r="C781" s="2"/>
      <c r="D781" s="2"/>
      <c r="E781" s="2"/>
    </row>
    <row r="782" spans="1:5" ht="14.25" customHeight="1">
      <c r="A782" s="2"/>
      <c r="B782" s="2"/>
      <c r="C782" s="2"/>
      <c r="D782" s="2"/>
      <c r="E782" s="2"/>
    </row>
    <row r="783" spans="1:5" ht="14.25" customHeight="1">
      <c r="A783" s="2"/>
      <c r="B783" s="2"/>
      <c r="C783" s="2"/>
      <c r="D783" s="2"/>
      <c r="E783" s="2"/>
    </row>
    <row r="784" spans="1:5" ht="14.25" customHeight="1">
      <c r="A784" s="2"/>
      <c r="B784" s="2"/>
      <c r="C784" s="2"/>
      <c r="D784" s="2"/>
      <c r="E784" s="2"/>
    </row>
    <row r="785" spans="1:5" ht="14.25" customHeight="1">
      <c r="A785" s="2"/>
      <c r="B785" s="2"/>
      <c r="C785" s="2"/>
      <c r="D785" s="2"/>
      <c r="E785" s="2"/>
    </row>
    <row r="786" spans="1:5" ht="14.25" customHeight="1">
      <c r="A786" s="2"/>
      <c r="B786" s="2"/>
      <c r="C786" s="2"/>
      <c r="D786" s="2"/>
      <c r="E786" s="2"/>
    </row>
    <row r="787" spans="1:5" ht="14.25" customHeight="1">
      <c r="A787" s="2"/>
      <c r="B787" s="2"/>
      <c r="C787" s="2"/>
      <c r="D787" s="2"/>
      <c r="E787" s="2"/>
    </row>
    <row r="788" spans="1:5" ht="14.25" customHeight="1">
      <c r="A788" s="2"/>
      <c r="B788" s="2"/>
      <c r="C788" s="2"/>
      <c r="D788" s="2"/>
      <c r="E788" s="2"/>
    </row>
    <row r="789" spans="1:5" ht="14.25" customHeight="1">
      <c r="A789" s="2"/>
      <c r="B789" s="2"/>
      <c r="C789" s="2"/>
      <c r="D789" s="2"/>
      <c r="E789" s="2"/>
    </row>
    <row r="790" spans="1:5" ht="14.25" customHeight="1">
      <c r="A790" s="2"/>
      <c r="B790" s="2"/>
      <c r="C790" s="2"/>
      <c r="D790" s="2"/>
      <c r="E790" s="2"/>
    </row>
    <row r="791" spans="1:5" ht="14.25" customHeight="1">
      <c r="A791" s="2"/>
      <c r="B791" s="2"/>
      <c r="C791" s="2"/>
      <c r="D791" s="2"/>
      <c r="E791" s="2"/>
    </row>
    <row r="792" spans="1:5" ht="14.25" customHeight="1">
      <c r="A792" s="2"/>
      <c r="B792" s="2"/>
      <c r="C792" s="2"/>
      <c r="D792" s="2"/>
      <c r="E792" s="2"/>
    </row>
    <row r="793" spans="1:5" ht="14.25" customHeight="1">
      <c r="A793" s="2"/>
      <c r="B793" s="2"/>
      <c r="C793" s="2"/>
      <c r="D793" s="2"/>
      <c r="E793" s="2"/>
    </row>
    <row r="794" spans="1:5" ht="14.25" customHeight="1">
      <c r="A794" s="2"/>
      <c r="B794" s="2"/>
      <c r="C794" s="2"/>
      <c r="D794" s="2"/>
      <c r="E794" s="2"/>
    </row>
    <row r="795" spans="1:5" ht="14.25" customHeight="1">
      <c r="A795" s="2"/>
      <c r="B795" s="2"/>
      <c r="C795" s="2"/>
      <c r="D795" s="2"/>
      <c r="E795" s="2"/>
    </row>
    <row r="796" spans="1:5" ht="14.25" customHeight="1">
      <c r="A796" s="2"/>
      <c r="B796" s="2"/>
      <c r="C796" s="2"/>
      <c r="D796" s="2"/>
      <c r="E796" s="2"/>
    </row>
    <row r="797" spans="1:5" ht="14.25" customHeight="1">
      <c r="A797" s="2"/>
      <c r="B797" s="2"/>
      <c r="C797" s="2"/>
      <c r="D797" s="2"/>
      <c r="E797" s="2"/>
    </row>
    <row r="798" spans="1:5" ht="14.25" customHeight="1">
      <c r="A798" s="2"/>
      <c r="B798" s="2"/>
      <c r="C798" s="2"/>
      <c r="D798" s="2"/>
      <c r="E798" s="2"/>
    </row>
    <row r="799" spans="1:5" ht="14.25" customHeight="1">
      <c r="A799" s="2"/>
      <c r="B799" s="2"/>
      <c r="C799" s="2"/>
      <c r="D799" s="2"/>
      <c r="E799" s="2"/>
    </row>
    <row r="800" spans="1:5" ht="14.25" customHeight="1">
      <c r="A800" s="2"/>
      <c r="B800" s="2"/>
      <c r="C800" s="2"/>
      <c r="D800" s="2"/>
      <c r="E800" s="2"/>
    </row>
    <row r="801" spans="1:5" ht="14.25" customHeight="1">
      <c r="A801" s="2"/>
      <c r="B801" s="2"/>
      <c r="C801" s="2"/>
      <c r="D801" s="2"/>
      <c r="E801" s="2"/>
    </row>
    <row r="802" spans="1:5" ht="14.25" customHeight="1">
      <c r="A802" s="2"/>
      <c r="B802" s="2"/>
      <c r="C802" s="2"/>
      <c r="D802" s="2"/>
      <c r="E802" s="2"/>
    </row>
    <row r="803" spans="1:5" ht="14.25" customHeight="1">
      <c r="A803" s="2"/>
      <c r="B803" s="2"/>
      <c r="C803" s="2"/>
      <c r="D803" s="2"/>
      <c r="E803" s="2"/>
    </row>
    <row r="804" spans="1:5" ht="14.25" customHeight="1">
      <c r="A804" s="2"/>
      <c r="B804" s="2"/>
      <c r="C804" s="2"/>
      <c r="D804" s="2"/>
      <c r="E804" s="2"/>
    </row>
    <row r="805" spans="1:5" ht="14.25" customHeight="1">
      <c r="A805" s="2"/>
      <c r="B805" s="2"/>
      <c r="C805" s="2"/>
      <c r="D805" s="2"/>
      <c r="E805" s="2"/>
    </row>
    <row r="806" spans="1:5" ht="14.25" customHeight="1">
      <c r="A806" s="2"/>
      <c r="B806" s="2"/>
      <c r="C806" s="2"/>
      <c r="D806" s="2"/>
      <c r="E806" s="2"/>
    </row>
    <row r="807" spans="1:5" ht="14.25" customHeight="1">
      <c r="A807" s="2"/>
      <c r="B807" s="2"/>
      <c r="C807" s="2"/>
      <c r="D807" s="2"/>
      <c r="E807" s="2"/>
    </row>
    <row r="808" spans="1:5" ht="14.25" customHeight="1">
      <c r="A808" s="2"/>
      <c r="B808" s="2"/>
      <c r="C808" s="2"/>
      <c r="D808" s="2"/>
      <c r="E808" s="2"/>
    </row>
    <row r="809" spans="1:5" ht="14.25" customHeight="1">
      <c r="A809" s="2"/>
      <c r="B809" s="2"/>
      <c r="C809" s="2"/>
      <c r="D809" s="2"/>
      <c r="E809" s="2"/>
    </row>
    <row r="810" spans="1:5" ht="14.25" customHeight="1">
      <c r="A810" s="2"/>
      <c r="B810" s="2"/>
      <c r="C810" s="2"/>
      <c r="D810" s="2"/>
      <c r="E810" s="2"/>
    </row>
    <row r="811" spans="1:5" ht="14.25" customHeight="1">
      <c r="A811" s="2"/>
      <c r="B811" s="2"/>
      <c r="C811" s="2"/>
      <c r="D811" s="2"/>
      <c r="E811" s="2"/>
    </row>
    <row r="812" spans="1:5" ht="14.25" customHeight="1">
      <c r="A812" s="2"/>
      <c r="B812" s="2"/>
      <c r="C812" s="2"/>
      <c r="D812" s="2"/>
      <c r="E812" s="2"/>
    </row>
    <row r="813" spans="1:5" ht="14.25" customHeight="1">
      <c r="A813" s="2"/>
      <c r="B813" s="2"/>
      <c r="C813" s="2"/>
      <c r="D813" s="2"/>
      <c r="E813" s="2"/>
    </row>
    <row r="814" spans="1:5" ht="14.25" customHeight="1">
      <c r="A814" s="2"/>
      <c r="B814" s="2"/>
      <c r="C814" s="2"/>
      <c r="D814" s="2"/>
      <c r="E814" s="2"/>
    </row>
    <row r="815" spans="1:5" ht="14.25" customHeight="1">
      <c r="A815" s="2"/>
      <c r="B815" s="2"/>
      <c r="C815" s="2"/>
      <c r="D815" s="2"/>
      <c r="E815" s="2"/>
    </row>
    <row r="816" spans="1:5" ht="14.25" customHeight="1">
      <c r="A816" s="2"/>
      <c r="B816" s="2"/>
      <c r="C816" s="2"/>
      <c r="D816" s="2"/>
      <c r="E816" s="2"/>
    </row>
    <row r="817" spans="1:5" ht="14.25" customHeight="1">
      <c r="A817" s="2"/>
      <c r="B817" s="2"/>
      <c r="C817" s="2"/>
      <c r="D817" s="2"/>
      <c r="E817" s="2"/>
    </row>
    <row r="818" spans="1:5" ht="14.25" customHeight="1">
      <c r="A818" s="2"/>
      <c r="B818" s="2"/>
      <c r="C818" s="2"/>
      <c r="D818" s="2"/>
      <c r="E818" s="2"/>
    </row>
    <row r="819" spans="1:5" ht="14.25" customHeight="1">
      <c r="A819" s="2"/>
      <c r="B819" s="2"/>
      <c r="C819" s="2"/>
      <c r="D819" s="2"/>
      <c r="E819" s="2"/>
    </row>
    <row r="820" spans="1:5" ht="14.25" customHeight="1">
      <c r="A820" s="2"/>
      <c r="B820" s="2"/>
      <c r="C820" s="2"/>
      <c r="D820" s="2"/>
      <c r="E820" s="2"/>
    </row>
    <row r="821" spans="1:5" ht="14.25" customHeight="1">
      <c r="A821" s="2"/>
      <c r="B821" s="2"/>
      <c r="C821" s="2"/>
      <c r="D821" s="2"/>
      <c r="E821" s="2"/>
    </row>
    <row r="822" spans="1:5" ht="14.25" customHeight="1">
      <c r="A822" s="2"/>
      <c r="B822" s="2"/>
      <c r="C822" s="2"/>
      <c r="D822" s="2"/>
      <c r="E822" s="2"/>
    </row>
    <row r="823" spans="1:5" ht="14.25" customHeight="1">
      <c r="A823" s="2"/>
      <c r="B823" s="2"/>
      <c r="C823" s="2"/>
      <c r="D823" s="2"/>
      <c r="E823" s="2"/>
    </row>
    <row r="824" spans="1:5" ht="14.25" customHeight="1">
      <c r="A824" s="2"/>
      <c r="B824" s="2"/>
      <c r="C824" s="2"/>
      <c r="D824" s="2"/>
      <c r="E824" s="2"/>
    </row>
    <row r="825" spans="1:5" ht="14.25" customHeight="1">
      <c r="A825" s="2"/>
      <c r="B825" s="2"/>
      <c r="C825" s="2"/>
      <c r="D825" s="2"/>
      <c r="E825" s="2"/>
    </row>
    <row r="826" spans="1:5" ht="14.25" customHeight="1">
      <c r="A826" s="2"/>
      <c r="B826" s="2"/>
      <c r="C826" s="2"/>
      <c r="D826" s="2"/>
      <c r="E826" s="2"/>
    </row>
    <row r="827" spans="1:5" ht="14.25" customHeight="1">
      <c r="A827" s="2"/>
      <c r="B827" s="2"/>
      <c r="C827" s="2"/>
      <c r="D827" s="2"/>
      <c r="E827" s="2"/>
    </row>
    <row r="828" spans="1:5" ht="14.25" customHeight="1">
      <c r="A828" s="2"/>
      <c r="B828" s="2"/>
      <c r="C828" s="2"/>
      <c r="D828" s="2"/>
      <c r="E828" s="2"/>
    </row>
    <row r="829" spans="1:5" ht="14.25" customHeight="1">
      <c r="A829" s="2"/>
      <c r="B829" s="2"/>
      <c r="C829" s="2"/>
      <c r="D829" s="2"/>
      <c r="E829" s="2"/>
    </row>
    <row r="830" spans="1:5" ht="14.25" customHeight="1">
      <c r="A830" s="2"/>
      <c r="B830" s="2"/>
      <c r="C830" s="2"/>
      <c r="D830" s="2"/>
      <c r="E830" s="2"/>
    </row>
    <row r="831" spans="1:5" ht="14.25" customHeight="1">
      <c r="A831" s="2"/>
      <c r="B831" s="2"/>
      <c r="C831" s="2"/>
      <c r="D831" s="2"/>
      <c r="E831" s="2"/>
    </row>
    <row r="832" spans="1:5" ht="14.25" customHeight="1">
      <c r="A832" s="2"/>
      <c r="B832" s="2"/>
      <c r="C832" s="2"/>
      <c r="D832" s="2"/>
      <c r="E832" s="2"/>
    </row>
    <row r="833" spans="1:5" ht="14.25" customHeight="1">
      <c r="A833" s="2"/>
      <c r="B833" s="2"/>
      <c r="C833" s="2"/>
      <c r="D833" s="2"/>
      <c r="E833" s="2"/>
    </row>
    <row r="834" spans="1:5" ht="14.25" customHeight="1">
      <c r="A834" s="2"/>
      <c r="B834" s="2"/>
      <c r="C834" s="2"/>
      <c r="D834" s="2"/>
      <c r="E834" s="2"/>
    </row>
    <row r="835" spans="1:5" ht="14.25" customHeight="1">
      <c r="A835" s="2"/>
      <c r="B835" s="2"/>
      <c r="C835" s="2"/>
      <c r="D835" s="2"/>
      <c r="E835" s="2"/>
    </row>
    <row r="836" spans="1:5" ht="14.25" customHeight="1">
      <c r="A836" s="2"/>
      <c r="B836" s="2"/>
      <c r="C836" s="2"/>
      <c r="D836" s="2"/>
      <c r="E836" s="2"/>
    </row>
    <row r="837" spans="1:5" ht="14.25" customHeight="1">
      <c r="A837" s="2"/>
      <c r="B837" s="2"/>
      <c r="C837" s="2"/>
      <c r="D837" s="2"/>
      <c r="E837" s="2"/>
    </row>
    <row r="838" spans="1:5" ht="14.25" customHeight="1">
      <c r="A838" s="2"/>
      <c r="B838" s="2"/>
      <c r="C838" s="2"/>
      <c r="D838" s="2"/>
      <c r="E838" s="2"/>
    </row>
    <row r="839" spans="1:5" ht="14.25" customHeight="1">
      <c r="A839" s="2"/>
      <c r="B839" s="2"/>
      <c r="C839" s="2"/>
      <c r="D839" s="2"/>
      <c r="E839" s="2"/>
    </row>
    <row r="840" spans="1:5" ht="14.25" customHeight="1">
      <c r="A840" s="2"/>
      <c r="B840" s="2"/>
      <c r="C840" s="2"/>
      <c r="D840" s="2"/>
      <c r="E840" s="2"/>
    </row>
    <row r="841" spans="1:5" ht="14.25" customHeight="1">
      <c r="A841" s="2"/>
      <c r="B841" s="2"/>
      <c r="C841" s="2"/>
      <c r="D841" s="2"/>
      <c r="E841" s="2"/>
    </row>
    <row r="842" spans="1:5" ht="14.25" customHeight="1">
      <c r="A842" s="2"/>
      <c r="B842" s="2"/>
      <c r="C842" s="2"/>
      <c r="D842" s="2"/>
      <c r="E842" s="2"/>
    </row>
    <row r="843" spans="1:5" ht="14.25" customHeight="1">
      <c r="A843" s="2"/>
      <c r="B843" s="2"/>
      <c r="C843" s="2"/>
      <c r="D843" s="2"/>
      <c r="E843" s="2"/>
    </row>
    <row r="844" spans="1:5" ht="14.25" customHeight="1">
      <c r="A844" s="2"/>
      <c r="B844" s="2"/>
      <c r="C844" s="2"/>
      <c r="D844" s="2"/>
      <c r="E844" s="2"/>
    </row>
    <row r="845" spans="1:5" ht="14.25" customHeight="1">
      <c r="A845" s="2"/>
      <c r="B845" s="2"/>
      <c r="C845" s="2"/>
      <c r="D845" s="2"/>
      <c r="E845" s="2"/>
    </row>
    <row r="846" spans="1:5" ht="14.25" customHeight="1">
      <c r="A846" s="2"/>
      <c r="B846" s="2"/>
      <c r="C846" s="2"/>
      <c r="D846" s="2"/>
      <c r="E846" s="2"/>
    </row>
    <row r="847" spans="1:5" ht="14.25" customHeight="1">
      <c r="A847" s="2"/>
      <c r="B847" s="2"/>
      <c r="C847" s="2"/>
      <c r="D847" s="2"/>
      <c r="E847" s="2"/>
    </row>
    <row r="848" spans="1:5" ht="14.25" customHeight="1">
      <c r="A848" s="2"/>
      <c r="B848" s="2"/>
      <c r="C848" s="2"/>
      <c r="D848" s="2"/>
      <c r="E848" s="2"/>
    </row>
    <row r="849" spans="1:5" ht="14.25" customHeight="1">
      <c r="A849" s="2"/>
      <c r="B849" s="2"/>
      <c r="C849" s="2"/>
      <c r="D849" s="2"/>
      <c r="E849" s="2"/>
    </row>
    <row r="850" spans="1:5" ht="14.25" customHeight="1">
      <c r="A850" s="2"/>
      <c r="B850" s="2"/>
      <c r="C850" s="2"/>
      <c r="D850" s="2"/>
      <c r="E850" s="2"/>
    </row>
    <row r="851" spans="1:5" ht="14.25" customHeight="1">
      <c r="A851" s="2"/>
      <c r="B851" s="2"/>
      <c r="C851" s="2"/>
      <c r="D851" s="2"/>
      <c r="E851" s="2"/>
    </row>
    <row r="852" spans="1:5" ht="14.25" customHeight="1">
      <c r="A852" s="2"/>
      <c r="B852" s="2"/>
      <c r="C852" s="2"/>
      <c r="D852" s="2"/>
      <c r="E852" s="2"/>
    </row>
    <row r="853" spans="1:5" ht="14.25" customHeight="1">
      <c r="A853" s="2"/>
      <c r="B853" s="2"/>
      <c r="C853" s="2"/>
      <c r="D853" s="2"/>
      <c r="E853" s="2"/>
    </row>
    <row r="854" spans="1:5" ht="14.25" customHeight="1">
      <c r="A854" s="2"/>
      <c r="B854" s="2"/>
      <c r="C854" s="2"/>
      <c r="D854" s="2"/>
      <c r="E854" s="2"/>
    </row>
    <row r="855" spans="1:5" ht="14.25" customHeight="1">
      <c r="A855" s="2"/>
      <c r="B855" s="2"/>
      <c r="C855" s="2"/>
      <c r="D855" s="2"/>
      <c r="E855" s="2"/>
    </row>
    <row r="856" spans="1:5" ht="14.25" customHeight="1">
      <c r="A856" s="2"/>
      <c r="B856" s="2"/>
      <c r="C856" s="2"/>
      <c r="D856" s="2"/>
      <c r="E856" s="2"/>
    </row>
    <row r="857" spans="1:5" ht="14.25" customHeight="1">
      <c r="A857" s="2"/>
      <c r="B857" s="2"/>
      <c r="C857" s="2"/>
      <c r="D857" s="2"/>
      <c r="E857" s="2"/>
    </row>
    <row r="858" spans="1:5" ht="14.25" customHeight="1">
      <c r="A858" s="2"/>
      <c r="B858" s="2"/>
      <c r="C858" s="2"/>
      <c r="D858" s="2"/>
      <c r="E858" s="2"/>
    </row>
    <row r="859" spans="1:5" ht="14.25" customHeight="1">
      <c r="A859" s="2"/>
      <c r="B859" s="2"/>
      <c r="C859" s="2"/>
      <c r="D859" s="2"/>
      <c r="E859" s="2"/>
    </row>
    <row r="860" spans="1:5" ht="14.25" customHeight="1">
      <c r="A860" s="2"/>
      <c r="B860" s="2"/>
      <c r="C860" s="2"/>
      <c r="D860" s="2"/>
      <c r="E860" s="2"/>
    </row>
    <row r="861" spans="1:5" ht="14.25" customHeight="1">
      <c r="A861" s="2"/>
      <c r="B861" s="2"/>
      <c r="C861" s="2"/>
      <c r="D861" s="2"/>
      <c r="E861" s="2"/>
    </row>
    <row r="862" spans="1:5" ht="14.25" customHeight="1">
      <c r="A862" s="2"/>
      <c r="B862" s="2"/>
      <c r="C862" s="2"/>
      <c r="D862" s="2"/>
      <c r="E862" s="2"/>
    </row>
    <row r="863" spans="1:5" ht="14.25" customHeight="1">
      <c r="A863" s="2"/>
      <c r="B863" s="2"/>
      <c r="C863" s="2"/>
      <c r="D863" s="2"/>
      <c r="E863" s="2"/>
    </row>
    <row r="864" spans="1:5" ht="14.25" customHeight="1">
      <c r="A864" s="2"/>
      <c r="B864" s="2"/>
      <c r="C864" s="2"/>
      <c r="D864" s="2"/>
      <c r="E864" s="2"/>
    </row>
    <row r="865" spans="1:5" ht="14.25" customHeight="1">
      <c r="A865" s="2"/>
      <c r="B865" s="2"/>
      <c r="C865" s="2"/>
      <c r="D865" s="2"/>
      <c r="E865" s="2"/>
    </row>
    <row r="866" spans="1:5" ht="14.25" customHeight="1">
      <c r="A866" s="2"/>
      <c r="B866" s="2"/>
      <c r="C866" s="2"/>
      <c r="D866" s="2"/>
      <c r="E866" s="2"/>
    </row>
    <row r="867" spans="1:5" ht="14.25" customHeight="1">
      <c r="A867" s="2"/>
      <c r="B867" s="2"/>
      <c r="C867" s="2"/>
      <c r="D867" s="2"/>
      <c r="E867" s="2"/>
    </row>
    <row r="868" spans="1:5" ht="14.25" customHeight="1">
      <c r="A868" s="2"/>
      <c r="B868" s="2"/>
      <c r="C868" s="2"/>
      <c r="D868" s="2"/>
      <c r="E868" s="2"/>
    </row>
    <row r="869" spans="1:5" ht="14.25" customHeight="1">
      <c r="A869" s="2"/>
      <c r="B869" s="2"/>
      <c r="C869" s="2"/>
      <c r="D869" s="2"/>
      <c r="E869" s="2"/>
    </row>
    <row r="870" spans="1:5" ht="14.25" customHeight="1">
      <c r="A870" s="2"/>
      <c r="B870" s="2"/>
      <c r="C870" s="2"/>
      <c r="D870" s="2"/>
      <c r="E870" s="2"/>
    </row>
    <row r="871" spans="1:5" ht="14.25" customHeight="1">
      <c r="A871" s="2"/>
      <c r="B871" s="2"/>
      <c r="C871" s="2"/>
      <c r="D871" s="2"/>
      <c r="E871" s="2"/>
    </row>
    <row r="872" spans="1:5" ht="14.25" customHeight="1">
      <c r="A872" s="2"/>
      <c r="B872" s="2"/>
      <c r="C872" s="2"/>
      <c r="D872" s="2"/>
      <c r="E872" s="2"/>
    </row>
    <row r="873" spans="1:5" ht="14.25" customHeight="1">
      <c r="A873" s="2"/>
      <c r="B873" s="2"/>
      <c r="C873" s="2"/>
      <c r="D873" s="2"/>
      <c r="E873" s="2"/>
    </row>
    <row r="874" spans="1:5" ht="14.25" customHeight="1">
      <c r="A874" s="2"/>
      <c r="B874" s="2"/>
      <c r="C874" s="2"/>
      <c r="D874" s="2"/>
      <c r="E874" s="2"/>
    </row>
    <row r="875" spans="1:5" ht="14.25" customHeight="1">
      <c r="A875" s="2"/>
      <c r="B875" s="2"/>
      <c r="C875" s="2"/>
      <c r="D875" s="2"/>
      <c r="E875" s="2"/>
    </row>
    <row r="876" spans="1:5" ht="14.25" customHeight="1">
      <c r="A876" s="2"/>
      <c r="B876" s="2"/>
      <c r="C876" s="2"/>
      <c r="D876" s="2"/>
      <c r="E876" s="2"/>
    </row>
    <row r="877" spans="1:5" ht="14.25" customHeight="1">
      <c r="A877" s="2"/>
      <c r="B877" s="2"/>
      <c r="C877" s="2"/>
      <c r="D877" s="2"/>
      <c r="E877" s="2"/>
    </row>
    <row r="878" spans="1:5" ht="14.25" customHeight="1">
      <c r="A878" s="2"/>
      <c r="B878" s="2"/>
      <c r="C878" s="2"/>
      <c r="D878" s="2"/>
      <c r="E878" s="2"/>
    </row>
    <row r="879" spans="1:5" ht="14.25" customHeight="1">
      <c r="A879" s="2"/>
      <c r="B879" s="2"/>
      <c r="C879" s="2"/>
      <c r="D879" s="2"/>
      <c r="E879" s="2"/>
    </row>
    <row r="880" spans="1:5" ht="14.25" customHeight="1">
      <c r="A880" s="2"/>
      <c r="B880" s="2"/>
      <c r="C880" s="2"/>
      <c r="D880" s="2"/>
      <c r="E880" s="2"/>
    </row>
    <row r="881" spans="1:5" ht="14.25" customHeight="1">
      <c r="A881" s="2"/>
      <c r="B881" s="2"/>
      <c r="C881" s="2"/>
      <c r="D881" s="2"/>
      <c r="E881" s="2"/>
    </row>
    <row r="882" spans="1:5" ht="14.25" customHeight="1">
      <c r="A882" s="2"/>
      <c r="B882" s="2"/>
      <c r="C882" s="2"/>
      <c r="D882" s="2"/>
      <c r="E882" s="2"/>
    </row>
    <row r="883" spans="1:5" ht="14.25" customHeight="1">
      <c r="A883" s="2"/>
      <c r="B883" s="2"/>
      <c r="C883" s="2"/>
      <c r="D883" s="2"/>
      <c r="E883" s="2"/>
    </row>
    <row r="884" spans="1:5" ht="14.25" customHeight="1">
      <c r="A884" s="2"/>
      <c r="B884" s="2"/>
      <c r="C884" s="2"/>
      <c r="D884" s="2"/>
      <c r="E884" s="2"/>
    </row>
    <row r="885" spans="1:5" ht="14.25" customHeight="1">
      <c r="A885" s="2"/>
      <c r="B885" s="2"/>
      <c r="C885" s="2"/>
      <c r="D885" s="2"/>
      <c r="E885" s="2"/>
    </row>
    <row r="886" spans="1:5" ht="14.25" customHeight="1">
      <c r="A886" s="2"/>
      <c r="B886" s="2"/>
      <c r="C886" s="2"/>
      <c r="D886" s="2"/>
      <c r="E886" s="2"/>
    </row>
    <row r="887" spans="1:5" ht="14.25" customHeight="1">
      <c r="A887" s="2"/>
      <c r="B887" s="2"/>
      <c r="C887" s="2"/>
      <c r="D887" s="2"/>
      <c r="E887" s="2"/>
    </row>
    <row r="888" spans="1:5" ht="14.25" customHeight="1">
      <c r="A888" s="2"/>
      <c r="B888" s="2"/>
      <c r="C888" s="2"/>
      <c r="D888" s="2"/>
      <c r="E888" s="2"/>
    </row>
    <row r="889" spans="1:5" ht="14.25" customHeight="1">
      <c r="A889" s="2"/>
      <c r="B889" s="2"/>
      <c r="C889" s="2"/>
      <c r="D889" s="2"/>
      <c r="E889" s="2"/>
    </row>
    <row r="890" spans="1:5" ht="14.25" customHeight="1">
      <c r="A890" s="2"/>
      <c r="B890" s="2"/>
      <c r="C890" s="2"/>
      <c r="D890" s="2"/>
      <c r="E890" s="2"/>
    </row>
    <row r="891" spans="1:5" ht="14.25" customHeight="1">
      <c r="A891" s="2"/>
      <c r="B891" s="2"/>
      <c r="C891" s="2"/>
      <c r="D891" s="2"/>
      <c r="E891" s="2"/>
    </row>
    <row r="892" spans="1:5" ht="14.25" customHeight="1">
      <c r="A892" s="2"/>
      <c r="B892" s="2"/>
      <c r="C892" s="2"/>
      <c r="D892" s="2"/>
      <c r="E892" s="2"/>
    </row>
    <row r="893" spans="1:5" ht="14.25" customHeight="1">
      <c r="A893" s="2"/>
      <c r="B893" s="2"/>
      <c r="C893" s="2"/>
      <c r="D893" s="2"/>
      <c r="E893" s="2"/>
    </row>
    <row r="894" spans="1:5" ht="14.25" customHeight="1">
      <c r="A894" s="2"/>
      <c r="B894" s="2"/>
      <c r="C894" s="2"/>
      <c r="D894" s="2"/>
      <c r="E894" s="2"/>
    </row>
    <row r="895" spans="1:5" ht="14.25" customHeight="1">
      <c r="A895" s="2"/>
      <c r="B895" s="2"/>
      <c r="C895" s="2"/>
      <c r="D895" s="2"/>
      <c r="E895" s="2"/>
    </row>
    <row r="896" spans="1:5" ht="14.25" customHeight="1">
      <c r="A896" s="2"/>
      <c r="B896" s="2"/>
      <c r="C896" s="2"/>
      <c r="D896" s="2"/>
      <c r="E896" s="2"/>
    </row>
    <row r="897" spans="1:5" ht="14.25" customHeight="1">
      <c r="A897" s="2"/>
      <c r="B897" s="2"/>
      <c r="C897" s="2"/>
      <c r="D897" s="2"/>
      <c r="E897" s="2"/>
    </row>
    <row r="898" spans="1:5" ht="14.25" customHeight="1">
      <c r="A898" s="2"/>
      <c r="B898" s="2"/>
      <c r="C898" s="2"/>
      <c r="D898" s="2"/>
      <c r="E898" s="2"/>
    </row>
    <row r="899" spans="1:5" ht="14.25" customHeight="1">
      <c r="A899" s="2"/>
      <c r="B899" s="2"/>
      <c r="C899" s="2"/>
      <c r="D899" s="2"/>
      <c r="E899" s="2"/>
    </row>
    <row r="900" spans="1:5" ht="14.25" customHeight="1">
      <c r="A900" s="2"/>
      <c r="B900" s="2"/>
      <c r="C900" s="2"/>
      <c r="D900" s="2"/>
      <c r="E900" s="2"/>
    </row>
    <row r="901" spans="1:5" ht="14.25" customHeight="1">
      <c r="A901" s="2"/>
      <c r="B901" s="2"/>
      <c r="C901" s="2"/>
      <c r="D901" s="2"/>
      <c r="E901" s="2"/>
    </row>
    <row r="902" spans="1:5" ht="14.25" customHeight="1">
      <c r="A902" s="2"/>
      <c r="B902" s="2"/>
      <c r="C902" s="2"/>
      <c r="D902" s="2"/>
      <c r="E902" s="2"/>
    </row>
    <row r="903" spans="1:5" ht="14.25" customHeight="1">
      <c r="A903" s="2"/>
      <c r="B903" s="2"/>
      <c r="C903" s="2"/>
      <c r="D903" s="2"/>
      <c r="E903" s="2"/>
    </row>
    <row r="904" spans="1:5" ht="14.25" customHeight="1">
      <c r="A904" s="2"/>
      <c r="B904" s="2"/>
      <c r="C904" s="2"/>
      <c r="D904" s="2"/>
      <c r="E904" s="2"/>
    </row>
    <row r="905" spans="1:5" ht="14.25" customHeight="1">
      <c r="A905" s="2"/>
      <c r="B905" s="2"/>
      <c r="C905" s="2"/>
      <c r="D905" s="2"/>
      <c r="E905" s="2"/>
    </row>
    <row r="906" spans="1:5" ht="14.25" customHeight="1">
      <c r="A906" s="2"/>
      <c r="B906" s="2"/>
      <c r="C906" s="2"/>
      <c r="D906" s="2"/>
      <c r="E906" s="2"/>
    </row>
    <row r="907" spans="1:5" ht="14.25" customHeight="1">
      <c r="A907" s="2"/>
      <c r="B907" s="2"/>
      <c r="C907" s="2"/>
      <c r="D907" s="2"/>
      <c r="E907" s="2"/>
    </row>
    <row r="908" spans="1:5" ht="14.25" customHeight="1">
      <c r="A908" s="2"/>
      <c r="B908" s="2"/>
      <c r="C908" s="2"/>
      <c r="D908" s="2"/>
      <c r="E908" s="2"/>
    </row>
    <row r="909" spans="1:5" ht="14.25" customHeight="1">
      <c r="A909" s="2"/>
      <c r="B909" s="2"/>
      <c r="C909" s="2"/>
      <c r="D909" s="2"/>
      <c r="E909" s="2"/>
    </row>
    <row r="910" spans="1:5" ht="14.25" customHeight="1">
      <c r="A910" s="2"/>
      <c r="B910" s="2"/>
      <c r="C910" s="2"/>
      <c r="D910" s="2"/>
      <c r="E910" s="2"/>
    </row>
    <row r="911" spans="1:5" ht="14.25" customHeight="1">
      <c r="A911" s="2"/>
      <c r="B911" s="2"/>
      <c r="C911" s="2"/>
      <c r="D911" s="2"/>
      <c r="E911" s="2"/>
    </row>
    <row r="912" spans="1:5" ht="14.25" customHeight="1">
      <c r="A912" s="2"/>
      <c r="B912" s="2"/>
      <c r="C912" s="2"/>
      <c r="D912" s="2"/>
      <c r="E912" s="2"/>
    </row>
    <row r="913" spans="1:5" ht="14.25" customHeight="1">
      <c r="A913" s="2"/>
      <c r="B913" s="2"/>
      <c r="C913" s="2"/>
      <c r="D913" s="2"/>
      <c r="E913" s="2"/>
    </row>
    <row r="914" spans="1:5" ht="14.25" customHeight="1">
      <c r="A914" s="2"/>
      <c r="B914" s="2"/>
      <c r="C914" s="2"/>
      <c r="D914" s="2"/>
      <c r="E914" s="2"/>
    </row>
    <row r="915" spans="1:5" ht="14.25" customHeight="1">
      <c r="A915" s="2"/>
      <c r="B915" s="2"/>
      <c r="C915" s="2"/>
      <c r="D915" s="2"/>
      <c r="E915" s="2"/>
    </row>
    <row r="916" spans="1:5" ht="14.25" customHeight="1">
      <c r="A916" s="2"/>
      <c r="B916" s="2"/>
      <c r="C916" s="2"/>
      <c r="D916" s="2"/>
      <c r="E916" s="2"/>
    </row>
    <row r="917" spans="1:5" ht="14.25" customHeight="1">
      <c r="A917" s="2"/>
      <c r="B917" s="2"/>
      <c r="C917" s="2"/>
      <c r="D917" s="2"/>
      <c r="E917" s="2"/>
    </row>
    <row r="918" spans="1:5" ht="14.25" customHeight="1">
      <c r="A918" s="2"/>
      <c r="B918" s="2"/>
      <c r="C918" s="2"/>
      <c r="D918" s="2"/>
      <c r="E918" s="2"/>
    </row>
    <row r="919" spans="1:5" ht="14.25" customHeight="1">
      <c r="A919" s="2"/>
      <c r="B919" s="2"/>
      <c r="C919" s="2"/>
      <c r="D919" s="2"/>
      <c r="E919" s="2"/>
    </row>
    <row r="920" spans="1:5" ht="14.25" customHeight="1">
      <c r="A920" s="2"/>
      <c r="B920" s="2"/>
      <c r="C920" s="2"/>
      <c r="D920" s="2"/>
      <c r="E920" s="2"/>
    </row>
    <row r="921" spans="1:5" ht="14.25" customHeight="1">
      <c r="A921" s="2"/>
      <c r="B921" s="2"/>
      <c r="C921" s="2"/>
      <c r="D921" s="2"/>
      <c r="E921" s="2"/>
    </row>
    <row r="922" spans="1:5" ht="14.25" customHeight="1">
      <c r="A922" s="2"/>
      <c r="B922" s="2"/>
      <c r="C922" s="2"/>
      <c r="D922" s="2"/>
      <c r="E922" s="2"/>
    </row>
    <row r="923" spans="1:5" ht="14.25" customHeight="1">
      <c r="A923" s="2"/>
      <c r="B923" s="2"/>
      <c r="C923" s="2"/>
      <c r="D923" s="2"/>
      <c r="E923" s="2"/>
    </row>
    <row r="924" spans="1:5" ht="14.25" customHeight="1">
      <c r="A924" s="2"/>
      <c r="B924" s="2"/>
      <c r="C924" s="2"/>
      <c r="D924" s="2"/>
      <c r="E924" s="2"/>
    </row>
    <row r="925" spans="1:5" ht="14.25" customHeight="1">
      <c r="A925" s="2"/>
      <c r="B925" s="2"/>
      <c r="C925" s="2"/>
      <c r="D925" s="2"/>
      <c r="E925" s="2"/>
    </row>
    <row r="926" spans="1:5" ht="14.25" customHeight="1">
      <c r="A926" s="2"/>
      <c r="B926" s="2"/>
      <c r="C926" s="2"/>
      <c r="D926" s="2"/>
      <c r="E926" s="2"/>
    </row>
    <row r="927" spans="1:5" ht="14.25" customHeight="1">
      <c r="A927" s="2"/>
      <c r="B927" s="2"/>
      <c r="C927" s="2"/>
      <c r="D927" s="2"/>
      <c r="E927" s="2"/>
    </row>
    <row r="928" spans="1:5" ht="14.25" customHeight="1">
      <c r="A928" s="2"/>
      <c r="B928" s="2"/>
      <c r="C928" s="2"/>
      <c r="D928" s="2"/>
      <c r="E928" s="2"/>
    </row>
    <row r="929" spans="1:5" ht="14.25" customHeight="1">
      <c r="A929" s="2"/>
      <c r="B929" s="2"/>
      <c r="C929" s="2"/>
      <c r="D929" s="2"/>
      <c r="E929" s="2"/>
    </row>
    <row r="930" spans="1:5" ht="14.25" customHeight="1">
      <c r="A930" s="2"/>
      <c r="B930" s="2"/>
      <c r="C930" s="2"/>
      <c r="D930" s="2"/>
      <c r="E930" s="2"/>
    </row>
    <row r="931" spans="1:5" ht="14.25" customHeight="1">
      <c r="A931" s="2"/>
      <c r="B931" s="2"/>
      <c r="C931" s="2"/>
      <c r="D931" s="2"/>
      <c r="E931" s="2"/>
    </row>
    <row r="932" spans="1:5" ht="14.25" customHeight="1">
      <c r="A932" s="2"/>
      <c r="B932" s="2"/>
      <c r="C932" s="2"/>
      <c r="D932" s="2"/>
      <c r="E932" s="2"/>
    </row>
    <row r="933" spans="1:5" ht="14.25" customHeight="1">
      <c r="A933" s="2"/>
      <c r="B933" s="2"/>
      <c r="C933" s="2"/>
      <c r="D933" s="2"/>
      <c r="E933" s="2"/>
    </row>
    <row r="934" spans="1:5" ht="14.25" customHeight="1">
      <c r="A934" s="2"/>
      <c r="B934" s="2"/>
      <c r="C934" s="2"/>
      <c r="D934" s="2"/>
      <c r="E934" s="2"/>
    </row>
    <row r="935" spans="1:5" ht="14.25" customHeight="1">
      <c r="A935" s="2"/>
      <c r="B935" s="2"/>
      <c r="C935" s="2"/>
      <c r="D935" s="2"/>
      <c r="E935" s="2"/>
    </row>
    <row r="936" spans="1:5" ht="14.25" customHeight="1">
      <c r="A936" s="2"/>
      <c r="B936" s="2"/>
      <c r="C936" s="2"/>
      <c r="D936" s="2"/>
      <c r="E936" s="2"/>
    </row>
    <row r="937" spans="1:5" ht="14.25" customHeight="1">
      <c r="A937" s="2"/>
      <c r="B937" s="2"/>
      <c r="C937" s="2"/>
      <c r="D937" s="2"/>
      <c r="E937" s="2"/>
    </row>
    <row r="938" spans="1:5" ht="14.25" customHeight="1">
      <c r="A938" s="2"/>
      <c r="B938" s="2"/>
      <c r="C938" s="2"/>
      <c r="D938" s="2"/>
      <c r="E938" s="2"/>
    </row>
    <row r="939" spans="1:5" ht="14.25" customHeight="1">
      <c r="A939" s="2"/>
      <c r="B939" s="2"/>
      <c r="C939" s="2"/>
      <c r="D939" s="2"/>
      <c r="E939" s="2"/>
    </row>
    <row r="940" spans="1:5" ht="14.25" customHeight="1">
      <c r="A940" s="2"/>
      <c r="B940" s="2"/>
      <c r="C940" s="2"/>
      <c r="D940" s="2"/>
      <c r="E940" s="2"/>
    </row>
    <row r="941" spans="1:5" ht="14.25" customHeight="1">
      <c r="A941" s="2"/>
      <c r="B941" s="2"/>
      <c r="C941" s="2"/>
      <c r="D941" s="2"/>
      <c r="E941" s="2"/>
    </row>
    <row r="942" spans="1:5" ht="14.25" customHeight="1">
      <c r="A942" s="2"/>
      <c r="B942" s="2"/>
      <c r="C942" s="2"/>
      <c r="D942" s="2"/>
      <c r="E942" s="2"/>
    </row>
    <row r="943" spans="1:5" ht="14.25" customHeight="1">
      <c r="A943" s="2"/>
      <c r="B943" s="2"/>
      <c r="C943" s="2"/>
      <c r="D943" s="2"/>
      <c r="E943" s="2"/>
    </row>
    <row r="944" spans="1:5" ht="14.25" customHeight="1">
      <c r="A944" s="2"/>
      <c r="B944" s="2"/>
      <c r="C944" s="2"/>
      <c r="D944" s="2"/>
      <c r="E944" s="2"/>
    </row>
    <row r="945" spans="1:5" ht="14.25" customHeight="1">
      <c r="A945" s="2"/>
      <c r="B945" s="2"/>
      <c r="C945" s="2"/>
      <c r="D945" s="2"/>
      <c r="E945" s="2"/>
    </row>
    <row r="946" spans="1:5" ht="14.25" customHeight="1">
      <c r="A946" s="2"/>
      <c r="B946" s="2"/>
      <c r="C946" s="2"/>
      <c r="D946" s="2"/>
      <c r="E946" s="2"/>
    </row>
    <row r="947" spans="1:5" ht="14.25" customHeight="1">
      <c r="A947" s="2"/>
      <c r="B947" s="2"/>
      <c r="C947" s="2"/>
      <c r="D947" s="2"/>
      <c r="E947" s="2"/>
    </row>
    <row r="948" spans="1:5" ht="14.25" customHeight="1">
      <c r="A948" s="2"/>
      <c r="B948" s="2"/>
      <c r="C948" s="2"/>
      <c r="D948" s="2"/>
      <c r="E948" s="2"/>
    </row>
    <row r="949" spans="1:5" ht="14.25" customHeight="1">
      <c r="A949" s="2"/>
      <c r="B949" s="2"/>
      <c r="C949" s="2"/>
      <c r="D949" s="2"/>
      <c r="E949" s="2"/>
    </row>
    <row r="950" spans="1:5" ht="14.25" customHeight="1">
      <c r="A950" s="2"/>
      <c r="B950" s="2"/>
      <c r="C950" s="2"/>
      <c r="D950" s="2"/>
      <c r="E950" s="2"/>
    </row>
    <row r="951" spans="1:5" ht="14.25" customHeight="1">
      <c r="A951" s="2"/>
      <c r="B951" s="2"/>
      <c r="C951" s="2"/>
      <c r="D951" s="2"/>
      <c r="E951" s="2"/>
    </row>
    <row r="952" spans="1:5" ht="14.25" customHeight="1">
      <c r="A952" s="2"/>
      <c r="B952" s="2"/>
      <c r="C952" s="2"/>
      <c r="D952" s="2"/>
      <c r="E952" s="2"/>
    </row>
    <row r="953" spans="1:5" ht="14.25" customHeight="1">
      <c r="A953" s="2"/>
      <c r="B953" s="2"/>
      <c r="C953" s="2"/>
      <c r="D953" s="2"/>
      <c r="E953" s="2"/>
    </row>
    <row r="954" spans="1:5" ht="14.25" customHeight="1">
      <c r="A954" s="2"/>
      <c r="B954" s="2"/>
      <c r="C954" s="2"/>
      <c r="D954" s="2"/>
      <c r="E954" s="2"/>
    </row>
    <row r="955" spans="1:5" ht="14.25" customHeight="1">
      <c r="A955" s="2"/>
      <c r="B955" s="2"/>
      <c r="C955" s="2"/>
      <c r="D955" s="2"/>
      <c r="E955" s="2"/>
    </row>
    <row r="956" spans="1:5" ht="14.25" customHeight="1">
      <c r="A956" s="2"/>
      <c r="B956" s="2"/>
      <c r="C956" s="2"/>
      <c r="D956" s="2"/>
      <c r="E956" s="2"/>
    </row>
    <row r="957" spans="1:5" ht="14.25" customHeight="1">
      <c r="A957" s="2"/>
      <c r="B957" s="2"/>
      <c r="C957" s="2"/>
      <c r="D957" s="2"/>
      <c r="E957" s="2"/>
    </row>
    <row r="958" spans="1:5" ht="14.25" customHeight="1">
      <c r="A958" s="2"/>
      <c r="B958" s="2"/>
      <c r="C958" s="2"/>
      <c r="D958" s="2"/>
      <c r="E958" s="2"/>
    </row>
    <row r="959" spans="1:5" ht="14.25" customHeight="1">
      <c r="A959" s="2"/>
      <c r="B959" s="2"/>
      <c r="C959" s="2"/>
      <c r="D959" s="2"/>
      <c r="E959" s="2"/>
    </row>
    <row r="960" spans="1:5" ht="14.25" customHeight="1">
      <c r="A960" s="2"/>
      <c r="B960" s="2"/>
      <c r="C960" s="2"/>
      <c r="D960" s="2"/>
      <c r="E960" s="2"/>
    </row>
    <row r="961" spans="1:5" ht="14.25" customHeight="1">
      <c r="A961" s="2"/>
      <c r="B961" s="2"/>
      <c r="C961" s="2"/>
      <c r="D961" s="2"/>
      <c r="E961" s="2"/>
    </row>
    <row r="962" spans="1:5" ht="14.25" customHeight="1">
      <c r="A962" s="2"/>
      <c r="B962" s="2"/>
      <c r="C962" s="2"/>
      <c r="D962" s="2"/>
      <c r="E962" s="2"/>
    </row>
    <row r="963" spans="1:5" ht="14.25" customHeight="1">
      <c r="A963" s="2"/>
      <c r="B963" s="2"/>
      <c r="C963" s="2"/>
      <c r="D963" s="2"/>
      <c r="E963" s="2"/>
    </row>
    <row r="964" spans="1:5" ht="14.25" customHeight="1">
      <c r="A964" s="2"/>
      <c r="B964" s="2"/>
      <c r="C964" s="2"/>
      <c r="D964" s="2"/>
      <c r="E964" s="2"/>
    </row>
    <row r="965" spans="1:5" ht="14.25" customHeight="1">
      <c r="A965" s="2"/>
      <c r="B965" s="2"/>
      <c r="C965" s="2"/>
      <c r="D965" s="2"/>
      <c r="E965" s="2"/>
    </row>
    <row r="966" spans="1:5" ht="14.25" customHeight="1">
      <c r="A966" s="2"/>
      <c r="B966" s="2"/>
      <c r="C966" s="2"/>
      <c r="D966" s="2"/>
      <c r="E966" s="2"/>
    </row>
    <row r="967" spans="1:5" ht="14.25" customHeight="1">
      <c r="A967" s="2"/>
      <c r="B967" s="2"/>
      <c r="C967" s="2"/>
      <c r="D967" s="2"/>
      <c r="E967" s="2"/>
    </row>
    <row r="968" spans="1:5" ht="14.25" customHeight="1">
      <c r="A968" s="2"/>
      <c r="B968" s="2"/>
      <c r="C968" s="2"/>
      <c r="D968" s="2"/>
      <c r="E968" s="2"/>
    </row>
    <row r="969" spans="1:5" ht="14.25" customHeight="1">
      <c r="A969" s="2"/>
      <c r="B969" s="2"/>
      <c r="C969" s="2"/>
      <c r="D969" s="2"/>
      <c r="E969" s="2"/>
    </row>
    <row r="970" spans="1:5" ht="14.25" customHeight="1">
      <c r="A970" s="2"/>
      <c r="B970" s="2"/>
      <c r="C970" s="2"/>
      <c r="D970" s="2"/>
      <c r="E970" s="2"/>
    </row>
    <row r="971" spans="1:5" ht="14.25" customHeight="1">
      <c r="A971" s="2"/>
      <c r="B971" s="2"/>
      <c r="C971" s="2"/>
      <c r="D971" s="2"/>
      <c r="E971" s="2"/>
    </row>
    <row r="972" spans="1:5" ht="14.25" customHeight="1">
      <c r="A972" s="2"/>
      <c r="B972" s="2"/>
      <c r="C972" s="2"/>
      <c r="D972" s="2"/>
      <c r="E972" s="2"/>
    </row>
    <row r="973" spans="1:5" ht="14.25" customHeight="1">
      <c r="A973" s="2"/>
      <c r="B973" s="2"/>
      <c r="C973" s="2"/>
      <c r="D973" s="2"/>
      <c r="E973" s="2"/>
    </row>
    <row r="974" spans="1:5" ht="14.25" customHeight="1">
      <c r="A974" s="2"/>
      <c r="B974" s="2"/>
      <c r="C974" s="2"/>
      <c r="D974" s="2"/>
      <c r="E974" s="2"/>
    </row>
    <row r="975" spans="1:5" ht="14.25" customHeight="1">
      <c r="A975" s="2"/>
      <c r="B975" s="2"/>
      <c r="C975" s="2"/>
      <c r="D975" s="2"/>
      <c r="E975" s="2"/>
    </row>
    <row r="976" spans="1:5" ht="14.25" customHeight="1">
      <c r="A976" s="2"/>
      <c r="B976" s="2"/>
      <c r="C976" s="2"/>
      <c r="D976" s="2"/>
      <c r="E976" s="2"/>
    </row>
    <row r="977" spans="1:5" ht="14.25" customHeight="1">
      <c r="A977" s="2"/>
      <c r="B977" s="2"/>
      <c r="C977" s="2"/>
      <c r="D977" s="2"/>
      <c r="E977" s="2"/>
    </row>
    <row r="978" spans="1:5" ht="14.25" customHeight="1">
      <c r="A978" s="2"/>
      <c r="B978" s="2"/>
      <c r="C978" s="2"/>
      <c r="D978" s="2"/>
      <c r="E978" s="2"/>
    </row>
    <row r="979" spans="1:5" ht="14.25" customHeight="1">
      <c r="A979" s="2"/>
      <c r="B979" s="2"/>
      <c r="C979" s="2"/>
      <c r="D979" s="2"/>
      <c r="E979" s="2"/>
    </row>
    <row r="980" spans="1:5" ht="14.25" customHeight="1">
      <c r="A980" s="2"/>
      <c r="B980" s="2"/>
      <c r="C980" s="2"/>
      <c r="D980" s="2"/>
      <c r="E980" s="2"/>
    </row>
    <row r="981" spans="1:5" ht="14.25" customHeight="1">
      <c r="A981" s="2"/>
      <c r="B981" s="2"/>
      <c r="C981" s="2"/>
      <c r="D981" s="2"/>
      <c r="E981" s="2"/>
    </row>
    <row r="982" spans="1:5" ht="14.25" customHeight="1">
      <c r="A982" s="2"/>
      <c r="B982" s="2"/>
      <c r="C982" s="2"/>
      <c r="D982" s="2"/>
      <c r="E982" s="2"/>
    </row>
    <row r="983" spans="1:5" ht="14.25" customHeight="1">
      <c r="A983" s="2"/>
      <c r="B983" s="2"/>
      <c r="C983" s="2"/>
      <c r="D983" s="2"/>
      <c r="E983" s="2"/>
    </row>
    <row r="984" spans="1:5" ht="14.25" customHeight="1">
      <c r="A984" s="2"/>
      <c r="B984" s="2"/>
      <c r="C984" s="2"/>
      <c r="D984" s="2"/>
      <c r="E984" s="2"/>
    </row>
    <row r="985" spans="1:5" ht="14.25" customHeight="1">
      <c r="A985" s="2"/>
      <c r="B985" s="2"/>
      <c r="C985" s="2"/>
      <c r="D985" s="2"/>
      <c r="E985" s="2"/>
    </row>
    <row r="986" spans="1:5" ht="14.25" customHeight="1">
      <c r="A986" s="2"/>
      <c r="B986" s="2"/>
      <c r="C986" s="2"/>
      <c r="D986" s="2"/>
      <c r="E986" s="2"/>
    </row>
    <row r="987" spans="1:5" ht="14.25" customHeight="1">
      <c r="A987" s="2"/>
      <c r="B987" s="2"/>
      <c r="C987" s="2"/>
      <c r="D987" s="2"/>
      <c r="E987" s="2"/>
    </row>
    <row r="988" spans="1:5" ht="14.25" customHeight="1">
      <c r="A988" s="2"/>
      <c r="B988" s="2"/>
      <c r="C988" s="2"/>
      <c r="D988" s="2"/>
      <c r="E988" s="2"/>
    </row>
    <row r="989" spans="1:5" ht="14.25" customHeight="1">
      <c r="A989" s="2"/>
      <c r="B989" s="2"/>
      <c r="C989" s="2"/>
      <c r="D989" s="2"/>
      <c r="E989" s="2"/>
    </row>
    <row r="990" spans="1:5" ht="14.25" customHeight="1">
      <c r="A990" s="2"/>
      <c r="B990" s="2"/>
      <c r="C990" s="2"/>
      <c r="D990" s="2"/>
      <c r="E990" s="2"/>
    </row>
    <row r="991" spans="1:5" ht="14.25" customHeight="1">
      <c r="A991" s="2"/>
      <c r="B991" s="2"/>
      <c r="C991" s="2"/>
      <c r="D991" s="2"/>
      <c r="E991" s="2"/>
    </row>
    <row r="992" spans="1:5" ht="14.25" customHeight="1">
      <c r="A992" s="2"/>
      <c r="B992" s="2"/>
      <c r="C992" s="2"/>
      <c r="D992" s="2"/>
      <c r="E992" s="2"/>
    </row>
    <row r="993" spans="1:5" ht="14.25" customHeight="1">
      <c r="A993" s="2"/>
      <c r="B993" s="2"/>
      <c r="C993" s="2"/>
      <c r="D993" s="2"/>
      <c r="E993" s="2"/>
    </row>
    <row r="994" spans="1:5" ht="14.25" customHeight="1">
      <c r="A994" s="2"/>
      <c r="B994" s="2"/>
      <c r="C994" s="2"/>
      <c r="D994" s="2"/>
      <c r="E994" s="2"/>
    </row>
    <row r="995" spans="1:5" ht="14.25" customHeight="1">
      <c r="A995" s="2"/>
      <c r="B995" s="2"/>
      <c r="C995" s="2"/>
      <c r="D995" s="2"/>
      <c r="E995" s="2"/>
    </row>
    <row r="996" spans="1:5" ht="14.25" customHeight="1">
      <c r="A996" s="2"/>
      <c r="B996" s="2"/>
      <c r="C996" s="2"/>
      <c r="D996" s="2"/>
      <c r="E996" s="2"/>
    </row>
    <row r="997" spans="1:5" ht="14.25" customHeight="1">
      <c r="A997" s="2"/>
      <c r="B997" s="2"/>
      <c r="C997" s="2"/>
      <c r="D997" s="2"/>
      <c r="E997" s="2"/>
    </row>
    <row r="998" spans="1:5" ht="14.25" customHeight="1">
      <c r="A998" s="2"/>
      <c r="B998" s="2"/>
      <c r="C998" s="2"/>
      <c r="D998" s="2"/>
      <c r="E998" s="2"/>
    </row>
    <row r="999" spans="1:5" ht="14.25" customHeight="1">
      <c r="A999" s="2"/>
      <c r="B999" s="2"/>
      <c r="C999" s="2"/>
      <c r="D999" s="2"/>
      <c r="E999" s="2"/>
    </row>
    <row r="1000" spans="1:5" ht="14.25" customHeight="1">
      <c r="A1000" s="2"/>
      <c r="B1000" s="2"/>
      <c r="C1000" s="2"/>
      <c r="D1000" s="2"/>
      <c r="E1000" s="2"/>
    </row>
  </sheetData>
  <mergeCells count="39">
    <mergeCell ref="A4:H4"/>
    <mergeCell ref="A5:H5"/>
    <mergeCell ref="A6:H6"/>
    <mergeCell ref="A8:A10"/>
    <mergeCell ref="B8:B10"/>
    <mergeCell ref="C8:C10"/>
    <mergeCell ref="D8:D10"/>
    <mergeCell ref="E8:E10"/>
    <mergeCell ref="F8:H8"/>
    <mergeCell ref="F9:F10"/>
    <mergeCell ref="G9:G10"/>
    <mergeCell ref="H9:H10"/>
    <mergeCell ref="G124:G125"/>
    <mergeCell ref="H124:H125"/>
    <mergeCell ref="A123:A125"/>
    <mergeCell ref="B123:B125"/>
    <mergeCell ref="C123:C125"/>
    <mergeCell ref="D123:D125"/>
    <mergeCell ref="E123:E125"/>
    <mergeCell ref="F123:H123"/>
    <mergeCell ref="F124:F125"/>
    <mergeCell ref="G139:G140"/>
    <mergeCell ref="H139:H140"/>
    <mergeCell ref="A138:A140"/>
    <mergeCell ref="B138:B140"/>
    <mergeCell ref="C138:C140"/>
    <mergeCell ref="D138:D140"/>
    <mergeCell ref="E138:E140"/>
    <mergeCell ref="F138:H138"/>
    <mergeCell ref="F139:F140"/>
    <mergeCell ref="G154:G155"/>
    <mergeCell ref="H154:H155"/>
    <mergeCell ref="A153:A155"/>
    <mergeCell ref="B153:B155"/>
    <mergeCell ref="C153:C155"/>
    <mergeCell ref="D153:D155"/>
    <mergeCell ref="E153:E155"/>
    <mergeCell ref="F153:H153"/>
    <mergeCell ref="F154:F155"/>
  </mergeCells>
  <conditionalFormatting sqref="C136:H136">
    <cfRule type="cellIs" dxfId="175" priority="1" operator="lessThan">
      <formula>0</formula>
    </cfRule>
  </conditionalFormatting>
  <conditionalFormatting sqref="C136:H136">
    <cfRule type="cellIs" dxfId="174" priority="2" operator="greaterThan">
      <formula>0</formula>
    </cfRule>
  </conditionalFormatting>
  <conditionalFormatting sqref="C121:E121">
    <cfRule type="cellIs" dxfId="173" priority="3" operator="lessThan">
      <formula>0</formula>
    </cfRule>
  </conditionalFormatting>
  <conditionalFormatting sqref="C121:E121">
    <cfRule type="cellIs" dxfId="172" priority="4" operator="greaterThan">
      <formula>0</formula>
    </cfRule>
  </conditionalFormatting>
  <conditionalFormatting sqref="C168:E168">
    <cfRule type="cellIs" dxfId="171" priority="5" operator="lessThan">
      <formula>0</formula>
    </cfRule>
  </conditionalFormatting>
  <conditionalFormatting sqref="C168:E168">
    <cfRule type="cellIs" dxfId="170" priority="6" operator="greaterThan">
      <formula>0</formula>
    </cfRule>
  </conditionalFormatting>
  <conditionalFormatting sqref="F121:H121">
    <cfRule type="cellIs" dxfId="169" priority="7" operator="lessThan">
      <formula>0</formula>
    </cfRule>
  </conditionalFormatting>
  <conditionalFormatting sqref="F121:H121">
    <cfRule type="cellIs" dxfId="168" priority="8" operator="greaterThan">
      <formula>0</formula>
    </cfRule>
  </conditionalFormatting>
  <conditionalFormatting sqref="F168:H168">
    <cfRule type="cellIs" dxfId="167" priority="9" operator="lessThan">
      <formula>0</formula>
    </cfRule>
  </conditionalFormatting>
  <conditionalFormatting sqref="F168:H168">
    <cfRule type="cellIs" dxfId="166" priority="10" operator="greaterThan">
      <formula>0</formula>
    </cfRule>
  </conditionalFormatting>
  <conditionalFormatting sqref="C120:E120">
    <cfRule type="cellIs" dxfId="165" priority="11" operator="lessThan">
      <formula>0</formula>
    </cfRule>
  </conditionalFormatting>
  <conditionalFormatting sqref="C120:E120">
    <cfRule type="cellIs" dxfId="164" priority="12" operator="greaterThan">
      <formula>0</formula>
    </cfRule>
  </conditionalFormatting>
  <conditionalFormatting sqref="F120:H120">
    <cfRule type="cellIs" dxfId="163" priority="13" operator="lessThan">
      <formula>0</formula>
    </cfRule>
  </conditionalFormatting>
  <conditionalFormatting sqref="F120:H120">
    <cfRule type="cellIs" dxfId="162" priority="14" operator="greaterThan">
      <formula>0</formula>
    </cfRule>
  </conditionalFormatting>
  <conditionalFormatting sqref="C112:H119">
    <cfRule type="cellIs" dxfId="161" priority="15" operator="lessThan">
      <formula>0</formula>
    </cfRule>
  </conditionalFormatting>
  <conditionalFormatting sqref="C112:H119">
    <cfRule type="cellIs" dxfId="160" priority="16" operator="greaterThan">
      <formula>0</formula>
    </cfRule>
  </conditionalFormatting>
  <conditionalFormatting sqref="G14">
    <cfRule type="cellIs" dxfId="159" priority="17" operator="lessThan">
      <formula>0</formula>
    </cfRule>
  </conditionalFormatting>
  <conditionalFormatting sqref="G14">
    <cfRule type="cellIs" dxfId="158" priority="18" operator="greaterThan">
      <formula>0</formula>
    </cfRule>
  </conditionalFormatting>
  <conditionalFormatting sqref="G15:G19">
    <cfRule type="cellIs" dxfId="157" priority="19" operator="lessThan">
      <formula>0</formula>
    </cfRule>
  </conditionalFormatting>
  <conditionalFormatting sqref="G15:G19">
    <cfRule type="cellIs" dxfId="156" priority="20" operator="greaterThan">
      <formula>0</formula>
    </cfRule>
  </conditionalFormatting>
  <conditionalFormatting sqref="G24">
    <cfRule type="cellIs" dxfId="155" priority="21" operator="lessThan">
      <formula>0</formula>
    </cfRule>
  </conditionalFormatting>
  <conditionalFormatting sqref="G24">
    <cfRule type="cellIs" dxfId="154" priority="22" operator="greaterThan">
      <formula>0</formula>
    </cfRule>
  </conditionalFormatting>
  <conditionalFormatting sqref="G25:G29">
    <cfRule type="cellIs" dxfId="153" priority="23" operator="lessThan">
      <formula>0</formula>
    </cfRule>
  </conditionalFormatting>
  <conditionalFormatting sqref="G25:G29">
    <cfRule type="cellIs" dxfId="152" priority="24" operator="greaterThan">
      <formula>0</formula>
    </cfRule>
  </conditionalFormatting>
  <conditionalFormatting sqref="G34">
    <cfRule type="cellIs" dxfId="151" priority="25" operator="lessThan">
      <formula>0</formula>
    </cfRule>
  </conditionalFormatting>
  <conditionalFormatting sqref="G34">
    <cfRule type="cellIs" dxfId="150" priority="26" operator="greaterThan">
      <formula>0</formula>
    </cfRule>
  </conditionalFormatting>
  <conditionalFormatting sqref="G35:G39">
    <cfRule type="cellIs" dxfId="149" priority="27" operator="lessThan">
      <formula>0</formula>
    </cfRule>
  </conditionalFormatting>
  <conditionalFormatting sqref="G35:G39">
    <cfRule type="cellIs" dxfId="148" priority="28" operator="greaterThan">
      <formula>0</formula>
    </cfRule>
  </conditionalFormatting>
  <conditionalFormatting sqref="G44">
    <cfRule type="cellIs" dxfId="147" priority="29" operator="lessThan">
      <formula>0</formula>
    </cfRule>
  </conditionalFormatting>
  <conditionalFormatting sqref="G44">
    <cfRule type="cellIs" dxfId="146" priority="30" operator="greaterThan">
      <formula>0</formula>
    </cfRule>
  </conditionalFormatting>
  <conditionalFormatting sqref="G45:G49">
    <cfRule type="cellIs" dxfId="145" priority="31" operator="lessThan">
      <formula>0</formula>
    </cfRule>
  </conditionalFormatting>
  <conditionalFormatting sqref="G45:G49">
    <cfRule type="cellIs" dxfId="144" priority="32" operator="greaterThan">
      <formula>0</formula>
    </cfRule>
  </conditionalFormatting>
  <conditionalFormatting sqref="G54">
    <cfRule type="cellIs" dxfId="143" priority="33" operator="lessThan">
      <formula>0</formula>
    </cfRule>
  </conditionalFormatting>
  <conditionalFormatting sqref="G54">
    <cfRule type="cellIs" dxfId="142" priority="34" operator="greaterThan">
      <formula>0</formula>
    </cfRule>
  </conditionalFormatting>
  <conditionalFormatting sqref="G55:G59">
    <cfRule type="cellIs" dxfId="141" priority="35" operator="lessThan">
      <formula>0</formula>
    </cfRule>
  </conditionalFormatting>
  <conditionalFormatting sqref="G55:G59">
    <cfRule type="cellIs" dxfId="140" priority="36" operator="greaterThan">
      <formula>0</formula>
    </cfRule>
  </conditionalFormatting>
  <conditionalFormatting sqref="G64">
    <cfRule type="cellIs" dxfId="139" priority="37" operator="lessThan">
      <formula>0</formula>
    </cfRule>
  </conditionalFormatting>
  <conditionalFormatting sqref="G64">
    <cfRule type="cellIs" dxfId="138" priority="38" operator="greaterThan">
      <formula>0</formula>
    </cfRule>
  </conditionalFormatting>
  <conditionalFormatting sqref="G65:G69">
    <cfRule type="cellIs" dxfId="137" priority="39" operator="lessThan">
      <formula>0</formula>
    </cfRule>
  </conditionalFormatting>
  <conditionalFormatting sqref="G65:G69">
    <cfRule type="cellIs" dxfId="136" priority="40" operator="greaterThan">
      <formula>0</formula>
    </cfRule>
  </conditionalFormatting>
  <conditionalFormatting sqref="G74">
    <cfRule type="cellIs" dxfId="135" priority="41" operator="lessThan">
      <formula>0</formula>
    </cfRule>
  </conditionalFormatting>
  <conditionalFormatting sqref="G74">
    <cfRule type="cellIs" dxfId="134" priority="42" operator="greaterThan">
      <formula>0</formula>
    </cfRule>
  </conditionalFormatting>
  <conditionalFormatting sqref="G75:G79">
    <cfRule type="cellIs" dxfId="133" priority="43" operator="lessThan">
      <formula>0</formula>
    </cfRule>
  </conditionalFormatting>
  <conditionalFormatting sqref="G75:G79">
    <cfRule type="cellIs" dxfId="132" priority="44" operator="greaterThan">
      <formula>0</formula>
    </cfRule>
  </conditionalFormatting>
  <conditionalFormatting sqref="G84">
    <cfRule type="cellIs" dxfId="131" priority="45" operator="lessThan">
      <formula>0</formula>
    </cfRule>
  </conditionalFormatting>
  <conditionalFormatting sqref="G84">
    <cfRule type="cellIs" dxfId="130" priority="46" operator="greaterThan">
      <formula>0</formula>
    </cfRule>
  </conditionalFormatting>
  <conditionalFormatting sqref="G85:G89">
    <cfRule type="cellIs" dxfId="129" priority="47" operator="lessThan">
      <formula>0</formula>
    </cfRule>
  </conditionalFormatting>
  <conditionalFormatting sqref="G85:G89">
    <cfRule type="cellIs" dxfId="128" priority="48" operator="greaterThan">
      <formula>0</formula>
    </cfRule>
  </conditionalFormatting>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4B083"/>
  </sheetPr>
  <dimension ref="A1:Z1000"/>
  <sheetViews>
    <sheetView topLeftCell="A208" workbookViewId="0">
      <selection activeCell="J231" sqref="J231"/>
    </sheetView>
  </sheetViews>
  <sheetFormatPr defaultColWidth="14.42578125" defaultRowHeight="15" customHeight="1"/>
  <cols>
    <col min="1" max="1" width="4.7109375" customWidth="1"/>
    <col min="2" max="2" width="22.28515625" customWidth="1"/>
    <col min="3" max="8" width="10.28515625" customWidth="1"/>
    <col min="9" max="26" width="8.7109375" customWidth="1"/>
  </cols>
  <sheetData>
    <row r="1" spans="1:26" ht="14.25" customHeight="1">
      <c r="A1" s="149"/>
      <c r="B1" s="22"/>
      <c r="C1" s="22"/>
      <c r="D1" s="22"/>
      <c r="E1" s="22"/>
      <c r="F1" s="22"/>
      <c r="G1" s="22"/>
      <c r="H1" s="22"/>
    </row>
    <row r="2" spans="1:26" ht="14.25" customHeight="1">
      <c r="A2" s="149"/>
      <c r="B2" s="22"/>
      <c r="C2" s="22"/>
      <c r="D2" s="22"/>
      <c r="E2" s="22"/>
      <c r="F2" s="22"/>
      <c r="G2" s="22"/>
      <c r="H2" s="22"/>
    </row>
    <row r="3" spans="1:26" ht="14.25" customHeight="1">
      <c r="A3" s="149"/>
      <c r="B3" s="22"/>
      <c r="C3" s="22"/>
      <c r="D3" s="22"/>
      <c r="E3" s="22"/>
      <c r="F3" s="22"/>
      <c r="G3" s="22"/>
      <c r="H3" s="22"/>
    </row>
    <row r="4" spans="1:26" ht="14.25" customHeight="1">
      <c r="A4" s="282" t="str">
        <f>'F4-USIA'!A4</f>
        <v>LAPORAN BULANAN KEKUATAN SDM</v>
      </c>
      <c r="B4" s="269"/>
      <c r="C4" s="269"/>
      <c r="D4" s="269"/>
      <c r="E4" s="269"/>
      <c r="F4" s="269"/>
      <c r="G4" s="269"/>
      <c r="H4" s="269"/>
    </row>
    <row r="5" spans="1:26" ht="14.25" customHeight="1">
      <c r="A5" s="283" t="str">
        <f>'F4-USIA'!A5</f>
        <v>PT Prima Terminal Petikemas</v>
      </c>
      <c r="B5" s="271"/>
      <c r="C5" s="271"/>
      <c r="D5" s="271"/>
      <c r="E5" s="271"/>
      <c r="F5" s="271"/>
      <c r="G5" s="271"/>
      <c r="H5" s="272"/>
      <c r="I5" s="117"/>
      <c r="J5" s="117"/>
      <c r="K5" s="117"/>
      <c r="L5" s="117"/>
      <c r="M5" s="117"/>
      <c r="N5" s="117"/>
      <c r="O5" s="117"/>
      <c r="P5" s="117"/>
      <c r="Q5" s="117"/>
      <c r="R5" s="117"/>
      <c r="S5" s="117"/>
      <c r="T5" s="117"/>
      <c r="U5" s="117"/>
      <c r="V5" s="117"/>
      <c r="W5" s="117"/>
      <c r="X5" s="117"/>
      <c r="Y5" s="117"/>
      <c r="Z5" s="117"/>
    </row>
    <row r="6" spans="1:26" ht="14.25" customHeight="1">
      <c r="A6" s="282" t="str">
        <f>'F4-USIA'!A6</f>
        <v>BULAN FEBRUARI 2022</v>
      </c>
      <c r="B6" s="269"/>
      <c r="C6" s="269"/>
      <c r="D6" s="269"/>
      <c r="E6" s="269"/>
      <c r="F6" s="269"/>
      <c r="G6" s="269"/>
      <c r="H6" s="269"/>
    </row>
    <row r="7" spans="1:26" ht="14.25" customHeight="1">
      <c r="A7" s="149"/>
      <c r="B7" s="22"/>
      <c r="C7" s="22"/>
      <c r="D7" s="22"/>
      <c r="E7" s="22"/>
      <c r="F7" s="22"/>
      <c r="G7" s="22"/>
      <c r="H7" s="22"/>
    </row>
    <row r="8" spans="1:26" ht="14.25" customHeight="1">
      <c r="A8" s="263" t="s">
        <v>1</v>
      </c>
      <c r="B8" s="263" t="s">
        <v>245</v>
      </c>
      <c r="C8" s="263" t="str">
        <f>'F2-PUSPEL'!C8:C10</f>
        <v>REALISASI S.D JAN 2021</v>
      </c>
      <c r="D8" s="263" t="str">
        <f>'F2-PUSPEL'!D8:D10</f>
        <v>RKAP  TAHUN 2022</v>
      </c>
      <c r="E8" s="263" t="str">
        <f>'F2-PUSPEL'!E8:E10</f>
        <v>RKAP S.D JAN 2022</v>
      </c>
      <c r="F8" s="273" t="s">
        <v>7</v>
      </c>
      <c r="G8" s="266"/>
      <c r="H8" s="267"/>
    </row>
    <row r="9" spans="1:26" ht="14.25" customHeight="1">
      <c r="A9" s="264"/>
      <c r="B9" s="264"/>
      <c r="C9" s="264"/>
      <c r="D9" s="264"/>
      <c r="E9" s="264"/>
      <c r="F9" s="263" t="s">
        <v>9</v>
      </c>
      <c r="G9" s="263" t="s">
        <v>10</v>
      </c>
      <c r="H9" s="263" t="s">
        <v>11</v>
      </c>
    </row>
    <row r="10" spans="1:26" ht="14.25" customHeight="1">
      <c r="A10" s="262"/>
      <c r="B10" s="262"/>
      <c r="C10" s="262"/>
      <c r="D10" s="262"/>
      <c r="E10" s="262"/>
      <c r="F10" s="262"/>
      <c r="G10" s="262"/>
      <c r="H10" s="262"/>
    </row>
    <row r="11" spans="1:26" ht="14.25" customHeight="1">
      <c r="A11" s="5">
        <v>1</v>
      </c>
      <c r="B11" s="6">
        <f t="shared" ref="B11:H11" si="0">+A11+1</f>
        <v>2</v>
      </c>
      <c r="C11" s="6">
        <f t="shared" si="0"/>
        <v>3</v>
      </c>
      <c r="D11" s="6">
        <f t="shared" si="0"/>
        <v>4</v>
      </c>
      <c r="E11" s="6">
        <f t="shared" si="0"/>
        <v>5</v>
      </c>
      <c r="F11" s="6">
        <f t="shared" si="0"/>
        <v>6</v>
      </c>
      <c r="G11" s="6">
        <f t="shared" si="0"/>
        <v>7</v>
      </c>
      <c r="H11" s="6">
        <f t="shared" si="0"/>
        <v>8</v>
      </c>
    </row>
    <row r="12" spans="1:26" ht="14.25" customHeight="1">
      <c r="A12" s="118">
        <v>1</v>
      </c>
      <c r="B12" s="119" t="s">
        <v>12</v>
      </c>
      <c r="C12" s="120"/>
      <c r="D12" s="120"/>
      <c r="E12" s="120"/>
      <c r="F12" s="120"/>
      <c r="G12" s="120"/>
      <c r="H12" s="120"/>
    </row>
    <row r="13" spans="1:26" ht="14.25" customHeight="1">
      <c r="A13" s="121"/>
      <c r="B13" s="124"/>
      <c r="C13" s="124"/>
      <c r="D13" s="122"/>
      <c r="E13" s="122"/>
      <c r="F13" s="122"/>
      <c r="G13" s="122"/>
      <c r="H13" s="122"/>
    </row>
    <row r="14" spans="1:26" ht="14.25" customHeight="1">
      <c r="A14" s="121"/>
      <c r="B14" s="122">
        <v>1</v>
      </c>
      <c r="C14" s="128">
        <v>0</v>
      </c>
      <c r="D14" s="128">
        <v>0</v>
      </c>
      <c r="E14" s="128">
        <v>0</v>
      </c>
      <c r="F14" s="128">
        <v>0</v>
      </c>
      <c r="G14" s="14">
        <f t="shared" ref="G14:G33" si="1">H14-F14</f>
        <v>0</v>
      </c>
      <c r="H14" s="14">
        <f>COUNTIF('JANUARI (sesuai bulan berjalan)'!$W$3:$W$5000,J14)</f>
        <v>0</v>
      </c>
      <c r="J14" s="123" t="s">
        <v>246</v>
      </c>
    </row>
    <row r="15" spans="1:26" ht="14.25" customHeight="1">
      <c r="A15" s="121"/>
      <c r="B15" s="122">
        <v>2</v>
      </c>
      <c r="C15" s="128">
        <v>0</v>
      </c>
      <c r="D15" s="128">
        <v>0</v>
      </c>
      <c r="E15" s="128">
        <v>0</v>
      </c>
      <c r="F15" s="128">
        <v>0</v>
      </c>
      <c r="G15" s="14">
        <f t="shared" si="1"/>
        <v>0</v>
      </c>
      <c r="H15" s="14">
        <f>COUNTIF('JANUARI (sesuai bulan berjalan)'!$W$3:$W$5000,J15)</f>
        <v>0</v>
      </c>
      <c r="J15" s="123" t="s">
        <v>247</v>
      </c>
    </row>
    <row r="16" spans="1:26" ht="14.25" customHeight="1">
      <c r="A16" s="121"/>
      <c r="B16" s="122">
        <v>3</v>
      </c>
      <c r="C16" s="128">
        <v>1</v>
      </c>
      <c r="D16" s="128">
        <v>1</v>
      </c>
      <c r="E16" s="128">
        <v>1</v>
      </c>
      <c r="F16" s="128">
        <v>1</v>
      </c>
      <c r="G16" s="14">
        <f t="shared" si="1"/>
        <v>0</v>
      </c>
      <c r="H16" s="14">
        <v>1</v>
      </c>
      <c r="J16" s="123" t="s">
        <v>248</v>
      </c>
    </row>
    <row r="17" spans="1:10" ht="14.25" customHeight="1">
      <c r="A17" s="121"/>
      <c r="B17" s="122">
        <v>4</v>
      </c>
      <c r="C17" s="128">
        <v>0</v>
      </c>
      <c r="D17" s="128">
        <v>0</v>
      </c>
      <c r="E17" s="128">
        <v>0</v>
      </c>
      <c r="F17" s="128">
        <v>0</v>
      </c>
      <c r="G17" s="14">
        <f t="shared" si="1"/>
        <v>0</v>
      </c>
      <c r="H17" s="14">
        <f>COUNTIF('JANUARI (sesuai bulan berjalan)'!$W$3:$W$5000,J17)</f>
        <v>0</v>
      </c>
      <c r="J17" s="123" t="s">
        <v>249</v>
      </c>
    </row>
    <row r="18" spans="1:10" ht="14.25" customHeight="1">
      <c r="A18" s="121"/>
      <c r="B18" s="122">
        <v>5</v>
      </c>
      <c r="C18" s="128">
        <v>0</v>
      </c>
      <c r="D18" s="128">
        <v>0</v>
      </c>
      <c r="E18" s="128">
        <v>0</v>
      </c>
      <c r="F18" s="128">
        <v>0</v>
      </c>
      <c r="G18" s="14">
        <f t="shared" si="1"/>
        <v>0</v>
      </c>
      <c r="H18" s="14">
        <f>COUNTIF('JANUARI (sesuai bulan berjalan)'!$W$3:$W$5000,J18)</f>
        <v>0</v>
      </c>
      <c r="J18" s="123" t="s">
        <v>250</v>
      </c>
    </row>
    <row r="19" spans="1:10" ht="14.25" customHeight="1">
      <c r="A19" s="121"/>
      <c r="B19" s="122">
        <v>6</v>
      </c>
      <c r="C19" s="128">
        <v>0</v>
      </c>
      <c r="D19" s="128">
        <v>0</v>
      </c>
      <c r="E19" s="128">
        <v>0</v>
      </c>
      <c r="F19" s="128">
        <v>0</v>
      </c>
      <c r="G19" s="14">
        <f t="shared" si="1"/>
        <v>0</v>
      </c>
      <c r="H19" s="14">
        <f>COUNTIF('JANUARI (sesuai bulan berjalan)'!$W$3:$W$5000,J19)</f>
        <v>0</v>
      </c>
      <c r="J19" s="123" t="s">
        <v>251</v>
      </c>
    </row>
    <row r="20" spans="1:10" ht="14.25" customHeight="1">
      <c r="A20" s="121"/>
      <c r="B20" s="122">
        <v>7</v>
      </c>
      <c r="C20" s="128">
        <v>0</v>
      </c>
      <c r="D20" s="128">
        <v>0</v>
      </c>
      <c r="E20" s="128">
        <v>0</v>
      </c>
      <c r="F20" s="128">
        <v>0</v>
      </c>
      <c r="G20" s="14">
        <f t="shared" si="1"/>
        <v>0</v>
      </c>
      <c r="H20" s="14">
        <f>COUNTIF('JANUARI (sesuai bulan berjalan)'!$W$3:$W$5000,J20)</f>
        <v>0</v>
      </c>
      <c r="J20" s="123" t="s">
        <v>252</v>
      </c>
    </row>
    <row r="21" spans="1:10" ht="14.25" customHeight="1">
      <c r="A21" s="121"/>
      <c r="B21" s="122">
        <v>8</v>
      </c>
      <c r="C21" s="128">
        <v>0</v>
      </c>
      <c r="D21" s="128">
        <v>0</v>
      </c>
      <c r="E21" s="128">
        <v>0</v>
      </c>
      <c r="F21" s="128">
        <v>0</v>
      </c>
      <c r="G21" s="14">
        <f t="shared" si="1"/>
        <v>0</v>
      </c>
      <c r="H21" s="14">
        <f>COUNTIF('JANUARI (sesuai bulan berjalan)'!$W$3:$W$5000,J21)</f>
        <v>0</v>
      </c>
      <c r="J21" s="123" t="s">
        <v>253</v>
      </c>
    </row>
    <row r="22" spans="1:10" ht="14.25" customHeight="1">
      <c r="A22" s="121"/>
      <c r="B22" s="122">
        <v>9</v>
      </c>
      <c r="C22" s="128">
        <v>0</v>
      </c>
      <c r="D22" s="128">
        <v>0</v>
      </c>
      <c r="E22" s="128">
        <v>0</v>
      </c>
      <c r="F22" s="128">
        <v>0</v>
      </c>
      <c r="G22" s="14">
        <f t="shared" si="1"/>
        <v>0</v>
      </c>
      <c r="H22" s="14">
        <f>COUNTIF('JANUARI (sesuai bulan berjalan)'!$W$3:$W$5000,J22)</f>
        <v>0</v>
      </c>
      <c r="J22" s="123" t="s">
        <v>254</v>
      </c>
    </row>
    <row r="23" spans="1:10" ht="14.25" customHeight="1">
      <c r="A23" s="121"/>
      <c r="B23" s="122">
        <v>10</v>
      </c>
      <c r="C23" s="128">
        <v>0</v>
      </c>
      <c r="D23" s="128">
        <v>0</v>
      </c>
      <c r="E23" s="128">
        <v>0</v>
      </c>
      <c r="F23" s="128">
        <v>0</v>
      </c>
      <c r="G23" s="14">
        <f t="shared" si="1"/>
        <v>0</v>
      </c>
      <c r="H23" s="14">
        <f>COUNTIF('JANUARI (sesuai bulan berjalan)'!$W$3:$W$5000,J23)</f>
        <v>0</v>
      </c>
      <c r="J23" s="123" t="s">
        <v>255</v>
      </c>
    </row>
    <row r="24" spans="1:10" ht="14.25" customHeight="1">
      <c r="A24" s="121"/>
      <c r="B24" s="122">
        <v>11</v>
      </c>
      <c r="C24" s="128">
        <v>0</v>
      </c>
      <c r="D24" s="128">
        <v>0</v>
      </c>
      <c r="E24" s="128">
        <v>0</v>
      </c>
      <c r="F24" s="128">
        <v>0</v>
      </c>
      <c r="G24" s="14">
        <f t="shared" si="1"/>
        <v>0</v>
      </c>
      <c r="H24" s="14">
        <f>COUNTIF('JANUARI (sesuai bulan berjalan)'!$W$3:$W$5000,J24)</f>
        <v>0</v>
      </c>
      <c r="J24" s="123" t="s">
        <v>256</v>
      </c>
    </row>
    <row r="25" spans="1:10" ht="14.25" customHeight="1">
      <c r="A25" s="121"/>
      <c r="B25" s="122">
        <v>12</v>
      </c>
      <c r="C25" s="128">
        <v>0</v>
      </c>
      <c r="D25" s="128">
        <v>0</v>
      </c>
      <c r="E25" s="128">
        <v>0</v>
      </c>
      <c r="F25" s="128">
        <v>0</v>
      </c>
      <c r="G25" s="14">
        <f t="shared" si="1"/>
        <v>0</v>
      </c>
      <c r="H25" s="14">
        <f>COUNTIF('JANUARI (sesuai bulan berjalan)'!$W$3:$W$5000,J25)</f>
        <v>0</v>
      </c>
      <c r="J25" s="123" t="s">
        <v>257</v>
      </c>
    </row>
    <row r="26" spans="1:10" ht="14.25" customHeight="1">
      <c r="A26" s="121"/>
      <c r="B26" s="122">
        <v>13</v>
      </c>
      <c r="C26" s="128">
        <v>0</v>
      </c>
      <c r="D26" s="128">
        <v>0</v>
      </c>
      <c r="E26" s="128">
        <v>0</v>
      </c>
      <c r="F26" s="128">
        <v>0</v>
      </c>
      <c r="G26" s="14">
        <f t="shared" si="1"/>
        <v>0</v>
      </c>
      <c r="H26" s="14">
        <f>COUNTIF('JANUARI (sesuai bulan berjalan)'!$W$3:$W$5000,J26)</f>
        <v>0</v>
      </c>
      <c r="J26" s="123" t="s">
        <v>258</v>
      </c>
    </row>
    <row r="27" spans="1:10" ht="14.25" customHeight="1">
      <c r="A27" s="121"/>
      <c r="B27" s="122">
        <v>14</v>
      </c>
      <c r="C27" s="128">
        <v>0</v>
      </c>
      <c r="D27" s="128">
        <v>0</v>
      </c>
      <c r="E27" s="128">
        <v>0</v>
      </c>
      <c r="F27" s="128">
        <v>0</v>
      </c>
      <c r="G27" s="14">
        <f t="shared" si="1"/>
        <v>0</v>
      </c>
      <c r="H27" s="14">
        <f>COUNTIF('JANUARI (sesuai bulan berjalan)'!$W$3:$W$5000,J27)</f>
        <v>0</v>
      </c>
      <c r="J27" s="123" t="s">
        <v>259</v>
      </c>
    </row>
    <row r="28" spans="1:10" ht="14.25" customHeight="1">
      <c r="A28" s="121"/>
      <c r="B28" s="122">
        <v>15</v>
      </c>
      <c r="C28" s="128">
        <v>0</v>
      </c>
      <c r="D28" s="128">
        <v>0</v>
      </c>
      <c r="E28" s="128">
        <v>0</v>
      </c>
      <c r="F28" s="128">
        <v>0</v>
      </c>
      <c r="G28" s="14">
        <f t="shared" si="1"/>
        <v>0</v>
      </c>
      <c r="H28" s="14">
        <f>COUNTIF('JANUARI (sesuai bulan berjalan)'!$W$3:$W$5000,J28)</f>
        <v>0</v>
      </c>
      <c r="J28" s="123" t="s">
        <v>260</v>
      </c>
    </row>
    <row r="29" spans="1:10" ht="14.25" customHeight="1">
      <c r="A29" s="121"/>
      <c r="B29" s="122">
        <v>16</v>
      </c>
      <c r="C29" s="128">
        <v>0</v>
      </c>
      <c r="D29" s="128">
        <v>0</v>
      </c>
      <c r="E29" s="128">
        <v>0</v>
      </c>
      <c r="F29" s="128">
        <v>0</v>
      </c>
      <c r="G29" s="14">
        <f t="shared" si="1"/>
        <v>0</v>
      </c>
      <c r="H29" s="14">
        <f>COUNTIF('JANUARI (sesuai bulan berjalan)'!$W$3:$W$5000,J29)</f>
        <v>0</v>
      </c>
      <c r="J29" s="123" t="s">
        <v>261</v>
      </c>
    </row>
    <row r="30" spans="1:10" ht="14.25" customHeight="1">
      <c r="A30" s="121"/>
      <c r="B30" s="122">
        <v>17</v>
      </c>
      <c r="C30" s="128">
        <v>0</v>
      </c>
      <c r="D30" s="128">
        <v>0</v>
      </c>
      <c r="E30" s="128">
        <v>0</v>
      </c>
      <c r="F30" s="128">
        <v>0</v>
      </c>
      <c r="G30" s="14">
        <f t="shared" si="1"/>
        <v>0</v>
      </c>
      <c r="H30" s="14">
        <f>COUNTIF('JANUARI (sesuai bulan berjalan)'!$W$3:$W$5000,J30)</f>
        <v>0</v>
      </c>
      <c r="J30" s="123" t="s">
        <v>262</v>
      </c>
    </row>
    <row r="31" spans="1:10" ht="14.25" customHeight="1">
      <c r="A31" s="121"/>
      <c r="B31" s="122">
        <v>18</v>
      </c>
      <c r="C31" s="128">
        <v>0</v>
      </c>
      <c r="D31" s="128">
        <v>0</v>
      </c>
      <c r="E31" s="128">
        <v>0</v>
      </c>
      <c r="F31" s="128">
        <v>0</v>
      </c>
      <c r="G31" s="14">
        <f t="shared" si="1"/>
        <v>0</v>
      </c>
      <c r="H31" s="14">
        <f>COUNTIF('JANUARI (sesuai bulan berjalan)'!$W$3:$W$5000,J31)</f>
        <v>0</v>
      </c>
      <c r="J31" s="123" t="s">
        <v>263</v>
      </c>
    </row>
    <row r="32" spans="1:10" ht="14.25" customHeight="1">
      <c r="A32" s="121"/>
      <c r="B32" s="122">
        <v>19</v>
      </c>
      <c r="C32" s="128">
        <v>0</v>
      </c>
      <c r="D32" s="128">
        <v>0</v>
      </c>
      <c r="E32" s="128">
        <v>0</v>
      </c>
      <c r="F32" s="128">
        <v>0</v>
      </c>
      <c r="G32" s="14">
        <f t="shared" si="1"/>
        <v>0</v>
      </c>
      <c r="H32" s="14">
        <f>COUNTIF('JANUARI (sesuai bulan berjalan)'!$W$3:$W$5000,J32)</f>
        <v>0</v>
      </c>
      <c r="J32" s="123" t="s">
        <v>264</v>
      </c>
    </row>
    <row r="33" spans="1:10" ht="14.25" customHeight="1">
      <c r="A33" s="121"/>
      <c r="B33" s="122">
        <v>20</v>
      </c>
      <c r="C33" s="128">
        <v>0</v>
      </c>
      <c r="D33" s="128">
        <v>0</v>
      </c>
      <c r="E33" s="128">
        <v>0</v>
      </c>
      <c r="F33" s="128">
        <v>0</v>
      </c>
      <c r="G33" s="14">
        <f t="shared" si="1"/>
        <v>0</v>
      </c>
      <c r="H33" s="14">
        <f>COUNTIF('JANUARI (sesuai bulan berjalan)'!$W$3:$W$5000,J33)</f>
        <v>0</v>
      </c>
      <c r="J33" s="123" t="s">
        <v>265</v>
      </c>
    </row>
    <row r="34" spans="1:10" ht="14.25" customHeight="1">
      <c r="A34" s="121"/>
      <c r="B34" s="124"/>
      <c r="C34" s="124"/>
      <c r="D34" s="122"/>
      <c r="E34" s="122"/>
      <c r="F34" s="122"/>
      <c r="G34" s="122"/>
      <c r="H34" s="122"/>
    </row>
    <row r="35" spans="1:10" ht="14.25" customHeight="1">
      <c r="A35" s="125"/>
      <c r="B35" s="126" t="s">
        <v>178</v>
      </c>
      <c r="C35" s="127">
        <f t="shared" ref="C35:H35" si="2">SUM(C14:C34)</f>
        <v>1</v>
      </c>
      <c r="D35" s="127">
        <f t="shared" si="2"/>
        <v>1</v>
      </c>
      <c r="E35" s="127">
        <f t="shared" si="2"/>
        <v>1</v>
      </c>
      <c r="F35" s="127">
        <f t="shared" si="2"/>
        <v>1</v>
      </c>
      <c r="G35" s="127">
        <f t="shared" si="2"/>
        <v>0</v>
      </c>
      <c r="H35" s="127">
        <f t="shared" si="2"/>
        <v>1</v>
      </c>
    </row>
    <row r="36" spans="1:10" ht="14.25" customHeight="1">
      <c r="A36" s="118">
        <v>2</v>
      </c>
      <c r="B36" s="119" t="s">
        <v>13</v>
      </c>
      <c r="C36" s="120"/>
      <c r="D36" s="120"/>
      <c r="E36" s="120"/>
      <c r="F36" s="120"/>
      <c r="G36" s="120"/>
      <c r="H36" s="120"/>
    </row>
    <row r="37" spans="1:10" ht="14.25" customHeight="1">
      <c r="A37" s="121"/>
      <c r="B37" s="122"/>
      <c r="C37" s="128"/>
      <c r="D37" s="128"/>
      <c r="E37" s="128"/>
      <c r="F37" s="128"/>
      <c r="G37" s="128"/>
      <c r="H37" s="128"/>
    </row>
    <row r="38" spans="1:10" ht="14.25" customHeight="1">
      <c r="A38" s="121"/>
      <c r="B38" s="122">
        <v>1</v>
      </c>
      <c r="C38" s="128">
        <v>0</v>
      </c>
      <c r="D38" s="128">
        <v>0</v>
      </c>
      <c r="E38" s="128">
        <v>0</v>
      </c>
      <c r="F38" s="128">
        <v>0</v>
      </c>
      <c r="G38" s="14">
        <f t="shared" ref="G38:G57" si="3">H38-F38</f>
        <v>0</v>
      </c>
      <c r="H38" s="14">
        <f>COUNTIF('JANUARI (sesuai bulan berjalan)'!$W$3:$W$5000,J38)</f>
        <v>0</v>
      </c>
      <c r="J38" s="123" t="s">
        <v>266</v>
      </c>
    </row>
    <row r="39" spans="1:10" ht="14.25" customHeight="1">
      <c r="A39" s="121"/>
      <c r="B39" s="122">
        <v>2</v>
      </c>
      <c r="C39" s="128">
        <v>0</v>
      </c>
      <c r="D39" s="128">
        <v>0</v>
      </c>
      <c r="E39" s="128">
        <v>0</v>
      </c>
      <c r="F39" s="128">
        <v>0</v>
      </c>
      <c r="G39" s="14">
        <f t="shared" si="3"/>
        <v>0</v>
      </c>
      <c r="H39" s="14">
        <f>COUNTIF('JANUARI (sesuai bulan berjalan)'!$W$3:$W$5000,J39)</f>
        <v>0</v>
      </c>
      <c r="J39" s="123" t="s">
        <v>267</v>
      </c>
    </row>
    <row r="40" spans="1:10" ht="14.25" customHeight="1">
      <c r="A40" s="121"/>
      <c r="B40" s="122">
        <v>3</v>
      </c>
      <c r="C40" s="128">
        <v>0</v>
      </c>
      <c r="D40" s="128">
        <v>0</v>
      </c>
      <c r="E40" s="128">
        <v>0</v>
      </c>
      <c r="F40" s="128">
        <v>0</v>
      </c>
      <c r="G40" s="14">
        <f t="shared" si="3"/>
        <v>0</v>
      </c>
      <c r="H40" s="14">
        <f>COUNTIF('JANUARI (sesuai bulan berjalan)'!$W$3:$W$5000,J40)</f>
        <v>0</v>
      </c>
      <c r="J40" s="123" t="s">
        <v>268</v>
      </c>
    </row>
    <row r="41" spans="1:10" ht="14.25" customHeight="1">
      <c r="A41" s="121"/>
      <c r="B41" s="122">
        <v>4</v>
      </c>
      <c r="C41" s="128">
        <v>0</v>
      </c>
      <c r="D41" s="128">
        <v>0</v>
      </c>
      <c r="E41" s="128">
        <v>0</v>
      </c>
      <c r="F41" s="128">
        <v>0</v>
      </c>
      <c r="G41" s="14">
        <f t="shared" si="3"/>
        <v>0</v>
      </c>
      <c r="H41" s="14">
        <f>COUNTIF('JANUARI (sesuai bulan berjalan)'!$W$3:$W$5000,J41)</f>
        <v>0</v>
      </c>
      <c r="J41" s="123" t="s">
        <v>269</v>
      </c>
    </row>
    <row r="42" spans="1:10" ht="14.25" customHeight="1">
      <c r="A42" s="121"/>
      <c r="B42" s="122">
        <v>5</v>
      </c>
      <c r="C42" s="128">
        <v>0</v>
      </c>
      <c r="D42" s="128">
        <v>0</v>
      </c>
      <c r="E42" s="128">
        <v>0</v>
      </c>
      <c r="F42" s="128">
        <v>0</v>
      </c>
      <c r="G42" s="14">
        <f t="shared" si="3"/>
        <v>0</v>
      </c>
      <c r="H42" s="14">
        <f>COUNTIF('JANUARI (sesuai bulan berjalan)'!$W$3:$W$5000,J42)</f>
        <v>0</v>
      </c>
      <c r="J42" s="123" t="s">
        <v>270</v>
      </c>
    </row>
    <row r="43" spans="1:10" ht="14.25" customHeight="1">
      <c r="A43" s="121"/>
      <c r="B43" s="122">
        <v>6</v>
      </c>
      <c r="C43" s="128">
        <v>0</v>
      </c>
      <c r="D43" s="128">
        <v>0</v>
      </c>
      <c r="E43" s="128">
        <v>0</v>
      </c>
      <c r="F43" s="128">
        <v>0</v>
      </c>
      <c r="G43" s="14">
        <f t="shared" si="3"/>
        <v>0</v>
      </c>
      <c r="H43" s="14">
        <f>COUNTIF('JANUARI (sesuai bulan berjalan)'!$W$3:$W$5000,J43)</f>
        <v>0</v>
      </c>
      <c r="J43" s="123" t="s">
        <v>271</v>
      </c>
    </row>
    <row r="44" spans="1:10" ht="14.25" customHeight="1">
      <c r="A44" s="121"/>
      <c r="B44" s="122">
        <v>7</v>
      </c>
      <c r="C44" s="128">
        <v>0</v>
      </c>
      <c r="D44" s="128">
        <v>0</v>
      </c>
      <c r="E44" s="128">
        <v>0</v>
      </c>
      <c r="F44" s="128">
        <v>0</v>
      </c>
      <c r="G44" s="14">
        <f t="shared" si="3"/>
        <v>0</v>
      </c>
      <c r="H44" s="14">
        <f>COUNTIF('JANUARI (sesuai bulan berjalan)'!$W$3:$W$5000,J44)</f>
        <v>0</v>
      </c>
      <c r="J44" s="123" t="s">
        <v>272</v>
      </c>
    </row>
    <row r="45" spans="1:10" ht="14.25" customHeight="1">
      <c r="A45" s="121"/>
      <c r="B45" s="122">
        <v>8</v>
      </c>
      <c r="C45" s="128">
        <v>0</v>
      </c>
      <c r="D45" s="128">
        <v>0</v>
      </c>
      <c r="E45" s="128">
        <v>0</v>
      </c>
      <c r="F45" s="128">
        <v>0</v>
      </c>
      <c r="G45" s="14">
        <f t="shared" si="3"/>
        <v>0</v>
      </c>
      <c r="H45" s="14">
        <f>COUNTIF('JANUARI (sesuai bulan berjalan)'!$W$3:$W$5000,J45)</f>
        <v>0</v>
      </c>
      <c r="J45" s="123" t="s">
        <v>273</v>
      </c>
    </row>
    <row r="46" spans="1:10" ht="14.25" customHeight="1">
      <c r="A46" s="121"/>
      <c r="B46" s="122">
        <v>9</v>
      </c>
      <c r="C46" s="128">
        <v>0</v>
      </c>
      <c r="D46" s="128">
        <v>0</v>
      </c>
      <c r="E46" s="128">
        <v>0</v>
      </c>
      <c r="F46" s="128">
        <v>0</v>
      </c>
      <c r="G46" s="14">
        <f t="shared" si="3"/>
        <v>0</v>
      </c>
      <c r="H46" s="14">
        <f>COUNTIF('JANUARI (sesuai bulan berjalan)'!$W$3:$W$5000,J46)</f>
        <v>0</v>
      </c>
      <c r="J46" s="123" t="s">
        <v>274</v>
      </c>
    </row>
    <row r="47" spans="1:10" ht="14.25" customHeight="1">
      <c r="A47" s="121"/>
      <c r="B47" s="122">
        <v>10</v>
      </c>
      <c r="C47" s="128">
        <v>0</v>
      </c>
      <c r="D47" s="128">
        <v>0</v>
      </c>
      <c r="E47" s="128">
        <v>0</v>
      </c>
      <c r="F47" s="128">
        <v>0</v>
      </c>
      <c r="G47" s="14">
        <f t="shared" si="3"/>
        <v>0</v>
      </c>
      <c r="H47" s="14">
        <f>COUNTIF('JANUARI (sesuai bulan berjalan)'!$W$3:$W$5000,J47)</f>
        <v>0</v>
      </c>
      <c r="J47" s="123" t="s">
        <v>275</v>
      </c>
    </row>
    <row r="48" spans="1:10" ht="14.25" customHeight="1">
      <c r="A48" s="121"/>
      <c r="B48" s="122">
        <v>11</v>
      </c>
      <c r="C48" s="128">
        <v>0</v>
      </c>
      <c r="D48" s="128">
        <v>0</v>
      </c>
      <c r="E48" s="128">
        <v>0</v>
      </c>
      <c r="F48" s="128">
        <v>0</v>
      </c>
      <c r="G48" s="14">
        <f t="shared" si="3"/>
        <v>0</v>
      </c>
      <c r="H48" s="14">
        <f>COUNTIF('JANUARI (sesuai bulan berjalan)'!$W$3:$W$5000,J48)</f>
        <v>0</v>
      </c>
      <c r="J48" s="123" t="s">
        <v>276</v>
      </c>
    </row>
    <row r="49" spans="1:10" ht="14.25" customHeight="1">
      <c r="A49" s="121"/>
      <c r="B49" s="122">
        <v>12</v>
      </c>
      <c r="C49" s="128">
        <v>0</v>
      </c>
      <c r="D49" s="128">
        <v>0</v>
      </c>
      <c r="E49" s="128">
        <v>0</v>
      </c>
      <c r="F49" s="128">
        <v>0</v>
      </c>
      <c r="G49" s="14">
        <f t="shared" si="3"/>
        <v>0</v>
      </c>
      <c r="H49" s="14">
        <f>COUNTIF('JANUARI (sesuai bulan berjalan)'!$W$3:$W$5000,J49)</f>
        <v>0</v>
      </c>
      <c r="J49" s="123" t="s">
        <v>277</v>
      </c>
    </row>
    <row r="50" spans="1:10" ht="14.25" customHeight="1">
      <c r="A50" s="121"/>
      <c r="B50" s="122">
        <v>13</v>
      </c>
      <c r="C50" s="128">
        <v>0</v>
      </c>
      <c r="D50" s="128">
        <v>0</v>
      </c>
      <c r="E50" s="128">
        <v>0</v>
      </c>
      <c r="F50" s="128">
        <v>0</v>
      </c>
      <c r="G50" s="14">
        <f t="shared" si="3"/>
        <v>0</v>
      </c>
      <c r="H50" s="14">
        <f>COUNTIF('JANUARI (sesuai bulan berjalan)'!$W$3:$W$5000,J50)</f>
        <v>0</v>
      </c>
      <c r="J50" s="123" t="s">
        <v>278</v>
      </c>
    </row>
    <row r="51" spans="1:10" ht="14.25" customHeight="1">
      <c r="A51" s="121"/>
      <c r="B51" s="122">
        <v>14</v>
      </c>
      <c r="C51" s="128">
        <v>0</v>
      </c>
      <c r="D51" s="128">
        <v>0</v>
      </c>
      <c r="E51" s="128">
        <v>0</v>
      </c>
      <c r="F51" s="128">
        <v>0</v>
      </c>
      <c r="G51" s="14">
        <f t="shared" si="3"/>
        <v>0</v>
      </c>
      <c r="H51" s="14">
        <f>COUNTIF('JANUARI (sesuai bulan berjalan)'!$W$3:$W$5000,J51)</f>
        <v>0</v>
      </c>
      <c r="J51" s="123" t="s">
        <v>279</v>
      </c>
    </row>
    <row r="52" spans="1:10" ht="14.25" customHeight="1">
      <c r="A52" s="121"/>
      <c r="B52" s="122">
        <v>15</v>
      </c>
      <c r="C52" s="128">
        <v>0</v>
      </c>
      <c r="D52" s="128">
        <v>0</v>
      </c>
      <c r="E52" s="128">
        <v>0</v>
      </c>
      <c r="F52" s="128">
        <v>0</v>
      </c>
      <c r="G52" s="14">
        <f t="shared" si="3"/>
        <v>0</v>
      </c>
      <c r="H52" s="14">
        <f>COUNTIF('JANUARI (sesuai bulan berjalan)'!$W$3:$W$5000,J52)</f>
        <v>0</v>
      </c>
      <c r="J52" s="123" t="s">
        <v>280</v>
      </c>
    </row>
    <row r="53" spans="1:10" ht="14.25" customHeight="1">
      <c r="A53" s="121"/>
      <c r="B53" s="122">
        <v>16</v>
      </c>
      <c r="C53" s="128">
        <v>0</v>
      </c>
      <c r="D53" s="128">
        <v>0</v>
      </c>
      <c r="E53" s="128">
        <v>0</v>
      </c>
      <c r="F53" s="128">
        <v>0</v>
      </c>
      <c r="G53" s="14">
        <f t="shared" si="3"/>
        <v>0</v>
      </c>
      <c r="H53" s="14">
        <f>COUNTIF('JANUARI (sesuai bulan berjalan)'!$W$3:$W$5000,J53)</f>
        <v>0</v>
      </c>
      <c r="J53" s="123" t="s">
        <v>281</v>
      </c>
    </row>
    <row r="54" spans="1:10" ht="14.25" customHeight="1">
      <c r="A54" s="121"/>
      <c r="B54" s="122">
        <v>17</v>
      </c>
      <c r="C54" s="128">
        <v>0</v>
      </c>
      <c r="D54" s="128">
        <v>0</v>
      </c>
      <c r="E54" s="128">
        <v>0</v>
      </c>
      <c r="F54" s="128">
        <v>0</v>
      </c>
      <c r="G54" s="14">
        <f t="shared" si="3"/>
        <v>0</v>
      </c>
      <c r="H54" s="14">
        <f>COUNTIF('JANUARI (sesuai bulan berjalan)'!$W$3:$W$5000,J54)</f>
        <v>0</v>
      </c>
      <c r="J54" s="123" t="s">
        <v>282</v>
      </c>
    </row>
    <row r="55" spans="1:10" ht="14.25" customHeight="1">
      <c r="A55" s="121"/>
      <c r="B55" s="122">
        <v>18</v>
      </c>
      <c r="C55" s="128">
        <v>0</v>
      </c>
      <c r="D55" s="128">
        <v>0</v>
      </c>
      <c r="E55" s="128">
        <v>0</v>
      </c>
      <c r="F55" s="128">
        <v>0</v>
      </c>
      <c r="G55" s="14">
        <f t="shared" si="3"/>
        <v>0</v>
      </c>
      <c r="H55" s="14">
        <f>COUNTIF('JANUARI (sesuai bulan berjalan)'!$W$3:$W$5000,J55)</f>
        <v>0</v>
      </c>
      <c r="J55" s="123" t="s">
        <v>283</v>
      </c>
    </row>
    <row r="56" spans="1:10" ht="14.25" customHeight="1">
      <c r="A56" s="121"/>
      <c r="B56" s="122">
        <v>19</v>
      </c>
      <c r="C56" s="128">
        <v>0</v>
      </c>
      <c r="D56" s="128">
        <v>0</v>
      </c>
      <c r="E56" s="128">
        <v>0</v>
      </c>
      <c r="F56" s="128">
        <v>0</v>
      </c>
      <c r="G56" s="14">
        <f t="shared" si="3"/>
        <v>0</v>
      </c>
      <c r="H56" s="14">
        <f>COUNTIF('JANUARI (sesuai bulan berjalan)'!$W$3:$W$5000,J56)</f>
        <v>0</v>
      </c>
      <c r="J56" s="123" t="s">
        <v>284</v>
      </c>
    </row>
    <row r="57" spans="1:10" ht="14.25" customHeight="1">
      <c r="A57" s="121"/>
      <c r="B57" s="122">
        <v>20</v>
      </c>
      <c r="C57" s="128">
        <v>0</v>
      </c>
      <c r="D57" s="128">
        <v>0</v>
      </c>
      <c r="E57" s="128">
        <v>0</v>
      </c>
      <c r="F57" s="128">
        <v>0</v>
      </c>
      <c r="G57" s="14">
        <f t="shared" si="3"/>
        <v>0</v>
      </c>
      <c r="H57" s="14">
        <f>COUNTIF('JANUARI (sesuai bulan berjalan)'!$W$3:$W$5000,J57)</f>
        <v>0</v>
      </c>
      <c r="J57" s="123" t="s">
        <v>285</v>
      </c>
    </row>
    <row r="58" spans="1:10" ht="14.25" customHeight="1">
      <c r="A58" s="121"/>
      <c r="B58" s="124"/>
      <c r="C58" s="124"/>
      <c r="D58" s="122"/>
      <c r="E58" s="122"/>
      <c r="F58" s="122"/>
      <c r="G58" s="122"/>
      <c r="H58" s="122"/>
    </row>
    <row r="59" spans="1:10" ht="14.25" customHeight="1">
      <c r="A59" s="125"/>
      <c r="B59" s="126" t="s">
        <v>178</v>
      </c>
      <c r="C59" s="127">
        <f t="shared" ref="C59:H59" si="4">SUM(C38:C58)</f>
        <v>0</v>
      </c>
      <c r="D59" s="127">
        <f t="shared" si="4"/>
        <v>0</v>
      </c>
      <c r="E59" s="127">
        <f t="shared" si="4"/>
        <v>0</v>
      </c>
      <c r="F59" s="127">
        <f t="shared" si="4"/>
        <v>0</v>
      </c>
      <c r="G59" s="127">
        <f t="shared" si="4"/>
        <v>0</v>
      </c>
      <c r="H59" s="127">
        <f t="shared" si="4"/>
        <v>0</v>
      </c>
    </row>
    <row r="60" spans="1:10" ht="14.25" customHeight="1">
      <c r="A60" s="118">
        <v>3</v>
      </c>
      <c r="B60" s="119" t="s">
        <v>14</v>
      </c>
      <c r="C60" s="120"/>
      <c r="D60" s="120"/>
      <c r="E60" s="120"/>
      <c r="F60" s="120"/>
      <c r="G60" s="120"/>
      <c r="H60" s="120"/>
    </row>
    <row r="61" spans="1:10" ht="14.25" customHeight="1">
      <c r="A61" s="121"/>
      <c r="B61" s="122"/>
      <c r="C61" s="128"/>
      <c r="D61" s="128"/>
      <c r="E61" s="128"/>
      <c r="F61" s="128"/>
      <c r="G61" s="128"/>
      <c r="H61" s="128"/>
    </row>
    <row r="62" spans="1:10" ht="14.25" customHeight="1">
      <c r="A62" s="121"/>
      <c r="B62" s="122">
        <v>1</v>
      </c>
      <c r="C62" s="128">
        <v>0</v>
      </c>
      <c r="D62" s="128">
        <v>0</v>
      </c>
      <c r="E62" s="128">
        <v>0</v>
      </c>
      <c r="F62" s="128">
        <v>0</v>
      </c>
      <c r="G62" s="14">
        <f t="shared" ref="G62:G81" si="5">H62-F62</f>
        <v>0</v>
      </c>
      <c r="H62" s="14">
        <f>COUNTIF('JANUARI (sesuai bulan berjalan)'!$W$3:$W$5000,J62)</f>
        <v>0</v>
      </c>
      <c r="J62" s="123" t="s">
        <v>286</v>
      </c>
    </row>
    <row r="63" spans="1:10" ht="14.25" customHeight="1">
      <c r="A63" s="121"/>
      <c r="B63" s="122">
        <v>2</v>
      </c>
      <c r="C63" s="128">
        <v>0</v>
      </c>
      <c r="D63" s="128">
        <v>0</v>
      </c>
      <c r="E63" s="128">
        <v>0</v>
      </c>
      <c r="F63" s="128">
        <v>0</v>
      </c>
      <c r="G63" s="14">
        <f t="shared" si="5"/>
        <v>0</v>
      </c>
      <c r="H63" s="14">
        <f>COUNTIF('JANUARI (sesuai bulan berjalan)'!$W$3:$W$5000,J63)</f>
        <v>0</v>
      </c>
      <c r="J63" s="123" t="s">
        <v>287</v>
      </c>
    </row>
    <row r="64" spans="1:10" ht="14.25" customHeight="1">
      <c r="A64" s="121"/>
      <c r="B64" s="122">
        <v>3</v>
      </c>
      <c r="C64" s="128">
        <v>0</v>
      </c>
      <c r="D64" s="128">
        <v>0</v>
      </c>
      <c r="E64" s="128">
        <v>0</v>
      </c>
      <c r="F64" s="128">
        <v>0</v>
      </c>
      <c r="G64" s="14">
        <f t="shared" si="5"/>
        <v>0</v>
      </c>
      <c r="H64" s="14">
        <f>COUNTIF('JANUARI (sesuai bulan berjalan)'!$W$3:$W$5000,J64)</f>
        <v>0</v>
      </c>
      <c r="J64" s="123" t="s">
        <v>288</v>
      </c>
    </row>
    <row r="65" spans="1:10" ht="14.25" customHeight="1">
      <c r="A65" s="121"/>
      <c r="B65" s="122">
        <v>4</v>
      </c>
      <c r="C65" s="128">
        <v>0</v>
      </c>
      <c r="D65" s="128">
        <v>0</v>
      </c>
      <c r="E65" s="128">
        <v>0</v>
      </c>
      <c r="F65" s="128">
        <v>0</v>
      </c>
      <c r="G65" s="14">
        <f t="shared" si="5"/>
        <v>0</v>
      </c>
      <c r="H65" s="14">
        <f>COUNTIF('JANUARI (sesuai bulan berjalan)'!$W$3:$W$5000,J65)</f>
        <v>0</v>
      </c>
      <c r="J65" s="123" t="s">
        <v>289</v>
      </c>
    </row>
    <row r="66" spans="1:10" ht="14.25" customHeight="1">
      <c r="A66" s="121"/>
      <c r="B66" s="122">
        <v>5</v>
      </c>
      <c r="C66" s="128">
        <v>0</v>
      </c>
      <c r="D66" s="128">
        <v>0</v>
      </c>
      <c r="E66" s="128">
        <v>0</v>
      </c>
      <c r="F66" s="128">
        <v>0</v>
      </c>
      <c r="G66" s="14">
        <f t="shared" si="5"/>
        <v>0</v>
      </c>
      <c r="H66" s="14">
        <f>COUNTIF('JANUARI (sesuai bulan berjalan)'!$W$3:$W$5000,J66)</f>
        <v>0</v>
      </c>
      <c r="J66" s="123" t="s">
        <v>290</v>
      </c>
    </row>
    <row r="67" spans="1:10" ht="14.25" customHeight="1">
      <c r="A67" s="121"/>
      <c r="B67" s="122">
        <v>6</v>
      </c>
      <c r="C67" s="128">
        <v>4</v>
      </c>
      <c r="D67" s="128">
        <v>4</v>
      </c>
      <c r="E67" s="128">
        <v>4</v>
      </c>
      <c r="F67" s="128">
        <v>4</v>
      </c>
      <c r="G67" s="14">
        <f t="shared" si="5"/>
        <v>0</v>
      </c>
      <c r="H67" s="14">
        <v>4</v>
      </c>
      <c r="J67" s="123" t="s">
        <v>291</v>
      </c>
    </row>
    <row r="68" spans="1:10" ht="14.25" customHeight="1">
      <c r="A68" s="121"/>
      <c r="B68" s="122">
        <v>7</v>
      </c>
      <c r="C68" s="128">
        <v>2</v>
      </c>
      <c r="D68" s="128">
        <v>2</v>
      </c>
      <c r="E68" s="128">
        <v>2</v>
      </c>
      <c r="F68" s="128">
        <v>2</v>
      </c>
      <c r="G68" s="14">
        <f t="shared" si="5"/>
        <v>0</v>
      </c>
      <c r="H68" s="14">
        <v>2</v>
      </c>
      <c r="J68" s="123" t="s">
        <v>292</v>
      </c>
    </row>
    <row r="69" spans="1:10" ht="14.25" customHeight="1">
      <c r="A69" s="121"/>
      <c r="B69" s="122">
        <v>8</v>
      </c>
      <c r="C69" s="128">
        <v>3</v>
      </c>
      <c r="D69" s="128">
        <v>3</v>
      </c>
      <c r="E69" s="128">
        <v>3</v>
      </c>
      <c r="F69" s="128">
        <v>3</v>
      </c>
      <c r="G69" s="14">
        <f t="shared" si="5"/>
        <v>0</v>
      </c>
      <c r="H69" s="14">
        <v>3</v>
      </c>
      <c r="J69" s="123" t="s">
        <v>293</v>
      </c>
    </row>
    <row r="70" spans="1:10" ht="14.25" customHeight="1">
      <c r="A70" s="121"/>
      <c r="B70" s="122">
        <v>9</v>
      </c>
      <c r="C70" s="128">
        <v>1</v>
      </c>
      <c r="D70" s="128">
        <v>3</v>
      </c>
      <c r="E70" s="128">
        <v>3</v>
      </c>
      <c r="F70" s="128">
        <v>1</v>
      </c>
      <c r="G70" s="14">
        <f t="shared" si="5"/>
        <v>0</v>
      </c>
      <c r="H70" s="14">
        <v>1</v>
      </c>
      <c r="J70" s="123" t="s">
        <v>294</v>
      </c>
    </row>
    <row r="71" spans="1:10" ht="14.25" customHeight="1">
      <c r="A71" s="121"/>
      <c r="B71" s="122">
        <v>10</v>
      </c>
      <c r="C71" s="128">
        <v>0</v>
      </c>
      <c r="D71" s="128">
        <v>1</v>
      </c>
      <c r="E71" s="128">
        <v>1</v>
      </c>
      <c r="F71" s="128">
        <v>1</v>
      </c>
      <c r="G71" s="14">
        <f t="shared" si="5"/>
        <v>0</v>
      </c>
      <c r="H71" s="14">
        <v>1</v>
      </c>
      <c r="J71" s="123" t="s">
        <v>295</v>
      </c>
    </row>
    <row r="72" spans="1:10" ht="14.25" customHeight="1">
      <c r="A72" s="121"/>
      <c r="B72" s="122">
        <v>11</v>
      </c>
      <c r="C72" s="128">
        <v>3</v>
      </c>
      <c r="D72" s="128">
        <v>2</v>
      </c>
      <c r="E72" s="128">
        <v>2</v>
      </c>
      <c r="F72" s="128">
        <v>2</v>
      </c>
      <c r="G72" s="14">
        <f t="shared" si="5"/>
        <v>0</v>
      </c>
      <c r="H72" s="14">
        <v>2</v>
      </c>
      <c r="J72" s="123" t="s">
        <v>296</v>
      </c>
    </row>
    <row r="73" spans="1:10" ht="14.25" customHeight="1">
      <c r="A73" s="121"/>
      <c r="B73" s="122">
        <v>12</v>
      </c>
      <c r="C73" s="128">
        <v>0</v>
      </c>
      <c r="D73" s="128">
        <v>0</v>
      </c>
      <c r="E73" s="128">
        <v>0</v>
      </c>
      <c r="F73" s="128">
        <v>0</v>
      </c>
      <c r="G73" s="14">
        <f t="shared" si="5"/>
        <v>0</v>
      </c>
      <c r="H73" s="14">
        <f>COUNTIF('JANUARI (sesuai bulan berjalan)'!$W$3:$W$5000,J73)</f>
        <v>0</v>
      </c>
      <c r="J73" s="123" t="s">
        <v>297</v>
      </c>
    </row>
    <row r="74" spans="1:10" ht="14.25" customHeight="1">
      <c r="A74" s="121"/>
      <c r="B74" s="122">
        <v>13</v>
      </c>
      <c r="C74" s="128">
        <v>0</v>
      </c>
      <c r="D74" s="128">
        <v>0</v>
      </c>
      <c r="E74" s="128">
        <v>0</v>
      </c>
      <c r="F74" s="128">
        <v>0</v>
      </c>
      <c r="G74" s="14">
        <f t="shared" si="5"/>
        <v>0</v>
      </c>
      <c r="H74" s="14">
        <f>COUNTIF('JANUARI (sesuai bulan berjalan)'!$W$3:$W$5000,J74)</f>
        <v>0</v>
      </c>
      <c r="J74" s="123" t="s">
        <v>298</v>
      </c>
    </row>
    <row r="75" spans="1:10" ht="14.25" customHeight="1">
      <c r="A75" s="121"/>
      <c r="B75" s="122">
        <v>14</v>
      </c>
      <c r="C75" s="128">
        <v>0</v>
      </c>
      <c r="D75" s="128">
        <v>0</v>
      </c>
      <c r="E75" s="128">
        <v>0</v>
      </c>
      <c r="F75" s="128">
        <v>0</v>
      </c>
      <c r="G75" s="14">
        <f t="shared" si="5"/>
        <v>0</v>
      </c>
      <c r="H75" s="14">
        <f>COUNTIF('JANUARI (sesuai bulan berjalan)'!$W$3:$W$5000,J75)</f>
        <v>0</v>
      </c>
      <c r="J75" s="123" t="s">
        <v>299</v>
      </c>
    </row>
    <row r="76" spans="1:10" ht="14.25" customHeight="1">
      <c r="A76" s="121"/>
      <c r="B76" s="122">
        <v>15</v>
      </c>
      <c r="C76" s="128">
        <v>0</v>
      </c>
      <c r="D76" s="128">
        <v>0</v>
      </c>
      <c r="E76" s="128">
        <v>0</v>
      </c>
      <c r="F76" s="128">
        <v>0</v>
      </c>
      <c r="G76" s="14">
        <f t="shared" si="5"/>
        <v>0</v>
      </c>
      <c r="H76" s="14">
        <f>COUNTIF('JANUARI (sesuai bulan berjalan)'!$W$3:$W$5000,J76)</f>
        <v>0</v>
      </c>
      <c r="J76" s="123" t="s">
        <v>300</v>
      </c>
    </row>
    <row r="77" spans="1:10" ht="14.25" customHeight="1">
      <c r="A77" s="121"/>
      <c r="B77" s="122">
        <v>16</v>
      </c>
      <c r="C77" s="128">
        <v>0</v>
      </c>
      <c r="D77" s="128">
        <v>0</v>
      </c>
      <c r="E77" s="128">
        <v>0</v>
      </c>
      <c r="F77" s="128">
        <v>0</v>
      </c>
      <c r="G77" s="14">
        <f t="shared" si="5"/>
        <v>0</v>
      </c>
      <c r="H77" s="14">
        <f>COUNTIF('JANUARI (sesuai bulan berjalan)'!$W$3:$W$5000,J77)</f>
        <v>0</v>
      </c>
      <c r="J77" s="123" t="s">
        <v>301</v>
      </c>
    </row>
    <row r="78" spans="1:10" ht="14.25" customHeight="1">
      <c r="A78" s="121"/>
      <c r="B78" s="122">
        <v>17</v>
      </c>
      <c r="C78" s="128">
        <v>0</v>
      </c>
      <c r="D78" s="128">
        <v>0</v>
      </c>
      <c r="E78" s="128">
        <v>0</v>
      </c>
      <c r="F78" s="128">
        <v>0</v>
      </c>
      <c r="G78" s="14">
        <f t="shared" si="5"/>
        <v>0</v>
      </c>
      <c r="H78" s="14">
        <f>COUNTIF('JANUARI (sesuai bulan berjalan)'!$W$3:$W$5000,J78)</f>
        <v>0</v>
      </c>
      <c r="J78" s="123" t="s">
        <v>302</v>
      </c>
    </row>
    <row r="79" spans="1:10" ht="14.25" customHeight="1">
      <c r="A79" s="121"/>
      <c r="B79" s="122">
        <v>18</v>
      </c>
      <c r="C79" s="128">
        <v>0</v>
      </c>
      <c r="D79" s="128">
        <v>0</v>
      </c>
      <c r="E79" s="128">
        <v>0</v>
      </c>
      <c r="F79" s="128">
        <v>0</v>
      </c>
      <c r="G79" s="14">
        <f t="shared" si="5"/>
        <v>0</v>
      </c>
      <c r="H79" s="14">
        <f>COUNTIF('JANUARI (sesuai bulan berjalan)'!$W$3:$W$5000,J79)</f>
        <v>0</v>
      </c>
      <c r="J79" s="123" t="s">
        <v>303</v>
      </c>
    </row>
    <row r="80" spans="1:10" ht="14.25" customHeight="1">
      <c r="A80" s="121"/>
      <c r="B80" s="122">
        <v>19</v>
      </c>
      <c r="C80" s="128">
        <v>0</v>
      </c>
      <c r="D80" s="128">
        <v>0</v>
      </c>
      <c r="E80" s="128">
        <v>0</v>
      </c>
      <c r="F80" s="128">
        <v>0</v>
      </c>
      <c r="G80" s="14">
        <f t="shared" si="5"/>
        <v>0</v>
      </c>
      <c r="H80" s="14">
        <f>COUNTIF('JANUARI (sesuai bulan berjalan)'!$W$3:$W$5000,J80)</f>
        <v>0</v>
      </c>
      <c r="J80" s="123" t="s">
        <v>304</v>
      </c>
    </row>
    <row r="81" spans="1:13" ht="14.25" customHeight="1">
      <c r="A81" s="121"/>
      <c r="B81" s="122">
        <v>20</v>
      </c>
      <c r="C81" s="128">
        <v>0</v>
      </c>
      <c r="D81" s="128">
        <v>0</v>
      </c>
      <c r="E81" s="128">
        <v>0</v>
      </c>
      <c r="F81" s="128">
        <v>0</v>
      </c>
      <c r="G81" s="14">
        <f t="shared" si="5"/>
        <v>0</v>
      </c>
      <c r="H81" s="14">
        <f>COUNTIF('JANUARI (sesuai bulan berjalan)'!$W$3:$W$5000,J81)</f>
        <v>0</v>
      </c>
      <c r="J81" s="123" t="s">
        <v>305</v>
      </c>
    </row>
    <row r="82" spans="1:13" ht="14.25" customHeight="1">
      <c r="A82" s="121"/>
      <c r="B82" s="124"/>
      <c r="C82" s="124"/>
      <c r="D82" s="122"/>
      <c r="E82" s="122"/>
      <c r="F82" s="122"/>
      <c r="G82" s="122"/>
      <c r="H82" s="122"/>
    </row>
    <row r="83" spans="1:13" ht="14.25" customHeight="1">
      <c r="A83" s="125"/>
      <c r="B83" s="126" t="s">
        <v>178</v>
      </c>
      <c r="C83" s="127">
        <f t="shared" ref="C83:H83" si="6">SUM(C62:C82)</f>
        <v>13</v>
      </c>
      <c r="D83" s="127">
        <f t="shared" si="6"/>
        <v>15</v>
      </c>
      <c r="E83" s="127">
        <f t="shared" si="6"/>
        <v>15</v>
      </c>
      <c r="F83" s="127">
        <f t="shared" si="6"/>
        <v>13</v>
      </c>
      <c r="G83" s="127">
        <f t="shared" si="6"/>
        <v>0</v>
      </c>
      <c r="H83" s="127">
        <f t="shared" si="6"/>
        <v>13</v>
      </c>
    </row>
    <row r="84" spans="1:13" ht="14.25" customHeight="1">
      <c r="A84" s="118">
        <v>4</v>
      </c>
      <c r="B84" s="119" t="s">
        <v>15</v>
      </c>
      <c r="C84" s="120"/>
      <c r="D84" s="120"/>
      <c r="E84" s="120"/>
      <c r="F84" s="120"/>
      <c r="G84" s="120"/>
      <c r="H84" s="120"/>
    </row>
    <row r="85" spans="1:13" ht="14.25" customHeight="1">
      <c r="A85" s="121"/>
      <c r="B85" s="122"/>
      <c r="C85" s="128"/>
      <c r="D85" s="128"/>
      <c r="E85" s="128"/>
      <c r="F85" s="128"/>
      <c r="G85" s="128"/>
      <c r="H85" s="128"/>
    </row>
    <row r="86" spans="1:13" ht="14.25" customHeight="1">
      <c r="A86" s="121"/>
      <c r="B86" s="122">
        <v>1</v>
      </c>
      <c r="C86" s="128">
        <v>0</v>
      </c>
      <c r="D86" s="128">
        <v>0</v>
      </c>
      <c r="E86" s="128">
        <v>0</v>
      </c>
      <c r="F86" s="128">
        <v>0</v>
      </c>
      <c r="G86" s="14">
        <f t="shared" ref="G86:G105" si="7">H86-F86</f>
        <v>0</v>
      </c>
      <c r="H86" s="14">
        <f>COUNTIF('JANUARI (sesuai bulan berjalan)'!$W$3:$W$5000,J86)</f>
        <v>0</v>
      </c>
      <c r="J86" s="123" t="s">
        <v>306</v>
      </c>
    </row>
    <row r="87" spans="1:13" ht="14.25" customHeight="1">
      <c r="A87" s="121"/>
      <c r="B87" s="122">
        <v>2</v>
      </c>
      <c r="C87" s="128">
        <v>0</v>
      </c>
      <c r="D87" s="128">
        <v>0</v>
      </c>
      <c r="E87" s="128">
        <v>0</v>
      </c>
      <c r="F87" s="128">
        <v>0</v>
      </c>
      <c r="G87" s="14">
        <f t="shared" si="7"/>
        <v>0</v>
      </c>
      <c r="H87" s="14">
        <f>COUNTIF('JANUARI (sesuai bulan berjalan)'!$W$3:$W$5000,J87)</f>
        <v>0</v>
      </c>
      <c r="J87" s="123" t="s">
        <v>307</v>
      </c>
    </row>
    <row r="88" spans="1:13" ht="14.25" customHeight="1">
      <c r="A88" s="121"/>
      <c r="B88" s="122">
        <v>3</v>
      </c>
      <c r="C88" s="128">
        <v>0</v>
      </c>
      <c r="D88" s="128">
        <v>0</v>
      </c>
      <c r="E88" s="128">
        <v>0</v>
      </c>
      <c r="F88" s="128">
        <v>0</v>
      </c>
      <c r="G88" s="14">
        <f t="shared" si="7"/>
        <v>0</v>
      </c>
      <c r="H88" s="14">
        <f>COUNTIF('JANUARI (sesuai bulan berjalan)'!$W$3:$W$5000,J88)</f>
        <v>0</v>
      </c>
      <c r="J88" s="123" t="s">
        <v>308</v>
      </c>
    </row>
    <row r="89" spans="1:13" ht="14.25" customHeight="1">
      <c r="A89" s="121"/>
      <c r="B89" s="122">
        <v>4</v>
      </c>
      <c r="C89" s="128">
        <v>0</v>
      </c>
      <c r="D89" s="128">
        <v>0</v>
      </c>
      <c r="E89" s="128">
        <v>0</v>
      </c>
      <c r="F89" s="128">
        <v>0</v>
      </c>
      <c r="G89" s="14">
        <f t="shared" si="7"/>
        <v>0</v>
      </c>
      <c r="H89" s="14">
        <f>COUNTIF('JANUARI (sesuai bulan berjalan)'!$W$3:$W$5000,J89)</f>
        <v>0</v>
      </c>
      <c r="J89" s="123" t="s">
        <v>309</v>
      </c>
    </row>
    <row r="90" spans="1:13" ht="14.25" customHeight="1">
      <c r="A90" s="121"/>
      <c r="B90" s="122">
        <v>5</v>
      </c>
      <c r="C90" s="128">
        <v>0</v>
      </c>
      <c r="D90" s="128">
        <v>0</v>
      </c>
      <c r="E90" s="128">
        <v>0</v>
      </c>
      <c r="F90" s="128">
        <v>0</v>
      </c>
      <c r="G90" s="14">
        <f t="shared" si="7"/>
        <v>0</v>
      </c>
      <c r="H90" s="14">
        <f>COUNTIF('JANUARI (sesuai bulan berjalan)'!$W$3:$W$5000,J90)</f>
        <v>0</v>
      </c>
      <c r="J90" s="123" t="s">
        <v>310</v>
      </c>
    </row>
    <row r="91" spans="1:13" ht="14.25" customHeight="1">
      <c r="A91" s="121"/>
      <c r="B91" s="122">
        <v>6</v>
      </c>
      <c r="C91" s="128">
        <v>0</v>
      </c>
      <c r="D91" s="128">
        <v>0</v>
      </c>
      <c r="E91" s="128">
        <v>0</v>
      </c>
      <c r="F91" s="128">
        <v>0</v>
      </c>
      <c r="G91" s="14">
        <f t="shared" si="7"/>
        <v>0</v>
      </c>
      <c r="H91" s="14">
        <f>COUNTIF('JANUARI (sesuai bulan berjalan)'!$W$3:$W$5000,J91)</f>
        <v>0</v>
      </c>
      <c r="J91" s="123" t="s">
        <v>311</v>
      </c>
    </row>
    <row r="92" spans="1:13" ht="14.25" customHeight="1">
      <c r="A92" s="121"/>
      <c r="B92" s="122">
        <v>7</v>
      </c>
      <c r="C92" s="128">
        <v>0</v>
      </c>
      <c r="D92" s="128">
        <v>0</v>
      </c>
      <c r="E92" s="128">
        <v>0</v>
      </c>
      <c r="F92" s="128">
        <v>0</v>
      </c>
      <c r="G92" s="14">
        <f t="shared" si="7"/>
        <v>0</v>
      </c>
      <c r="H92" s="14">
        <f>COUNTIF('JANUARI (sesuai bulan berjalan)'!$W$3:$W$5000,J92)</f>
        <v>0</v>
      </c>
      <c r="J92" s="123" t="s">
        <v>312</v>
      </c>
    </row>
    <row r="93" spans="1:13" ht="14.25" customHeight="1">
      <c r="A93" s="121"/>
      <c r="B93" s="122">
        <v>8</v>
      </c>
      <c r="C93" s="128">
        <v>0</v>
      </c>
      <c r="D93" s="128">
        <v>0</v>
      </c>
      <c r="E93" s="128">
        <v>0</v>
      </c>
      <c r="F93" s="128">
        <v>0</v>
      </c>
      <c r="G93" s="14">
        <f t="shared" si="7"/>
        <v>0</v>
      </c>
      <c r="H93" s="14">
        <f>COUNTIF('JANUARI (sesuai bulan berjalan)'!$W$3:$W$5000,J93)</f>
        <v>0</v>
      </c>
      <c r="J93" s="123" t="s">
        <v>313</v>
      </c>
      <c r="M93" s="123">
        <v>1</v>
      </c>
    </row>
    <row r="94" spans="1:13" ht="14.25" customHeight="1">
      <c r="A94" s="121"/>
      <c r="B94" s="122">
        <v>9</v>
      </c>
      <c r="C94" s="128">
        <v>0</v>
      </c>
      <c r="D94" s="128">
        <v>0</v>
      </c>
      <c r="E94" s="128">
        <v>0</v>
      </c>
      <c r="F94" s="128">
        <v>0</v>
      </c>
      <c r="G94" s="14">
        <f t="shared" si="7"/>
        <v>0</v>
      </c>
      <c r="H94" s="14">
        <f>COUNTIF('JANUARI (sesuai bulan berjalan)'!$W$3:$W$5000,J94)</f>
        <v>0</v>
      </c>
      <c r="J94" s="123" t="s">
        <v>314</v>
      </c>
      <c r="M94" s="123">
        <v>0</v>
      </c>
    </row>
    <row r="95" spans="1:13" ht="14.25" customHeight="1">
      <c r="A95" s="121"/>
      <c r="B95" s="122">
        <v>10</v>
      </c>
      <c r="C95" s="128">
        <v>0</v>
      </c>
      <c r="D95" s="128">
        <v>0</v>
      </c>
      <c r="E95" s="128">
        <v>0</v>
      </c>
      <c r="F95" s="128">
        <v>0</v>
      </c>
      <c r="G95" s="14">
        <f t="shared" si="7"/>
        <v>0</v>
      </c>
      <c r="H95" s="14">
        <f>COUNTIF('JANUARI (sesuai bulan berjalan)'!$W$3:$W$5000,J95)</f>
        <v>0</v>
      </c>
      <c r="J95" s="123" t="s">
        <v>315</v>
      </c>
    </row>
    <row r="96" spans="1:13" ht="14.25" customHeight="1">
      <c r="A96" s="121"/>
      <c r="B96" s="122">
        <v>11</v>
      </c>
      <c r="C96" s="128">
        <v>0</v>
      </c>
      <c r="D96" s="128">
        <v>0</v>
      </c>
      <c r="E96" s="128">
        <v>0</v>
      </c>
      <c r="F96" s="128">
        <v>0</v>
      </c>
      <c r="G96" s="14">
        <f t="shared" si="7"/>
        <v>0</v>
      </c>
      <c r="H96" s="14">
        <f>COUNTIF('JANUARI (sesuai bulan berjalan)'!$W$3:$W$5000,J96)</f>
        <v>0</v>
      </c>
      <c r="J96" s="123" t="s">
        <v>316</v>
      </c>
    </row>
    <row r="97" spans="1:10" ht="14.25" customHeight="1">
      <c r="A97" s="121"/>
      <c r="B97" s="122">
        <v>12</v>
      </c>
      <c r="C97" s="128">
        <v>0</v>
      </c>
      <c r="D97" s="128">
        <v>0</v>
      </c>
      <c r="E97" s="128">
        <v>0</v>
      </c>
      <c r="F97" s="128">
        <v>0</v>
      </c>
      <c r="G97" s="14">
        <f t="shared" si="7"/>
        <v>0</v>
      </c>
      <c r="H97" s="14">
        <f>COUNTIF('JANUARI (sesuai bulan berjalan)'!$W$3:$W$5000,J97)</f>
        <v>0</v>
      </c>
      <c r="J97" s="123" t="s">
        <v>317</v>
      </c>
    </row>
    <row r="98" spans="1:10" ht="14.25" customHeight="1">
      <c r="A98" s="121"/>
      <c r="B98" s="122">
        <v>13</v>
      </c>
      <c r="C98" s="128">
        <v>0</v>
      </c>
      <c r="D98" s="128">
        <v>0</v>
      </c>
      <c r="E98" s="128">
        <v>0</v>
      </c>
      <c r="F98" s="128">
        <v>0</v>
      </c>
      <c r="G98" s="14">
        <f t="shared" si="7"/>
        <v>0</v>
      </c>
      <c r="H98" s="14">
        <f>COUNTIF('JANUARI (sesuai bulan berjalan)'!$W$3:$W$5000,J98)</f>
        <v>0</v>
      </c>
      <c r="J98" s="123" t="s">
        <v>318</v>
      </c>
    </row>
    <row r="99" spans="1:10" ht="14.25" customHeight="1">
      <c r="A99" s="121"/>
      <c r="B99" s="122">
        <v>14</v>
      </c>
      <c r="C99" s="128">
        <v>0</v>
      </c>
      <c r="D99" s="128">
        <v>0</v>
      </c>
      <c r="E99" s="128">
        <v>0</v>
      </c>
      <c r="F99" s="128">
        <v>0</v>
      </c>
      <c r="G99" s="14">
        <f t="shared" si="7"/>
        <v>0</v>
      </c>
      <c r="H99" s="14">
        <f>COUNTIF('JANUARI (sesuai bulan berjalan)'!$W$3:$W$5000,J99)</f>
        <v>0</v>
      </c>
      <c r="J99" s="123" t="s">
        <v>319</v>
      </c>
    </row>
    <row r="100" spans="1:10" ht="14.25" customHeight="1">
      <c r="A100" s="121"/>
      <c r="B100" s="122">
        <v>15</v>
      </c>
      <c r="C100" s="128">
        <v>0</v>
      </c>
      <c r="D100" s="128">
        <v>0</v>
      </c>
      <c r="E100" s="128">
        <v>0</v>
      </c>
      <c r="F100" s="128">
        <v>0</v>
      </c>
      <c r="G100" s="14">
        <f t="shared" si="7"/>
        <v>0</v>
      </c>
      <c r="H100" s="14">
        <f>COUNTIF('JANUARI (sesuai bulan berjalan)'!$W$3:$W$5000,J100)</f>
        <v>0</v>
      </c>
      <c r="J100" s="123" t="s">
        <v>320</v>
      </c>
    </row>
    <row r="101" spans="1:10" ht="14.25" customHeight="1">
      <c r="A101" s="121"/>
      <c r="B101" s="122">
        <v>16</v>
      </c>
      <c r="C101" s="128">
        <v>0</v>
      </c>
      <c r="D101" s="128">
        <v>0</v>
      </c>
      <c r="E101" s="128">
        <v>0</v>
      </c>
      <c r="F101" s="128">
        <v>0</v>
      </c>
      <c r="G101" s="14">
        <f t="shared" si="7"/>
        <v>0</v>
      </c>
      <c r="H101" s="14">
        <f>COUNTIF('JANUARI (sesuai bulan berjalan)'!$W$3:$W$5000,J101)</f>
        <v>0</v>
      </c>
      <c r="J101" s="123" t="s">
        <v>321</v>
      </c>
    </row>
    <row r="102" spans="1:10" ht="14.25" customHeight="1">
      <c r="A102" s="121"/>
      <c r="B102" s="122">
        <v>17</v>
      </c>
      <c r="C102" s="128">
        <v>0</v>
      </c>
      <c r="D102" s="128">
        <v>0</v>
      </c>
      <c r="E102" s="128">
        <v>0</v>
      </c>
      <c r="F102" s="128">
        <v>0</v>
      </c>
      <c r="G102" s="14">
        <f t="shared" si="7"/>
        <v>0</v>
      </c>
      <c r="H102" s="14">
        <f>COUNTIF('JANUARI (sesuai bulan berjalan)'!$W$3:$W$5000,J102)</f>
        <v>0</v>
      </c>
      <c r="J102" s="123" t="s">
        <v>322</v>
      </c>
    </row>
    <row r="103" spans="1:10" ht="14.25" customHeight="1">
      <c r="A103" s="121"/>
      <c r="B103" s="122">
        <v>18</v>
      </c>
      <c r="C103" s="128">
        <v>0</v>
      </c>
      <c r="D103" s="128">
        <v>0</v>
      </c>
      <c r="E103" s="128">
        <v>0</v>
      </c>
      <c r="F103" s="128">
        <v>0</v>
      </c>
      <c r="G103" s="14">
        <f t="shared" si="7"/>
        <v>0</v>
      </c>
      <c r="H103" s="14">
        <f>COUNTIF('JANUARI (sesuai bulan berjalan)'!$W$3:$W$5000,J103)</f>
        <v>0</v>
      </c>
      <c r="J103" s="123" t="s">
        <v>323</v>
      </c>
    </row>
    <row r="104" spans="1:10" ht="14.25" customHeight="1">
      <c r="A104" s="121"/>
      <c r="B104" s="122">
        <v>19</v>
      </c>
      <c r="C104" s="128">
        <v>0</v>
      </c>
      <c r="D104" s="128">
        <v>0</v>
      </c>
      <c r="E104" s="128">
        <v>0</v>
      </c>
      <c r="F104" s="128">
        <v>0</v>
      </c>
      <c r="G104" s="14">
        <f t="shared" si="7"/>
        <v>0</v>
      </c>
      <c r="H104" s="14">
        <f>COUNTIF('JANUARI (sesuai bulan berjalan)'!$W$3:$W$5000,J104)</f>
        <v>0</v>
      </c>
      <c r="J104" s="123" t="s">
        <v>324</v>
      </c>
    </row>
    <row r="105" spans="1:10" ht="14.25" customHeight="1">
      <c r="A105" s="121"/>
      <c r="B105" s="122">
        <v>20</v>
      </c>
      <c r="C105" s="128">
        <v>0</v>
      </c>
      <c r="D105" s="128">
        <v>0</v>
      </c>
      <c r="E105" s="128">
        <v>0</v>
      </c>
      <c r="F105" s="128">
        <v>0</v>
      </c>
      <c r="G105" s="14">
        <f t="shared" si="7"/>
        <v>0</v>
      </c>
      <c r="H105" s="14">
        <f>COUNTIF('JANUARI (sesuai bulan berjalan)'!$W$3:$W$5000,J105)</f>
        <v>0</v>
      </c>
      <c r="J105" s="123" t="s">
        <v>325</v>
      </c>
    </row>
    <row r="106" spans="1:10" ht="14.25" customHeight="1">
      <c r="A106" s="121"/>
      <c r="B106" s="124"/>
      <c r="C106" s="124"/>
      <c r="D106" s="122"/>
      <c r="E106" s="122"/>
      <c r="F106" s="122"/>
      <c r="G106" s="122"/>
      <c r="H106" s="122"/>
    </row>
    <row r="107" spans="1:10" ht="14.25" customHeight="1">
      <c r="A107" s="125"/>
      <c r="B107" s="126" t="s">
        <v>178</v>
      </c>
      <c r="C107" s="127">
        <f t="shared" ref="C107:H107" si="8">SUM(C86:C106)</f>
        <v>0</v>
      </c>
      <c r="D107" s="127">
        <f t="shared" si="8"/>
        <v>0</v>
      </c>
      <c r="E107" s="127">
        <f t="shared" si="8"/>
        <v>0</v>
      </c>
      <c r="F107" s="127">
        <f t="shared" si="8"/>
        <v>0</v>
      </c>
      <c r="G107" s="127">
        <f t="shared" si="8"/>
        <v>0</v>
      </c>
      <c r="H107" s="127">
        <f t="shared" si="8"/>
        <v>0</v>
      </c>
    </row>
    <row r="108" spans="1:10" ht="14.25" customHeight="1">
      <c r="A108" s="118">
        <v>5</v>
      </c>
      <c r="B108" s="119" t="s">
        <v>16</v>
      </c>
      <c r="C108" s="120"/>
      <c r="D108" s="120"/>
      <c r="E108" s="120"/>
      <c r="F108" s="120"/>
      <c r="G108" s="120"/>
      <c r="H108" s="120"/>
    </row>
    <row r="109" spans="1:10" ht="14.25" customHeight="1">
      <c r="A109" s="121"/>
      <c r="B109" s="122"/>
      <c r="C109" s="128"/>
      <c r="D109" s="128"/>
      <c r="E109" s="128"/>
      <c r="F109" s="128"/>
      <c r="G109" s="128"/>
      <c r="H109" s="128"/>
    </row>
    <row r="110" spans="1:10" ht="14.25" customHeight="1">
      <c r="A110" s="121"/>
      <c r="B110" s="122">
        <v>1</v>
      </c>
      <c r="C110" s="128">
        <v>0</v>
      </c>
      <c r="D110" s="128">
        <v>0</v>
      </c>
      <c r="E110" s="128">
        <v>0</v>
      </c>
      <c r="F110" s="128">
        <v>0</v>
      </c>
      <c r="G110" s="14">
        <f t="shared" ref="G110:G129" si="9">H110-F110</f>
        <v>0</v>
      </c>
      <c r="H110" s="14">
        <f>COUNTIF('JANUARI (sesuai bulan berjalan)'!$W$3:$W$5000,J110)</f>
        <v>0</v>
      </c>
      <c r="J110" s="123" t="s">
        <v>326</v>
      </c>
    </row>
    <row r="111" spans="1:10" ht="14.25" customHeight="1">
      <c r="A111" s="121"/>
      <c r="B111" s="122">
        <v>2</v>
      </c>
      <c r="C111" s="128">
        <v>0</v>
      </c>
      <c r="D111" s="128">
        <v>0</v>
      </c>
      <c r="E111" s="128">
        <v>0</v>
      </c>
      <c r="F111" s="128">
        <v>0</v>
      </c>
      <c r="G111" s="14">
        <f t="shared" si="9"/>
        <v>0</v>
      </c>
      <c r="H111" s="14">
        <f>COUNTIF('JANUARI (sesuai bulan berjalan)'!$W$3:$W$5000,J111)</f>
        <v>0</v>
      </c>
      <c r="J111" s="123" t="s">
        <v>327</v>
      </c>
    </row>
    <row r="112" spans="1:10" ht="14.25" customHeight="1">
      <c r="A112" s="121"/>
      <c r="B112" s="122">
        <v>3</v>
      </c>
      <c r="C112" s="128">
        <v>0</v>
      </c>
      <c r="D112" s="128">
        <v>0</v>
      </c>
      <c r="E112" s="128">
        <v>0</v>
      </c>
      <c r="F112" s="128">
        <v>0</v>
      </c>
      <c r="G112" s="14">
        <f t="shared" si="9"/>
        <v>0</v>
      </c>
      <c r="H112" s="14">
        <f>COUNTIF('JANUARI (sesuai bulan berjalan)'!$W$3:$W$5000,J112)</f>
        <v>0</v>
      </c>
      <c r="J112" s="123" t="s">
        <v>328</v>
      </c>
    </row>
    <row r="113" spans="1:10" ht="14.25" customHeight="1">
      <c r="A113" s="121"/>
      <c r="B113" s="122">
        <v>4</v>
      </c>
      <c r="C113" s="128">
        <v>0</v>
      </c>
      <c r="D113" s="128">
        <v>0</v>
      </c>
      <c r="E113" s="128">
        <v>0</v>
      </c>
      <c r="F113" s="128">
        <v>0</v>
      </c>
      <c r="G113" s="14">
        <f t="shared" si="9"/>
        <v>0</v>
      </c>
      <c r="H113" s="14">
        <f>COUNTIF('JANUARI (sesuai bulan berjalan)'!$W$3:$W$5000,J113)</f>
        <v>0</v>
      </c>
      <c r="J113" s="123" t="s">
        <v>329</v>
      </c>
    </row>
    <row r="114" spans="1:10" ht="14.25" customHeight="1">
      <c r="A114" s="121"/>
      <c r="B114" s="122">
        <v>5</v>
      </c>
      <c r="C114" s="128">
        <v>0</v>
      </c>
      <c r="D114" s="128">
        <v>0</v>
      </c>
      <c r="E114" s="128">
        <v>0</v>
      </c>
      <c r="F114" s="128">
        <v>0</v>
      </c>
      <c r="G114" s="14">
        <f t="shared" si="9"/>
        <v>0</v>
      </c>
      <c r="H114" s="14">
        <f>COUNTIF('JANUARI (sesuai bulan berjalan)'!$W$3:$W$5000,J114)</f>
        <v>0</v>
      </c>
      <c r="J114" s="123" t="s">
        <v>330</v>
      </c>
    </row>
    <row r="115" spans="1:10" ht="14.25" customHeight="1">
      <c r="A115" s="121"/>
      <c r="B115" s="122">
        <v>6</v>
      </c>
      <c r="C115" s="128">
        <v>0</v>
      </c>
      <c r="D115" s="128">
        <v>0</v>
      </c>
      <c r="E115" s="128">
        <v>0</v>
      </c>
      <c r="F115" s="128">
        <v>0</v>
      </c>
      <c r="G115" s="14">
        <f t="shared" si="9"/>
        <v>0</v>
      </c>
      <c r="H115" s="14">
        <f>COUNTIF('JANUARI (sesuai bulan berjalan)'!$W$3:$W$5000,J115)</f>
        <v>0</v>
      </c>
      <c r="J115" s="123" t="s">
        <v>331</v>
      </c>
    </row>
    <row r="116" spans="1:10" ht="14.25" customHeight="1">
      <c r="A116" s="121"/>
      <c r="B116" s="122">
        <v>7</v>
      </c>
      <c r="C116" s="128">
        <v>0</v>
      </c>
      <c r="D116" s="128">
        <v>0</v>
      </c>
      <c r="E116" s="128">
        <v>0</v>
      </c>
      <c r="F116" s="128">
        <v>0</v>
      </c>
      <c r="G116" s="14">
        <f t="shared" si="9"/>
        <v>0</v>
      </c>
      <c r="H116" s="14">
        <f>COUNTIF('JANUARI (sesuai bulan berjalan)'!$W$3:$W$5000,J116)</f>
        <v>0</v>
      </c>
      <c r="J116" s="123" t="s">
        <v>332</v>
      </c>
    </row>
    <row r="117" spans="1:10" ht="14.25" customHeight="1">
      <c r="A117" s="121"/>
      <c r="B117" s="122">
        <v>8</v>
      </c>
      <c r="C117" s="128">
        <v>0</v>
      </c>
      <c r="D117" s="128">
        <v>0</v>
      </c>
      <c r="E117" s="128">
        <v>0</v>
      </c>
      <c r="F117" s="128">
        <v>0</v>
      </c>
      <c r="G117" s="14">
        <f t="shared" si="9"/>
        <v>0</v>
      </c>
      <c r="H117" s="14">
        <f>COUNTIF('JANUARI (sesuai bulan berjalan)'!$W$3:$W$5000,J117)</f>
        <v>0</v>
      </c>
      <c r="J117" s="123" t="s">
        <v>333</v>
      </c>
    </row>
    <row r="118" spans="1:10" ht="14.25" customHeight="1">
      <c r="A118" s="121"/>
      <c r="B118" s="122">
        <v>9</v>
      </c>
      <c r="C118" s="128">
        <v>0</v>
      </c>
      <c r="D118" s="128">
        <v>0</v>
      </c>
      <c r="E118" s="128">
        <v>0</v>
      </c>
      <c r="F118" s="128">
        <v>0</v>
      </c>
      <c r="G118" s="14">
        <f t="shared" si="9"/>
        <v>0</v>
      </c>
      <c r="H118" s="14">
        <f>COUNTIF('JANUARI (sesuai bulan berjalan)'!$W$3:$W$5000,J118)</f>
        <v>0</v>
      </c>
      <c r="J118" s="123" t="s">
        <v>334</v>
      </c>
    </row>
    <row r="119" spans="1:10" ht="14.25" customHeight="1">
      <c r="A119" s="121"/>
      <c r="B119" s="122">
        <v>10</v>
      </c>
      <c r="C119" s="128">
        <v>0</v>
      </c>
      <c r="D119" s="128">
        <v>0</v>
      </c>
      <c r="E119" s="128">
        <v>0</v>
      </c>
      <c r="F119" s="128">
        <v>0</v>
      </c>
      <c r="G119" s="14">
        <f t="shared" si="9"/>
        <v>0</v>
      </c>
      <c r="H119" s="14">
        <f>COUNTIF('JANUARI (sesuai bulan berjalan)'!$W$3:$W$5000,J119)</f>
        <v>0</v>
      </c>
      <c r="J119" s="123" t="s">
        <v>335</v>
      </c>
    </row>
    <row r="120" spans="1:10" ht="14.25" customHeight="1">
      <c r="A120" s="121"/>
      <c r="B120" s="122">
        <v>11</v>
      </c>
      <c r="C120" s="128">
        <v>0</v>
      </c>
      <c r="D120" s="128">
        <v>0</v>
      </c>
      <c r="E120" s="128">
        <v>0</v>
      </c>
      <c r="F120" s="128">
        <v>0</v>
      </c>
      <c r="G120" s="14">
        <f t="shared" si="9"/>
        <v>0</v>
      </c>
      <c r="H120" s="14">
        <f>COUNTIF('JANUARI (sesuai bulan berjalan)'!$W$3:$W$5000,J120)</f>
        <v>0</v>
      </c>
      <c r="J120" s="123" t="s">
        <v>336</v>
      </c>
    </row>
    <row r="121" spans="1:10" ht="14.25" customHeight="1">
      <c r="A121" s="121"/>
      <c r="B121" s="122">
        <v>12</v>
      </c>
      <c r="C121" s="128">
        <v>0</v>
      </c>
      <c r="D121" s="128">
        <v>0</v>
      </c>
      <c r="E121" s="128">
        <v>0</v>
      </c>
      <c r="F121" s="128">
        <v>0</v>
      </c>
      <c r="G121" s="14">
        <f t="shared" si="9"/>
        <v>0</v>
      </c>
      <c r="H121" s="14">
        <f>COUNTIF('JANUARI (sesuai bulan berjalan)'!$W$3:$W$5000,J121)</f>
        <v>0</v>
      </c>
      <c r="J121" s="123" t="s">
        <v>337</v>
      </c>
    </row>
    <row r="122" spans="1:10" ht="14.25" customHeight="1">
      <c r="A122" s="121"/>
      <c r="B122" s="122">
        <v>13</v>
      </c>
      <c r="C122" s="128">
        <v>0</v>
      </c>
      <c r="D122" s="128">
        <v>0</v>
      </c>
      <c r="E122" s="128">
        <v>0</v>
      </c>
      <c r="F122" s="128">
        <v>0</v>
      </c>
      <c r="G122" s="14">
        <f t="shared" si="9"/>
        <v>0</v>
      </c>
      <c r="H122" s="14">
        <f>COUNTIF('JANUARI (sesuai bulan berjalan)'!$W$3:$W$5000,J122)</f>
        <v>0</v>
      </c>
      <c r="J122" s="123" t="s">
        <v>338</v>
      </c>
    </row>
    <row r="123" spans="1:10" ht="14.25" customHeight="1">
      <c r="A123" s="121"/>
      <c r="B123" s="122">
        <v>14</v>
      </c>
      <c r="C123" s="128">
        <v>0</v>
      </c>
      <c r="D123" s="128">
        <v>0</v>
      </c>
      <c r="E123" s="128">
        <v>0</v>
      </c>
      <c r="F123" s="128">
        <v>0</v>
      </c>
      <c r="G123" s="14">
        <f t="shared" si="9"/>
        <v>0</v>
      </c>
      <c r="H123" s="14">
        <f>COUNTIF('JANUARI (sesuai bulan berjalan)'!$W$3:$W$5000,J123)</f>
        <v>0</v>
      </c>
      <c r="J123" s="123" t="s">
        <v>339</v>
      </c>
    </row>
    <row r="124" spans="1:10" ht="14.25" customHeight="1">
      <c r="A124" s="121"/>
      <c r="B124" s="122">
        <v>15</v>
      </c>
      <c r="C124" s="128">
        <v>0</v>
      </c>
      <c r="D124" s="128">
        <v>0</v>
      </c>
      <c r="E124" s="128">
        <v>0</v>
      </c>
      <c r="F124" s="128">
        <v>0</v>
      </c>
      <c r="G124" s="14">
        <f t="shared" si="9"/>
        <v>0</v>
      </c>
      <c r="H124" s="14">
        <f>COUNTIF('JANUARI (sesuai bulan berjalan)'!$W$3:$W$5000,J124)</f>
        <v>0</v>
      </c>
      <c r="J124" s="123" t="s">
        <v>340</v>
      </c>
    </row>
    <row r="125" spans="1:10" ht="14.25" customHeight="1">
      <c r="A125" s="121"/>
      <c r="B125" s="122">
        <v>16</v>
      </c>
      <c r="C125" s="128">
        <v>0</v>
      </c>
      <c r="D125" s="128">
        <v>0</v>
      </c>
      <c r="E125" s="128">
        <v>0</v>
      </c>
      <c r="F125" s="128">
        <v>0</v>
      </c>
      <c r="G125" s="14">
        <f t="shared" si="9"/>
        <v>0</v>
      </c>
      <c r="H125" s="14">
        <f>COUNTIF('JANUARI (sesuai bulan berjalan)'!$W$3:$W$5000,J125)</f>
        <v>0</v>
      </c>
      <c r="J125" s="123" t="s">
        <v>341</v>
      </c>
    </row>
    <row r="126" spans="1:10" ht="14.25" customHeight="1">
      <c r="A126" s="121"/>
      <c r="B126" s="122">
        <v>17</v>
      </c>
      <c r="C126" s="128">
        <v>0</v>
      </c>
      <c r="D126" s="128">
        <v>0</v>
      </c>
      <c r="E126" s="128">
        <v>0</v>
      </c>
      <c r="F126" s="128">
        <v>0</v>
      </c>
      <c r="G126" s="14">
        <f t="shared" si="9"/>
        <v>0</v>
      </c>
      <c r="H126" s="14">
        <f>COUNTIF('JANUARI (sesuai bulan berjalan)'!$W$3:$W$5000,J126)</f>
        <v>0</v>
      </c>
      <c r="J126" s="123" t="s">
        <v>342</v>
      </c>
    </row>
    <row r="127" spans="1:10" ht="14.25" customHeight="1">
      <c r="A127" s="121"/>
      <c r="B127" s="122">
        <v>18</v>
      </c>
      <c r="C127" s="128">
        <v>0</v>
      </c>
      <c r="D127" s="128">
        <v>0</v>
      </c>
      <c r="E127" s="128">
        <v>0</v>
      </c>
      <c r="F127" s="128">
        <v>0</v>
      </c>
      <c r="G127" s="14">
        <f t="shared" si="9"/>
        <v>0</v>
      </c>
      <c r="H127" s="14">
        <f>COUNTIF('JANUARI (sesuai bulan berjalan)'!$W$3:$W$5000,J127)</f>
        <v>0</v>
      </c>
      <c r="J127" s="123" t="s">
        <v>343</v>
      </c>
    </row>
    <row r="128" spans="1:10" ht="14.25" customHeight="1">
      <c r="A128" s="121"/>
      <c r="B128" s="122">
        <v>19</v>
      </c>
      <c r="C128" s="128">
        <v>0</v>
      </c>
      <c r="D128" s="128">
        <v>0</v>
      </c>
      <c r="E128" s="128">
        <v>0</v>
      </c>
      <c r="F128" s="128">
        <v>0</v>
      </c>
      <c r="G128" s="14">
        <f t="shared" si="9"/>
        <v>0</v>
      </c>
      <c r="H128" s="14">
        <f>COUNTIF('JANUARI (sesuai bulan berjalan)'!$W$3:$W$5000,J128)</f>
        <v>0</v>
      </c>
      <c r="J128" s="123" t="s">
        <v>344</v>
      </c>
    </row>
    <row r="129" spans="1:10" ht="14.25" customHeight="1">
      <c r="A129" s="121"/>
      <c r="B129" s="122">
        <v>20</v>
      </c>
      <c r="C129" s="128">
        <v>0</v>
      </c>
      <c r="D129" s="128">
        <v>0</v>
      </c>
      <c r="E129" s="128">
        <v>0</v>
      </c>
      <c r="F129" s="128">
        <v>0</v>
      </c>
      <c r="G129" s="14">
        <f t="shared" si="9"/>
        <v>0</v>
      </c>
      <c r="H129" s="14">
        <f>COUNTIF('JANUARI (sesuai bulan berjalan)'!$W$3:$W$5000,J129)</f>
        <v>0</v>
      </c>
      <c r="J129" s="123" t="s">
        <v>345</v>
      </c>
    </row>
    <row r="130" spans="1:10" ht="14.25" customHeight="1">
      <c r="A130" s="121"/>
      <c r="B130" s="124"/>
      <c r="C130" s="124"/>
      <c r="D130" s="122"/>
      <c r="E130" s="122"/>
      <c r="F130" s="122"/>
      <c r="G130" s="122"/>
      <c r="H130" s="122"/>
    </row>
    <row r="131" spans="1:10" ht="14.25" customHeight="1">
      <c r="A131" s="125"/>
      <c r="B131" s="126" t="s">
        <v>178</v>
      </c>
      <c r="C131" s="127">
        <f t="shared" ref="C131:H131" si="10">SUM(C110:C130)</f>
        <v>0</v>
      </c>
      <c r="D131" s="127">
        <f t="shared" si="10"/>
        <v>0</v>
      </c>
      <c r="E131" s="127">
        <f t="shared" si="10"/>
        <v>0</v>
      </c>
      <c r="F131" s="127">
        <f t="shared" si="10"/>
        <v>0</v>
      </c>
      <c r="G131" s="127">
        <f t="shared" si="10"/>
        <v>0</v>
      </c>
      <c r="H131" s="127">
        <f t="shared" si="10"/>
        <v>0</v>
      </c>
    </row>
    <row r="132" spans="1:10" ht="14.25" customHeight="1">
      <c r="A132" s="118">
        <v>6</v>
      </c>
      <c r="B132" s="119" t="s">
        <v>17</v>
      </c>
      <c r="C132" s="120"/>
      <c r="D132" s="120"/>
      <c r="E132" s="120"/>
      <c r="F132" s="120"/>
      <c r="G132" s="120"/>
      <c r="H132" s="120"/>
    </row>
    <row r="133" spans="1:10" ht="14.25" customHeight="1">
      <c r="A133" s="121"/>
      <c r="B133" s="122"/>
      <c r="C133" s="128"/>
      <c r="D133" s="128"/>
      <c r="E133" s="128"/>
      <c r="F133" s="128"/>
      <c r="G133" s="128"/>
      <c r="H133" s="128"/>
    </row>
    <row r="134" spans="1:10" ht="14.25" customHeight="1">
      <c r="A134" s="121"/>
      <c r="B134" s="122">
        <v>1</v>
      </c>
      <c r="C134" s="128">
        <v>0</v>
      </c>
      <c r="D134" s="128">
        <v>0</v>
      </c>
      <c r="E134" s="128">
        <v>0</v>
      </c>
      <c r="F134" s="128">
        <v>0</v>
      </c>
      <c r="G134" s="14">
        <f t="shared" ref="G134:G153" si="11">H134-F134</f>
        <v>0</v>
      </c>
      <c r="H134" s="14">
        <f>COUNTIF('JANUARI (sesuai bulan berjalan)'!$W$3:$W$5000,J134)</f>
        <v>0</v>
      </c>
      <c r="J134" s="123" t="s">
        <v>346</v>
      </c>
    </row>
    <row r="135" spans="1:10" ht="14.25" customHeight="1">
      <c r="A135" s="121"/>
      <c r="B135" s="122">
        <v>2</v>
      </c>
      <c r="C135" s="128">
        <v>0</v>
      </c>
      <c r="D135" s="128">
        <v>0</v>
      </c>
      <c r="E135" s="128">
        <v>0</v>
      </c>
      <c r="F135" s="128">
        <v>0</v>
      </c>
      <c r="G135" s="14">
        <f t="shared" si="11"/>
        <v>0</v>
      </c>
      <c r="H135" s="14">
        <f>COUNTIF('JANUARI (sesuai bulan berjalan)'!$W$3:$W$5000,J135)</f>
        <v>0</v>
      </c>
      <c r="J135" s="123" t="s">
        <v>347</v>
      </c>
    </row>
    <row r="136" spans="1:10" ht="14.25" customHeight="1">
      <c r="A136" s="121"/>
      <c r="B136" s="122">
        <v>3</v>
      </c>
      <c r="C136" s="128">
        <v>0</v>
      </c>
      <c r="D136" s="128">
        <v>0</v>
      </c>
      <c r="E136" s="128">
        <v>0</v>
      </c>
      <c r="F136" s="128">
        <v>0</v>
      </c>
      <c r="G136" s="14">
        <f t="shared" si="11"/>
        <v>0</v>
      </c>
      <c r="H136" s="14">
        <f>COUNTIF('JANUARI (sesuai bulan berjalan)'!$W$3:$W$5000,J136)</f>
        <v>0</v>
      </c>
      <c r="J136" s="123" t="s">
        <v>348</v>
      </c>
    </row>
    <row r="137" spans="1:10" ht="14.25" customHeight="1">
      <c r="A137" s="121"/>
      <c r="B137" s="122">
        <v>4</v>
      </c>
      <c r="C137" s="128">
        <v>0</v>
      </c>
      <c r="D137" s="128">
        <v>0</v>
      </c>
      <c r="E137" s="128">
        <v>0</v>
      </c>
      <c r="F137" s="128">
        <v>0</v>
      </c>
      <c r="G137" s="14">
        <f t="shared" si="11"/>
        <v>0</v>
      </c>
      <c r="H137" s="14">
        <f>COUNTIF('JANUARI (sesuai bulan berjalan)'!$W$3:$W$5000,J137)</f>
        <v>0</v>
      </c>
      <c r="J137" s="123" t="s">
        <v>349</v>
      </c>
    </row>
    <row r="138" spans="1:10" ht="14.25" customHeight="1">
      <c r="A138" s="121"/>
      <c r="B138" s="122">
        <v>5</v>
      </c>
      <c r="C138" s="128">
        <v>0</v>
      </c>
      <c r="D138" s="128">
        <v>0</v>
      </c>
      <c r="E138" s="128">
        <v>0</v>
      </c>
      <c r="F138" s="128">
        <v>0</v>
      </c>
      <c r="G138" s="14">
        <f t="shared" si="11"/>
        <v>0</v>
      </c>
      <c r="H138" s="14">
        <f>COUNTIF('JANUARI (sesuai bulan berjalan)'!$W$3:$W$5000,J138)</f>
        <v>0</v>
      </c>
      <c r="J138" s="123" t="s">
        <v>350</v>
      </c>
    </row>
    <row r="139" spans="1:10" ht="14.25" customHeight="1">
      <c r="A139" s="121"/>
      <c r="B139" s="122">
        <v>6</v>
      </c>
      <c r="C139" s="128">
        <v>0</v>
      </c>
      <c r="D139" s="128">
        <v>0</v>
      </c>
      <c r="E139" s="128">
        <v>0</v>
      </c>
      <c r="F139" s="128">
        <v>0</v>
      </c>
      <c r="G139" s="14">
        <f t="shared" si="11"/>
        <v>0</v>
      </c>
      <c r="H139" s="14">
        <f>COUNTIF('JANUARI (sesuai bulan berjalan)'!$W$3:$W$5000,J139)</f>
        <v>0</v>
      </c>
      <c r="J139" s="123" t="s">
        <v>351</v>
      </c>
    </row>
    <row r="140" spans="1:10" ht="14.25" customHeight="1">
      <c r="A140" s="121"/>
      <c r="B140" s="122">
        <v>7</v>
      </c>
      <c r="C140" s="128">
        <v>0</v>
      </c>
      <c r="D140" s="128">
        <v>0</v>
      </c>
      <c r="E140" s="128">
        <v>0</v>
      </c>
      <c r="F140" s="128">
        <v>0</v>
      </c>
      <c r="G140" s="14">
        <f t="shared" si="11"/>
        <v>0</v>
      </c>
      <c r="H140" s="14">
        <f>COUNTIF('JANUARI (sesuai bulan berjalan)'!$W$3:$W$5000,J140)</f>
        <v>0</v>
      </c>
      <c r="J140" s="123" t="s">
        <v>352</v>
      </c>
    </row>
    <row r="141" spans="1:10" ht="14.25" customHeight="1">
      <c r="A141" s="121"/>
      <c r="B141" s="122">
        <v>8</v>
      </c>
      <c r="C141" s="128">
        <v>0</v>
      </c>
      <c r="D141" s="128">
        <v>0</v>
      </c>
      <c r="E141" s="128">
        <v>0</v>
      </c>
      <c r="F141" s="128">
        <v>0</v>
      </c>
      <c r="G141" s="14">
        <f t="shared" si="11"/>
        <v>0</v>
      </c>
      <c r="H141" s="14">
        <f>COUNTIF('JANUARI (sesuai bulan berjalan)'!$W$3:$W$5000,J141)</f>
        <v>0</v>
      </c>
      <c r="J141" s="123" t="s">
        <v>353</v>
      </c>
    </row>
    <row r="142" spans="1:10" ht="14.25" customHeight="1">
      <c r="A142" s="121"/>
      <c r="B142" s="122">
        <v>9</v>
      </c>
      <c r="C142" s="128">
        <v>0</v>
      </c>
      <c r="D142" s="128">
        <v>0</v>
      </c>
      <c r="E142" s="128">
        <v>0</v>
      </c>
      <c r="F142" s="128">
        <v>0</v>
      </c>
      <c r="G142" s="14">
        <f t="shared" si="11"/>
        <v>0</v>
      </c>
      <c r="H142" s="14">
        <f>COUNTIF('JANUARI (sesuai bulan berjalan)'!$W$3:$W$5000,J142)</f>
        <v>0</v>
      </c>
      <c r="J142" s="123" t="s">
        <v>354</v>
      </c>
    </row>
    <row r="143" spans="1:10" ht="14.25" customHeight="1">
      <c r="A143" s="121"/>
      <c r="B143" s="122">
        <v>10</v>
      </c>
      <c r="C143" s="128">
        <v>0</v>
      </c>
      <c r="D143" s="128">
        <v>0</v>
      </c>
      <c r="E143" s="128">
        <v>0</v>
      </c>
      <c r="F143" s="128">
        <v>0</v>
      </c>
      <c r="G143" s="14">
        <f t="shared" si="11"/>
        <v>0</v>
      </c>
      <c r="H143" s="14">
        <f>COUNTIF('JANUARI (sesuai bulan berjalan)'!$W$3:$W$5000,J143)</f>
        <v>0</v>
      </c>
      <c r="J143" s="123" t="s">
        <v>355</v>
      </c>
    </row>
    <row r="144" spans="1:10" ht="14.25" customHeight="1">
      <c r="A144" s="121"/>
      <c r="B144" s="122">
        <v>11</v>
      </c>
      <c r="C144" s="128">
        <v>0</v>
      </c>
      <c r="D144" s="128">
        <v>0</v>
      </c>
      <c r="E144" s="128">
        <v>0</v>
      </c>
      <c r="F144" s="128">
        <v>0</v>
      </c>
      <c r="G144" s="14">
        <f t="shared" si="11"/>
        <v>0</v>
      </c>
      <c r="H144" s="14">
        <f>COUNTIF('JANUARI (sesuai bulan berjalan)'!$W$3:$W$5000,J144)</f>
        <v>0</v>
      </c>
      <c r="J144" s="123" t="s">
        <v>356</v>
      </c>
    </row>
    <row r="145" spans="1:10" ht="14.25" customHeight="1">
      <c r="A145" s="121"/>
      <c r="B145" s="122">
        <v>12</v>
      </c>
      <c r="C145" s="128">
        <v>0</v>
      </c>
      <c r="D145" s="128">
        <v>0</v>
      </c>
      <c r="E145" s="128">
        <v>0</v>
      </c>
      <c r="F145" s="128">
        <v>0</v>
      </c>
      <c r="G145" s="14">
        <f t="shared" si="11"/>
        <v>0</v>
      </c>
      <c r="H145" s="14">
        <f>COUNTIF('JANUARI (sesuai bulan berjalan)'!$W$3:$W$5000,J145)</f>
        <v>0</v>
      </c>
      <c r="J145" s="123" t="s">
        <v>357</v>
      </c>
    </row>
    <row r="146" spans="1:10" ht="14.25" customHeight="1">
      <c r="A146" s="121"/>
      <c r="B146" s="122">
        <v>13</v>
      </c>
      <c r="C146" s="128">
        <v>0</v>
      </c>
      <c r="D146" s="128">
        <v>0</v>
      </c>
      <c r="E146" s="128">
        <v>0</v>
      </c>
      <c r="F146" s="128">
        <v>0</v>
      </c>
      <c r="G146" s="14">
        <f t="shared" si="11"/>
        <v>0</v>
      </c>
      <c r="H146" s="14">
        <f>COUNTIF('JANUARI (sesuai bulan berjalan)'!$W$3:$W$5000,J146)</f>
        <v>0</v>
      </c>
      <c r="J146" s="123" t="s">
        <v>358</v>
      </c>
    </row>
    <row r="147" spans="1:10" ht="14.25" customHeight="1">
      <c r="A147" s="121"/>
      <c r="B147" s="122">
        <v>14</v>
      </c>
      <c r="C147" s="128">
        <v>0</v>
      </c>
      <c r="D147" s="128">
        <v>0</v>
      </c>
      <c r="E147" s="128">
        <v>0</v>
      </c>
      <c r="F147" s="128">
        <v>0</v>
      </c>
      <c r="G147" s="14">
        <f t="shared" si="11"/>
        <v>0</v>
      </c>
      <c r="H147" s="14">
        <f>COUNTIF('JANUARI (sesuai bulan berjalan)'!$W$3:$W$5000,J147)</f>
        <v>0</v>
      </c>
      <c r="J147" s="123" t="s">
        <v>359</v>
      </c>
    </row>
    <row r="148" spans="1:10" ht="14.25" customHeight="1">
      <c r="A148" s="121"/>
      <c r="B148" s="122">
        <v>15</v>
      </c>
      <c r="C148" s="128">
        <v>0</v>
      </c>
      <c r="D148" s="128">
        <v>0</v>
      </c>
      <c r="E148" s="128">
        <v>0</v>
      </c>
      <c r="F148" s="128">
        <v>0</v>
      </c>
      <c r="G148" s="14">
        <f t="shared" si="11"/>
        <v>0</v>
      </c>
      <c r="H148" s="14">
        <f>COUNTIF('JANUARI (sesuai bulan berjalan)'!$W$3:$W$5000,J148)</f>
        <v>0</v>
      </c>
      <c r="J148" s="123" t="s">
        <v>360</v>
      </c>
    </row>
    <row r="149" spans="1:10" ht="14.25" customHeight="1">
      <c r="A149" s="121"/>
      <c r="B149" s="122">
        <v>16</v>
      </c>
      <c r="C149" s="128">
        <v>0</v>
      </c>
      <c r="D149" s="128">
        <v>0</v>
      </c>
      <c r="E149" s="128">
        <v>0</v>
      </c>
      <c r="F149" s="128">
        <v>0</v>
      </c>
      <c r="G149" s="14">
        <f t="shared" si="11"/>
        <v>0</v>
      </c>
      <c r="H149" s="14">
        <f>COUNTIF('JANUARI (sesuai bulan berjalan)'!$W$3:$W$5000,J149)</f>
        <v>0</v>
      </c>
      <c r="J149" s="123" t="s">
        <v>361</v>
      </c>
    </row>
    <row r="150" spans="1:10" ht="14.25" customHeight="1">
      <c r="A150" s="121"/>
      <c r="B150" s="122">
        <v>17</v>
      </c>
      <c r="C150" s="128">
        <v>0</v>
      </c>
      <c r="D150" s="128">
        <v>0</v>
      </c>
      <c r="E150" s="128">
        <v>0</v>
      </c>
      <c r="F150" s="128">
        <v>0</v>
      </c>
      <c r="G150" s="14">
        <f t="shared" si="11"/>
        <v>0</v>
      </c>
      <c r="H150" s="14">
        <f>COUNTIF('JANUARI (sesuai bulan berjalan)'!$W$3:$W$5000,J150)</f>
        <v>0</v>
      </c>
      <c r="J150" s="123" t="s">
        <v>362</v>
      </c>
    </row>
    <row r="151" spans="1:10" ht="14.25" customHeight="1">
      <c r="A151" s="121"/>
      <c r="B151" s="122">
        <v>18</v>
      </c>
      <c r="C151" s="128">
        <v>0</v>
      </c>
      <c r="D151" s="128">
        <v>0</v>
      </c>
      <c r="E151" s="128">
        <v>0</v>
      </c>
      <c r="F151" s="128">
        <v>0</v>
      </c>
      <c r="G151" s="14">
        <f t="shared" si="11"/>
        <v>0</v>
      </c>
      <c r="H151" s="14">
        <f>COUNTIF('JANUARI (sesuai bulan berjalan)'!$W$3:$W$5000,J151)</f>
        <v>0</v>
      </c>
      <c r="J151" s="123" t="s">
        <v>363</v>
      </c>
    </row>
    <row r="152" spans="1:10" ht="14.25" customHeight="1">
      <c r="A152" s="121"/>
      <c r="B152" s="122">
        <v>19</v>
      </c>
      <c r="C152" s="128">
        <v>0</v>
      </c>
      <c r="D152" s="128">
        <v>0</v>
      </c>
      <c r="E152" s="128">
        <v>0</v>
      </c>
      <c r="F152" s="128">
        <v>0</v>
      </c>
      <c r="G152" s="14">
        <f t="shared" si="11"/>
        <v>0</v>
      </c>
      <c r="H152" s="14">
        <f>COUNTIF('JANUARI (sesuai bulan berjalan)'!$W$3:$W$5000,J152)</f>
        <v>0</v>
      </c>
      <c r="J152" s="123" t="s">
        <v>364</v>
      </c>
    </row>
    <row r="153" spans="1:10" ht="14.25" customHeight="1">
      <c r="A153" s="121"/>
      <c r="B153" s="122">
        <v>20</v>
      </c>
      <c r="C153" s="128">
        <v>0</v>
      </c>
      <c r="D153" s="128">
        <v>0</v>
      </c>
      <c r="E153" s="128">
        <v>0</v>
      </c>
      <c r="F153" s="128">
        <v>0</v>
      </c>
      <c r="G153" s="14">
        <f t="shared" si="11"/>
        <v>0</v>
      </c>
      <c r="H153" s="14">
        <f>COUNTIF('JANUARI (sesuai bulan berjalan)'!$W$3:$W$5000,J153)</f>
        <v>0</v>
      </c>
      <c r="J153" s="123" t="s">
        <v>365</v>
      </c>
    </row>
    <row r="154" spans="1:10" ht="14.25" customHeight="1">
      <c r="A154" s="121"/>
      <c r="B154" s="124"/>
      <c r="C154" s="124"/>
      <c r="D154" s="122"/>
      <c r="E154" s="122"/>
      <c r="F154" s="122"/>
      <c r="G154" s="122"/>
      <c r="H154" s="122"/>
    </row>
    <row r="155" spans="1:10" ht="14.25" customHeight="1">
      <c r="A155" s="125"/>
      <c r="B155" s="126" t="s">
        <v>178</v>
      </c>
      <c r="C155" s="127">
        <f t="shared" ref="C155:H155" si="12">SUM(C134:C154)</f>
        <v>0</v>
      </c>
      <c r="D155" s="127">
        <f t="shared" si="12"/>
        <v>0</v>
      </c>
      <c r="E155" s="127">
        <f t="shared" si="12"/>
        <v>0</v>
      </c>
      <c r="F155" s="127">
        <f t="shared" si="12"/>
        <v>0</v>
      </c>
      <c r="G155" s="127">
        <f t="shared" si="12"/>
        <v>0</v>
      </c>
      <c r="H155" s="127">
        <f t="shared" si="12"/>
        <v>0</v>
      </c>
    </row>
    <row r="156" spans="1:10" ht="14.25" customHeight="1">
      <c r="A156" s="118">
        <v>7</v>
      </c>
      <c r="B156" s="119" t="s">
        <v>18</v>
      </c>
      <c r="C156" s="120"/>
      <c r="D156" s="120"/>
      <c r="E156" s="120"/>
      <c r="F156" s="120"/>
      <c r="G156" s="120"/>
      <c r="H156" s="120"/>
    </row>
    <row r="157" spans="1:10" ht="14.25" customHeight="1">
      <c r="A157" s="121"/>
      <c r="B157" s="122"/>
      <c r="C157" s="128"/>
      <c r="D157" s="128"/>
      <c r="E157" s="128"/>
      <c r="F157" s="128"/>
      <c r="G157" s="128"/>
      <c r="H157" s="128"/>
    </row>
    <row r="158" spans="1:10" ht="14.25" customHeight="1">
      <c r="A158" s="121"/>
      <c r="B158" s="122">
        <v>1</v>
      </c>
      <c r="C158" s="128">
        <v>0</v>
      </c>
      <c r="D158" s="128">
        <v>0</v>
      </c>
      <c r="E158" s="128">
        <v>0</v>
      </c>
      <c r="F158" s="128">
        <v>0</v>
      </c>
      <c r="G158" s="14">
        <f t="shared" ref="G158:G177" si="13">H158-F158</f>
        <v>0</v>
      </c>
      <c r="H158" s="14">
        <f>COUNTIF('JANUARI (sesuai bulan berjalan)'!$W$3:$W$5000,J158)</f>
        <v>0</v>
      </c>
      <c r="J158" s="123" t="s">
        <v>366</v>
      </c>
    </row>
    <row r="159" spans="1:10" ht="14.25" customHeight="1">
      <c r="A159" s="121"/>
      <c r="B159" s="122">
        <v>2</v>
      </c>
      <c r="C159" s="128">
        <v>0</v>
      </c>
      <c r="D159" s="128">
        <v>0</v>
      </c>
      <c r="E159" s="128">
        <v>0</v>
      </c>
      <c r="F159" s="128">
        <v>0</v>
      </c>
      <c r="G159" s="14">
        <f t="shared" si="13"/>
        <v>0</v>
      </c>
      <c r="H159" s="14">
        <f>COUNTIF('JANUARI (sesuai bulan berjalan)'!$W$3:$W$5000,J159)</f>
        <v>0</v>
      </c>
      <c r="J159" s="123" t="s">
        <v>367</v>
      </c>
    </row>
    <row r="160" spans="1:10" ht="14.25" customHeight="1">
      <c r="A160" s="121"/>
      <c r="B160" s="122">
        <v>3</v>
      </c>
      <c r="C160" s="128">
        <v>0</v>
      </c>
      <c r="D160" s="128">
        <v>0</v>
      </c>
      <c r="E160" s="128">
        <v>0</v>
      </c>
      <c r="F160" s="128">
        <v>0</v>
      </c>
      <c r="G160" s="14">
        <f t="shared" si="13"/>
        <v>0</v>
      </c>
      <c r="H160" s="14">
        <f>COUNTIF('JANUARI (sesuai bulan berjalan)'!$W$3:$W$5000,J160)</f>
        <v>0</v>
      </c>
      <c r="J160" s="123" t="s">
        <v>368</v>
      </c>
    </row>
    <row r="161" spans="1:10" ht="14.25" customHeight="1">
      <c r="A161" s="121"/>
      <c r="B161" s="122">
        <v>4</v>
      </c>
      <c r="C161" s="128">
        <v>0</v>
      </c>
      <c r="D161" s="128">
        <v>0</v>
      </c>
      <c r="E161" s="128">
        <v>0</v>
      </c>
      <c r="F161" s="128">
        <v>0</v>
      </c>
      <c r="G161" s="14">
        <f t="shared" si="13"/>
        <v>0</v>
      </c>
      <c r="H161" s="14">
        <f>COUNTIF('JANUARI (sesuai bulan berjalan)'!$W$3:$W$5000,J161)</f>
        <v>0</v>
      </c>
      <c r="J161" s="123" t="s">
        <v>369</v>
      </c>
    </row>
    <row r="162" spans="1:10" ht="14.25" customHeight="1">
      <c r="A162" s="121"/>
      <c r="B162" s="122">
        <v>5</v>
      </c>
      <c r="C162" s="128">
        <v>0</v>
      </c>
      <c r="D162" s="128">
        <v>0</v>
      </c>
      <c r="E162" s="128">
        <v>0</v>
      </c>
      <c r="F162" s="128">
        <v>0</v>
      </c>
      <c r="G162" s="14">
        <f t="shared" si="13"/>
        <v>0</v>
      </c>
      <c r="H162" s="14">
        <f>COUNTIF('JANUARI (sesuai bulan berjalan)'!$W$3:$W$5000,J162)</f>
        <v>0</v>
      </c>
      <c r="J162" s="123" t="s">
        <v>370</v>
      </c>
    </row>
    <row r="163" spans="1:10" ht="14.25" customHeight="1">
      <c r="A163" s="121"/>
      <c r="B163" s="122">
        <v>6</v>
      </c>
      <c r="C163" s="128">
        <v>0</v>
      </c>
      <c r="D163" s="128">
        <v>0</v>
      </c>
      <c r="E163" s="128">
        <v>0</v>
      </c>
      <c r="F163" s="128">
        <v>0</v>
      </c>
      <c r="G163" s="14">
        <f t="shared" si="13"/>
        <v>0</v>
      </c>
      <c r="H163" s="14">
        <f>COUNTIF('JANUARI (sesuai bulan berjalan)'!$W$3:$W$5000,J163)</f>
        <v>0</v>
      </c>
      <c r="J163" s="123" t="s">
        <v>371</v>
      </c>
    </row>
    <row r="164" spans="1:10" ht="14.25" customHeight="1">
      <c r="A164" s="121"/>
      <c r="B164" s="122">
        <v>7</v>
      </c>
      <c r="C164" s="128">
        <v>0</v>
      </c>
      <c r="D164" s="128">
        <v>0</v>
      </c>
      <c r="E164" s="128">
        <v>0</v>
      </c>
      <c r="F164" s="128">
        <v>0</v>
      </c>
      <c r="G164" s="14">
        <f t="shared" si="13"/>
        <v>0</v>
      </c>
      <c r="H164" s="14">
        <f>COUNTIF('JANUARI (sesuai bulan berjalan)'!$W$3:$W$5000,J164)</f>
        <v>0</v>
      </c>
      <c r="J164" s="123" t="s">
        <v>372</v>
      </c>
    </row>
    <row r="165" spans="1:10" ht="14.25" customHeight="1">
      <c r="A165" s="121"/>
      <c r="B165" s="122">
        <v>8</v>
      </c>
      <c r="C165" s="128">
        <v>0</v>
      </c>
      <c r="D165" s="128">
        <v>0</v>
      </c>
      <c r="E165" s="128">
        <v>0</v>
      </c>
      <c r="F165" s="128">
        <v>0</v>
      </c>
      <c r="G165" s="14">
        <f t="shared" si="13"/>
        <v>0</v>
      </c>
      <c r="H165" s="14">
        <f>COUNTIF('JANUARI (sesuai bulan berjalan)'!$W$3:$W$5000,J165)</f>
        <v>0</v>
      </c>
      <c r="J165" s="123" t="s">
        <v>373</v>
      </c>
    </row>
    <row r="166" spans="1:10" ht="14.25" customHeight="1">
      <c r="A166" s="121"/>
      <c r="B166" s="122">
        <v>9</v>
      </c>
      <c r="C166" s="128">
        <v>0</v>
      </c>
      <c r="D166" s="128">
        <v>0</v>
      </c>
      <c r="E166" s="128">
        <v>0</v>
      </c>
      <c r="F166" s="128">
        <v>0</v>
      </c>
      <c r="G166" s="14">
        <f t="shared" si="13"/>
        <v>0</v>
      </c>
      <c r="H166" s="14">
        <f>COUNTIF('JANUARI (sesuai bulan berjalan)'!$W$3:$W$5000,J166)</f>
        <v>0</v>
      </c>
      <c r="J166" s="123" t="s">
        <v>374</v>
      </c>
    </row>
    <row r="167" spans="1:10" ht="14.25" customHeight="1">
      <c r="A167" s="121"/>
      <c r="B167" s="122">
        <v>10</v>
      </c>
      <c r="C167" s="128">
        <v>0</v>
      </c>
      <c r="D167" s="128">
        <v>0</v>
      </c>
      <c r="E167" s="128">
        <v>0</v>
      </c>
      <c r="F167" s="128">
        <v>0</v>
      </c>
      <c r="G167" s="14">
        <f t="shared" si="13"/>
        <v>0</v>
      </c>
      <c r="H167" s="14">
        <f>COUNTIF('JANUARI (sesuai bulan berjalan)'!$W$3:$W$5000,J167)</f>
        <v>0</v>
      </c>
      <c r="J167" s="123" t="s">
        <v>375</v>
      </c>
    </row>
    <row r="168" spans="1:10" ht="14.25" customHeight="1">
      <c r="A168" s="121"/>
      <c r="B168" s="122">
        <v>11</v>
      </c>
      <c r="C168" s="128">
        <v>0</v>
      </c>
      <c r="D168" s="128">
        <v>0</v>
      </c>
      <c r="E168" s="128">
        <v>0</v>
      </c>
      <c r="F168" s="128">
        <v>0</v>
      </c>
      <c r="G168" s="14">
        <f t="shared" si="13"/>
        <v>0</v>
      </c>
      <c r="H168" s="14">
        <f>COUNTIF('JANUARI (sesuai bulan berjalan)'!$W$3:$W$5000,J168)</f>
        <v>0</v>
      </c>
      <c r="J168" s="123" t="s">
        <v>376</v>
      </c>
    </row>
    <row r="169" spans="1:10" ht="14.25" customHeight="1">
      <c r="A169" s="121"/>
      <c r="B169" s="122">
        <v>12</v>
      </c>
      <c r="C169" s="128">
        <v>0</v>
      </c>
      <c r="D169" s="128">
        <v>0</v>
      </c>
      <c r="E169" s="128">
        <v>0</v>
      </c>
      <c r="F169" s="128">
        <v>0</v>
      </c>
      <c r="G169" s="14">
        <f t="shared" si="13"/>
        <v>0</v>
      </c>
      <c r="H169" s="14">
        <f>COUNTIF('JANUARI (sesuai bulan berjalan)'!$W$3:$W$5000,J169)</f>
        <v>0</v>
      </c>
      <c r="J169" s="123" t="s">
        <v>377</v>
      </c>
    </row>
    <row r="170" spans="1:10" ht="14.25" customHeight="1">
      <c r="A170" s="121"/>
      <c r="B170" s="122">
        <v>13</v>
      </c>
      <c r="C170" s="128">
        <v>0</v>
      </c>
      <c r="D170" s="128">
        <v>0</v>
      </c>
      <c r="E170" s="128">
        <v>0</v>
      </c>
      <c r="F170" s="128">
        <v>0</v>
      </c>
      <c r="G170" s="14">
        <f t="shared" si="13"/>
        <v>0</v>
      </c>
      <c r="H170" s="14">
        <f>COUNTIF('JANUARI (sesuai bulan berjalan)'!$W$3:$W$5000,J170)</f>
        <v>0</v>
      </c>
      <c r="J170" s="123" t="s">
        <v>378</v>
      </c>
    </row>
    <row r="171" spans="1:10" ht="14.25" customHeight="1">
      <c r="A171" s="121"/>
      <c r="B171" s="122">
        <v>14</v>
      </c>
      <c r="C171" s="128">
        <v>0</v>
      </c>
      <c r="D171" s="128">
        <v>0</v>
      </c>
      <c r="E171" s="128">
        <v>0</v>
      </c>
      <c r="F171" s="128">
        <v>0</v>
      </c>
      <c r="G171" s="14">
        <f t="shared" si="13"/>
        <v>0</v>
      </c>
      <c r="H171" s="14">
        <f>COUNTIF('JANUARI (sesuai bulan berjalan)'!$W$3:$W$5000,J171)</f>
        <v>0</v>
      </c>
      <c r="J171" s="123" t="s">
        <v>379</v>
      </c>
    </row>
    <row r="172" spans="1:10" ht="14.25" customHeight="1">
      <c r="A172" s="121"/>
      <c r="B172" s="122">
        <v>15</v>
      </c>
      <c r="C172" s="128">
        <v>0</v>
      </c>
      <c r="D172" s="128">
        <v>0</v>
      </c>
      <c r="E172" s="128">
        <v>0</v>
      </c>
      <c r="F172" s="128">
        <v>0</v>
      </c>
      <c r="G172" s="14">
        <f t="shared" si="13"/>
        <v>0</v>
      </c>
      <c r="H172" s="14">
        <f>COUNTIF('JANUARI (sesuai bulan berjalan)'!$W$3:$W$5000,J172)</f>
        <v>0</v>
      </c>
      <c r="J172" s="123" t="s">
        <v>380</v>
      </c>
    </row>
    <row r="173" spans="1:10" ht="14.25" customHeight="1">
      <c r="A173" s="121"/>
      <c r="B173" s="122">
        <v>16</v>
      </c>
      <c r="C173" s="128">
        <v>0</v>
      </c>
      <c r="D173" s="128">
        <v>0</v>
      </c>
      <c r="E173" s="128">
        <v>0</v>
      </c>
      <c r="F173" s="128">
        <v>0</v>
      </c>
      <c r="G173" s="14">
        <f t="shared" si="13"/>
        <v>0</v>
      </c>
      <c r="H173" s="14">
        <f>COUNTIF('JANUARI (sesuai bulan berjalan)'!$W$3:$W$5000,J173)</f>
        <v>0</v>
      </c>
      <c r="J173" s="123" t="s">
        <v>381</v>
      </c>
    </row>
    <row r="174" spans="1:10" ht="14.25" customHeight="1">
      <c r="A174" s="121"/>
      <c r="B174" s="122">
        <v>17</v>
      </c>
      <c r="C174" s="128">
        <v>0</v>
      </c>
      <c r="D174" s="128">
        <v>0</v>
      </c>
      <c r="E174" s="128">
        <v>0</v>
      </c>
      <c r="F174" s="128">
        <v>0</v>
      </c>
      <c r="G174" s="14">
        <f t="shared" si="13"/>
        <v>0</v>
      </c>
      <c r="H174" s="14">
        <f>COUNTIF('JANUARI (sesuai bulan berjalan)'!$W$3:$W$5000,J174)</f>
        <v>0</v>
      </c>
      <c r="J174" s="123" t="s">
        <v>382</v>
      </c>
    </row>
    <row r="175" spans="1:10" ht="14.25" customHeight="1">
      <c r="A175" s="121"/>
      <c r="B175" s="122">
        <v>18</v>
      </c>
      <c r="C175" s="128">
        <v>0</v>
      </c>
      <c r="D175" s="128">
        <v>0</v>
      </c>
      <c r="E175" s="128">
        <v>0</v>
      </c>
      <c r="F175" s="128">
        <v>0</v>
      </c>
      <c r="G175" s="14">
        <f t="shared" si="13"/>
        <v>0</v>
      </c>
      <c r="H175" s="14">
        <f>COUNTIF('JANUARI (sesuai bulan berjalan)'!$W$3:$W$5000,J175)</f>
        <v>0</v>
      </c>
      <c r="J175" s="123" t="s">
        <v>383</v>
      </c>
    </row>
    <row r="176" spans="1:10" ht="14.25" customHeight="1">
      <c r="A176" s="121"/>
      <c r="B176" s="122">
        <v>19</v>
      </c>
      <c r="C176" s="128">
        <v>0</v>
      </c>
      <c r="D176" s="128">
        <v>0</v>
      </c>
      <c r="E176" s="128">
        <v>0</v>
      </c>
      <c r="F176" s="128">
        <v>0</v>
      </c>
      <c r="G176" s="14">
        <f t="shared" si="13"/>
        <v>0</v>
      </c>
      <c r="H176" s="14">
        <f>COUNTIF('JANUARI (sesuai bulan berjalan)'!$W$3:$W$5000,J176)</f>
        <v>0</v>
      </c>
      <c r="J176" s="123" t="s">
        <v>384</v>
      </c>
    </row>
    <row r="177" spans="1:10" ht="14.25" customHeight="1">
      <c r="A177" s="121"/>
      <c r="B177" s="122">
        <v>20</v>
      </c>
      <c r="C177" s="128">
        <v>0</v>
      </c>
      <c r="D177" s="128">
        <v>0</v>
      </c>
      <c r="E177" s="128">
        <v>0</v>
      </c>
      <c r="F177" s="128">
        <v>0</v>
      </c>
      <c r="G177" s="14">
        <f t="shared" si="13"/>
        <v>0</v>
      </c>
      <c r="H177" s="14">
        <f>COUNTIF('JANUARI (sesuai bulan berjalan)'!$W$3:$W$5000,J177)</f>
        <v>0</v>
      </c>
      <c r="J177" s="123" t="s">
        <v>385</v>
      </c>
    </row>
    <row r="178" spans="1:10" ht="14.25" customHeight="1">
      <c r="A178" s="121"/>
      <c r="B178" s="124"/>
      <c r="C178" s="124"/>
      <c r="D178" s="122"/>
      <c r="E178" s="122"/>
      <c r="F178" s="122"/>
      <c r="G178" s="122"/>
      <c r="H178" s="122"/>
    </row>
    <row r="179" spans="1:10" ht="14.25" customHeight="1">
      <c r="A179" s="125"/>
      <c r="B179" s="126" t="s">
        <v>178</v>
      </c>
      <c r="C179" s="127">
        <f t="shared" ref="C179:H179" si="14">SUM(C158:C178)</f>
        <v>0</v>
      </c>
      <c r="D179" s="127">
        <f t="shared" si="14"/>
        <v>0</v>
      </c>
      <c r="E179" s="127">
        <f t="shared" si="14"/>
        <v>0</v>
      </c>
      <c r="F179" s="127">
        <f t="shared" si="14"/>
        <v>0</v>
      </c>
      <c r="G179" s="127">
        <f t="shared" si="14"/>
        <v>0</v>
      </c>
      <c r="H179" s="127">
        <f t="shared" si="14"/>
        <v>0</v>
      </c>
    </row>
    <row r="180" spans="1:10" ht="14.25" customHeight="1">
      <c r="A180" s="118">
        <v>8</v>
      </c>
      <c r="B180" s="119" t="s">
        <v>19</v>
      </c>
      <c r="C180" s="120"/>
      <c r="D180" s="120"/>
      <c r="E180" s="120"/>
      <c r="F180" s="120"/>
      <c r="G180" s="120"/>
      <c r="H180" s="120"/>
    </row>
    <row r="181" spans="1:10" ht="14.25" customHeight="1">
      <c r="A181" s="121"/>
      <c r="B181" s="122"/>
      <c r="C181" s="128"/>
      <c r="D181" s="128"/>
      <c r="E181" s="128"/>
      <c r="F181" s="128"/>
      <c r="G181" s="128"/>
      <c r="H181" s="128"/>
    </row>
    <row r="182" spans="1:10" ht="14.25" customHeight="1">
      <c r="A182" s="121"/>
      <c r="B182" s="122">
        <v>1</v>
      </c>
      <c r="C182" s="128">
        <v>0</v>
      </c>
      <c r="D182" s="128">
        <v>0</v>
      </c>
      <c r="E182" s="128">
        <v>0</v>
      </c>
      <c r="F182" s="128">
        <v>0</v>
      </c>
      <c r="G182" s="14">
        <f t="shared" ref="G182:G201" si="15">H182-F182</f>
        <v>0</v>
      </c>
      <c r="H182" s="14">
        <f>COUNTIF('JANUARI (sesuai bulan berjalan)'!$W$3:$W$5000,J182)</f>
        <v>0</v>
      </c>
      <c r="J182" s="123" t="s">
        <v>386</v>
      </c>
    </row>
    <row r="183" spans="1:10" ht="14.25" customHeight="1">
      <c r="A183" s="121"/>
      <c r="B183" s="122">
        <v>2</v>
      </c>
      <c r="C183" s="128">
        <v>0</v>
      </c>
      <c r="D183" s="128">
        <v>0</v>
      </c>
      <c r="E183" s="128">
        <v>0</v>
      </c>
      <c r="F183" s="128">
        <v>0</v>
      </c>
      <c r="G183" s="14">
        <f t="shared" si="15"/>
        <v>0</v>
      </c>
      <c r="H183" s="14">
        <f>COUNTIF('JANUARI (sesuai bulan berjalan)'!$W$3:$W$5000,J183)</f>
        <v>0</v>
      </c>
      <c r="J183" s="123" t="s">
        <v>387</v>
      </c>
    </row>
    <row r="184" spans="1:10" ht="14.25" customHeight="1">
      <c r="A184" s="121"/>
      <c r="B184" s="122">
        <v>3</v>
      </c>
      <c r="C184" s="128">
        <v>0</v>
      </c>
      <c r="D184" s="128">
        <v>0</v>
      </c>
      <c r="E184" s="128">
        <v>0</v>
      </c>
      <c r="F184" s="128">
        <v>0</v>
      </c>
      <c r="G184" s="14">
        <f t="shared" si="15"/>
        <v>0</v>
      </c>
      <c r="H184" s="14">
        <f>COUNTIF('JANUARI (sesuai bulan berjalan)'!$W$3:$W$5000,J184)</f>
        <v>0</v>
      </c>
      <c r="J184" s="123" t="s">
        <v>388</v>
      </c>
    </row>
    <row r="185" spans="1:10" ht="14.25" customHeight="1">
      <c r="A185" s="121"/>
      <c r="B185" s="122">
        <v>4</v>
      </c>
      <c r="C185" s="128">
        <v>0</v>
      </c>
      <c r="D185" s="128">
        <v>0</v>
      </c>
      <c r="E185" s="128">
        <v>0</v>
      </c>
      <c r="F185" s="128">
        <v>0</v>
      </c>
      <c r="G185" s="14">
        <f t="shared" si="15"/>
        <v>0</v>
      </c>
      <c r="H185" s="14">
        <f>COUNTIF('JANUARI (sesuai bulan berjalan)'!$W$3:$W$5000,J185)</f>
        <v>0</v>
      </c>
      <c r="J185" s="123" t="s">
        <v>389</v>
      </c>
    </row>
    <row r="186" spans="1:10" ht="14.25" customHeight="1">
      <c r="A186" s="121"/>
      <c r="B186" s="122">
        <v>5</v>
      </c>
      <c r="C186" s="128">
        <v>0</v>
      </c>
      <c r="D186" s="128">
        <v>0</v>
      </c>
      <c r="E186" s="128">
        <v>0</v>
      </c>
      <c r="F186" s="128">
        <v>0</v>
      </c>
      <c r="G186" s="14">
        <f t="shared" si="15"/>
        <v>0</v>
      </c>
      <c r="H186" s="14">
        <f>COUNTIF('JANUARI (sesuai bulan berjalan)'!$W$3:$W$5000,J186)</f>
        <v>0</v>
      </c>
      <c r="J186" s="123" t="s">
        <v>390</v>
      </c>
    </row>
    <row r="187" spans="1:10" ht="14.25" customHeight="1">
      <c r="A187" s="121"/>
      <c r="B187" s="122">
        <v>6</v>
      </c>
      <c r="C187" s="128">
        <v>0</v>
      </c>
      <c r="D187" s="128">
        <v>0</v>
      </c>
      <c r="E187" s="128">
        <v>0</v>
      </c>
      <c r="F187" s="128">
        <v>0</v>
      </c>
      <c r="G187" s="14">
        <f t="shared" si="15"/>
        <v>0</v>
      </c>
      <c r="H187" s="14">
        <f>COUNTIF('JANUARI (sesuai bulan berjalan)'!$W$3:$W$5000,J187)</f>
        <v>0</v>
      </c>
      <c r="J187" s="123" t="s">
        <v>391</v>
      </c>
    </row>
    <row r="188" spans="1:10" ht="14.25" customHeight="1">
      <c r="A188" s="121"/>
      <c r="B188" s="122">
        <v>7</v>
      </c>
      <c r="C188" s="128">
        <v>0</v>
      </c>
      <c r="D188" s="128">
        <v>0</v>
      </c>
      <c r="E188" s="128">
        <v>0</v>
      </c>
      <c r="F188" s="128">
        <v>0</v>
      </c>
      <c r="G188" s="14">
        <f t="shared" si="15"/>
        <v>0</v>
      </c>
      <c r="H188" s="14">
        <f>COUNTIF('JANUARI (sesuai bulan berjalan)'!$W$3:$W$5000,J188)</f>
        <v>0</v>
      </c>
      <c r="J188" s="123" t="s">
        <v>392</v>
      </c>
    </row>
    <row r="189" spans="1:10" ht="14.25" customHeight="1">
      <c r="A189" s="121"/>
      <c r="B189" s="122">
        <v>8</v>
      </c>
      <c r="C189" s="128">
        <v>0</v>
      </c>
      <c r="D189" s="128">
        <v>0</v>
      </c>
      <c r="E189" s="128">
        <v>0</v>
      </c>
      <c r="F189" s="128">
        <v>0</v>
      </c>
      <c r="G189" s="14">
        <f t="shared" si="15"/>
        <v>0</v>
      </c>
      <c r="H189" s="14">
        <f>COUNTIF('JANUARI (sesuai bulan berjalan)'!$W$3:$W$5000,J189)</f>
        <v>0</v>
      </c>
      <c r="J189" s="123" t="s">
        <v>393</v>
      </c>
    </row>
    <row r="190" spans="1:10" ht="14.25" customHeight="1">
      <c r="A190" s="121"/>
      <c r="B190" s="122">
        <v>9</v>
      </c>
      <c r="C190" s="128">
        <v>0</v>
      </c>
      <c r="D190" s="128">
        <v>0</v>
      </c>
      <c r="E190" s="128">
        <v>0</v>
      </c>
      <c r="F190" s="128">
        <v>0</v>
      </c>
      <c r="G190" s="14">
        <f t="shared" si="15"/>
        <v>0</v>
      </c>
      <c r="H190" s="14">
        <f>COUNTIF('JANUARI (sesuai bulan berjalan)'!$W$3:$W$5000,J190)</f>
        <v>0</v>
      </c>
      <c r="J190" s="123" t="s">
        <v>394</v>
      </c>
    </row>
    <row r="191" spans="1:10" ht="14.25" customHeight="1">
      <c r="A191" s="121"/>
      <c r="B191" s="122">
        <v>10</v>
      </c>
      <c r="C191" s="128">
        <v>0</v>
      </c>
      <c r="D191" s="128">
        <v>0</v>
      </c>
      <c r="E191" s="128">
        <v>0</v>
      </c>
      <c r="F191" s="128">
        <v>0</v>
      </c>
      <c r="G191" s="14">
        <f t="shared" si="15"/>
        <v>0</v>
      </c>
      <c r="H191" s="14">
        <f>COUNTIF('JANUARI (sesuai bulan berjalan)'!$W$3:$W$5000,J191)</f>
        <v>0</v>
      </c>
      <c r="J191" s="123" t="s">
        <v>395</v>
      </c>
    </row>
    <row r="192" spans="1:10" ht="14.25" customHeight="1">
      <c r="A192" s="121"/>
      <c r="B192" s="122">
        <v>11</v>
      </c>
      <c r="C192" s="128">
        <v>0</v>
      </c>
      <c r="D192" s="128">
        <v>0</v>
      </c>
      <c r="E192" s="128">
        <v>0</v>
      </c>
      <c r="F192" s="128">
        <v>0</v>
      </c>
      <c r="G192" s="14">
        <f t="shared" si="15"/>
        <v>0</v>
      </c>
      <c r="H192" s="14">
        <f>COUNTIF('JANUARI (sesuai bulan berjalan)'!$W$3:$W$5000,J192)</f>
        <v>0</v>
      </c>
      <c r="J192" s="123" t="s">
        <v>396</v>
      </c>
    </row>
    <row r="193" spans="1:10" ht="14.25" customHeight="1">
      <c r="A193" s="121"/>
      <c r="B193" s="122">
        <v>12</v>
      </c>
      <c r="C193" s="128">
        <v>0</v>
      </c>
      <c r="D193" s="128">
        <v>0</v>
      </c>
      <c r="E193" s="128">
        <v>0</v>
      </c>
      <c r="F193" s="128">
        <v>0</v>
      </c>
      <c r="G193" s="14">
        <f t="shared" si="15"/>
        <v>0</v>
      </c>
      <c r="H193" s="14">
        <f>COUNTIF('JANUARI (sesuai bulan berjalan)'!$W$3:$W$5000,J193)</f>
        <v>0</v>
      </c>
      <c r="J193" s="123" t="s">
        <v>397</v>
      </c>
    </row>
    <row r="194" spans="1:10" ht="14.25" customHeight="1">
      <c r="A194" s="121"/>
      <c r="B194" s="122">
        <v>13</v>
      </c>
      <c r="C194" s="128">
        <v>0</v>
      </c>
      <c r="D194" s="128">
        <v>0</v>
      </c>
      <c r="E194" s="128">
        <v>0</v>
      </c>
      <c r="F194" s="128">
        <v>0</v>
      </c>
      <c r="G194" s="14">
        <f t="shared" si="15"/>
        <v>0</v>
      </c>
      <c r="H194" s="14">
        <f>COUNTIF('JANUARI (sesuai bulan berjalan)'!$W$3:$W$5000,J194)</f>
        <v>0</v>
      </c>
      <c r="J194" s="123" t="s">
        <v>398</v>
      </c>
    </row>
    <row r="195" spans="1:10" ht="14.25" customHeight="1">
      <c r="A195" s="121"/>
      <c r="B195" s="122">
        <v>14</v>
      </c>
      <c r="C195" s="128">
        <v>0</v>
      </c>
      <c r="D195" s="128">
        <v>0</v>
      </c>
      <c r="E195" s="128">
        <v>0</v>
      </c>
      <c r="F195" s="128">
        <v>0</v>
      </c>
      <c r="G195" s="14">
        <f t="shared" si="15"/>
        <v>0</v>
      </c>
      <c r="H195" s="14">
        <f>COUNTIF('JANUARI (sesuai bulan berjalan)'!$W$3:$W$5000,J195)</f>
        <v>0</v>
      </c>
      <c r="J195" s="123" t="s">
        <v>399</v>
      </c>
    </row>
    <row r="196" spans="1:10" ht="14.25" customHeight="1">
      <c r="A196" s="121"/>
      <c r="B196" s="122">
        <v>15</v>
      </c>
      <c r="C196" s="128">
        <v>0</v>
      </c>
      <c r="D196" s="128">
        <v>0</v>
      </c>
      <c r="E196" s="128">
        <v>0</v>
      </c>
      <c r="F196" s="128">
        <v>0</v>
      </c>
      <c r="G196" s="14">
        <f t="shared" si="15"/>
        <v>0</v>
      </c>
      <c r="H196" s="14">
        <f>COUNTIF('JANUARI (sesuai bulan berjalan)'!$W$3:$W$5000,J196)</f>
        <v>0</v>
      </c>
      <c r="J196" s="123" t="s">
        <v>400</v>
      </c>
    </row>
    <row r="197" spans="1:10" ht="14.25" customHeight="1">
      <c r="A197" s="121"/>
      <c r="B197" s="122">
        <v>16</v>
      </c>
      <c r="C197" s="128">
        <v>0</v>
      </c>
      <c r="D197" s="128">
        <v>0</v>
      </c>
      <c r="E197" s="128">
        <v>0</v>
      </c>
      <c r="F197" s="128">
        <v>0</v>
      </c>
      <c r="G197" s="14">
        <f t="shared" si="15"/>
        <v>0</v>
      </c>
      <c r="H197" s="14">
        <f>COUNTIF('JANUARI (sesuai bulan berjalan)'!$W$3:$W$5000,J197)</f>
        <v>0</v>
      </c>
      <c r="J197" s="123" t="s">
        <v>401</v>
      </c>
    </row>
    <row r="198" spans="1:10" ht="14.25" customHeight="1">
      <c r="A198" s="121"/>
      <c r="B198" s="122">
        <v>17</v>
      </c>
      <c r="C198" s="128">
        <v>0</v>
      </c>
      <c r="D198" s="128">
        <v>0</v>
      </c>
      <c r="E198" s="128">
        <v>0</v>
      </c>
      <c r="F198" s="128">
        <v>0</v>
      </c>
      <c r="G198" s="14">
        <f t="shared" si="15"/>
        <v>0</v>
      </c>
      <c r="H198" s="14">
        <f>COUNTIF('JANUARI (sesuai bulan berjalan)'!$W$3:$W$5000,J198)</f>
        <v>0</v>
      </c>
      <c r="J198" s="123" t="s">
        <v>402</v>
      </c>
    </row>
    <row r="199" spans="1:10" ht="14.25" customHeight="1">
      <c r="A199" s="121"/>
      <c r="B199" s="122">
        <v>18</v>
      </c>
      <c r="C199" s="128">
        <v>0</v>
      </c>
      <c r="D199" s="128">
        <v>0</v>
      </c>
      <c r="E199" s="128">
        <v>0</v>
      </c>
      <c r="F199" s="128">
        <v>0</v>
      </c>
      <c r="G199" s="14">
        <f t="shared" si="15"/>
        <v>0</v>
      </c>
      <c r="H199" s="14">
        <f>COUNTIF('JANUARI (sesuai bulan berjalan)'!$W$3:$W$5000,J199)</f>
        <v>0</v>
      </c>
      <c r="J199" s="123" t="s">
        <v>403</v>
      </c>
    </row>
    <row r="200" spans="1:10" ht="14.25" customHeight="1">
      <c r="A200" s="121"/>
      <c r="B200" s="122">
        <v>19</v>
      </c>
      <c r="C200" s="128">
        <v>0</v>
      </c>
      <c r="D200" s="128">
        <v>0</v>
      </c>
      <c r="E200" s="128">
        <v>0</v>
      </c>
      <c r="F200" s="128">
        <v>0</v>
      </c>
      <c r="G200" s="14">
        <f t="shared" si="15"/>
        <v>0</v>
      </c>
      <c r="H200" s="14">
        <f>COUNTIF('JANUARI (sesuai bulan berjalan)'!$W$3:$W$5000,J200)</f>
        <v>0</v>
      </c>
      <c r="J200" s="123" t="s">
        <v>404</v>
      </c>
    </row>
    <row r="201" spans="1:10" ht="14.25" customHeight="1">
      <c r="A201" s="121"/>
      <c r="B201" s="122">
        <v>20</v>
      </c>
      <c r="C201" s="128">
        <v>0</v>
      </c>
      <c r="D201" s="128">
        <v>0</v>
      </c>
      <c r="E201" s="128">
        <v>0</v>
      </c>
      <c r="F201" s="128">
        <v>0</v>
      </c>
      <c r="G201" s="14">
        <f t="shared" si="15"/>
        <v>0</v>
      </c>
      <c r="H201" s="14">
        <f>COUNTIF('JANUARI (sesuai bulan berjalan)'!$W$3:$W$5000,J201)</f>
        <v>0</v>
      </c>
      <c r="J201" s="123" t="s">
        <v>405</v>
      </c>
    </row>
    <row r="202" spans="1:10" ht="14.25" customHeight="1">
      <c r="A202" s="121"/>
      <c r="B202" s="124"/>
      <c r="C202" s="124"/>
      <c r="D202" s="122"/>
      <c r="E202" s="122"/>
      <c r="F202" s="122"/>
      <c r="G202" s="122"/>
      <c r="H202" s="122"/>
    </row>
    <row r="203" spans="1:10" ht="14.25" customHeight="1">
      <c r="A203" s="125"/>
      <c r="B203" s="126" t="s">
        <v>178</v>
      </c>
      <c r="C203" s="127">
        <f t="shared" ref="C203:H203" si="16">SUM(C182:C202)</f>
        <v>0</v>
      </c>
      <c r="D203" s="127">
        <f t="shared" si="16"/>
        <v>0</v>
      </c>
      <c r="E203" s="127">
        <f t="shared" si="16"/>
        <v>0</v>
      </c>
      <c r="F203" s="127">
        <f t="shared" si="16"/>
        <v>0</v>
      </c>
      <c r="G203" s="127">
        <f t="shared" si="16"/>
        <v>0</v>
      </c>
      <c r="H203" s="127">
        <f t="shared" si="16"/>
        <v>0</v>
      </c>
    </row>
    <row r="204" spans="1:10" ht="14.25" customHeight="1">
      <c r="A204" s="118"/>
      <c r="B204" s="119" t="s">
        <v>51</v>
      </c>
      <c r="C204" s="120"/>
      <c r="D204" s="120"/>
      <c r="E204" s="120"/>
      <c r="F204" s="120"/>
      <c r="G204" s="120"/>
      <c r="H204" s="120"/>
    </row>
    <row r="205" spans="1:10" ht="14.25" customHeight="1">
      <c r="A205" s="121"/>
      <c r="B205" s="122"/>
      <c r="C205" s="128"/>
      <c r="D205" s="128"/>
      <c r="E205" s="128"/>
      <c r="F205" s="128"/>
      <c r="G205" s="128"/>
      <c r="H205" s="128"/>
    </row>
    <row r="206" spans="1:10" ht="14.25" customHeight="1">
      <c r="A206" s="121"/>
      <c r="B206" s="122">
        <v>1</v>
      </c>
      <c r="C206" s="128">
        <f t="shared" ref="C206:H206" si="17">C14+C38+C62+C86+C110+C134+C158+C182</f>
        <v>0</v>
      </c>
      <c r="D206" s="128">
        <f t="shared" si="17"/>
        <v>0</v>
      </c>
      <c r="E206" s="128">
        <f t="shared" si="17"/>
        <v>0</v>
      </c>
      <c r="F206" s="128">
        <f t="shared" si="17"/>
        <v>0</v>
      </c>
      <c r="G206" s="128">
        <f t="shared" si="17"/>
        <v>0</v>
      </c>
      <c r="H206" s="128">
        <f t="shared" si="17"/>
        <v>0</v>
      </c>
    </row>
    <row r="207" spans="1:10" ht="14.25" customHeight="1">
      <c r="A207" s="121"/>
      <c r="B207" s="122">
        <v>2</v>
      </c>
      <c r="C207" s="128">
        <f t="shared" ref="C207:H207" si="18">C15+C39+C63+C87+C111+C135+C159+C183</f>
        <v>0</v>
      </c>
      <c r="D207" s="128">
        <f t="shared" si="18"/>
        <v>0</v>
      </c>
      <c r="E207" s="128">
        <f t="shared" si="18"/>
        <v>0</v>
      </c>
      <c r="F207" s="128">
        <f t="shared" si="18"/>
        <v>0</v>
      </c>
      <c r="G207" s="128">
        <f t="shared" si="18"/>
        <v>0</v>
      </c>
      <c r="H207" s="128">
        <f t="shared" si="18"/>
        <v>0</v>
      </c>
    </row>
    <row r="208" spans="1:10" ht="14.25" customHeight="1">
      <c r="A208" s="121"/>
      <c r="B208" s="122">
        <v>3</v>
      </c>
      <c r="C208" s="128">
        <f t="shared" ref="C208:H208" si="19">C16+C40+C64+C88+C112+C136+C160+C184</f>
        <v>1</v>
      </c>
      <c r="D208" s="128">
        <f t="shared" si="19"/>
        <v>1</v>
      </c>
      <c r="E208" s="128">
        <f t="shared" si="19"/>
        <v>1</v>
      </c>
      <c r="F208" s="128">
        <f t="shared" si="19"/>
        <v>1</v>
      </c>
      <c r="G208" s="128">
        <f t="shared" si="19"/>
        <v>0</v>
      </c>
      <c r="H208" s="128">
        <f t="shared" si="19"/>
        <v>1</v>
      </c>
    </row>
    <row r="209" spans="1:8" ht="14.25" customHeight="1">
      <c r="A209" s="121"/>
      <c r="B209" s="122">
        <v>4</v>
      </c>
      <c r="C209" s="128">
        <f t="shared" ref="C209:H209" si="20">C17+C41+C65+C89+C113+C137+C161+C185</f>
        <v>0</v>
      </c>
      <c r="D209" s="128">
        <f t="shared" si="20"/>
        <v>0</v>
      </c>
      <c r="E209" s="128">
        <f t="shared" si="20"/>
        <v>0</v>
      </c>
      <c r="F209" s="128">
        <f t="shared" si="20"/>
        <v>0</v>
      </c>
      <c r="G209" s="128">
        <f t="shared" si="20"/>
        <v>0</v>
      </c>
      <c r="H209" s="128">
        <f t="shared" si="20"/>
        <v>0</v>
      </c>
    </row>
    <row r="210" spans="1:8" ht="14.25" customHeight="1">
      <c r="A210" s="121"/>
      <c r="B210" s="122">
        <v>5</v>
      </c>
      <c r="C210" s="128">
        <f t="shared" ref="C210:H210" si="21">C18+C42+C66+C90+C114+C138+C162+C186</f>
        <v>0</v>
      </c>
      <c r="D210" s="128">
        <f t="shared" si="21"/>
        <v>0</v>
      </c>
      <c r="E210" s="128">
        <f t="shared" si="21"/>
        <v>0</v>
      </c>
      <c r="F210" s="128">
        <f t="shared" si="21"/>
        <v>0</v>
      </c>
      <c r="G210" s="128">
        <f t="shared" si="21"/>
        <v>0</v>
      </c>
      <c r="H210" s="128">
        <f t="shared" si="21"/>
        <v>0</v>
      </c>
    </row>
    <row r="211" spans="1:8" ht="14.25" customHeight="1">
      <c r="A211" s="121"/>
      <c r="B211" s="122">
        <v>6</v>
      </c>
      <c r="C211" s="128">
        <f t="shared" ref="C211:H211" si="22">C19+C43+C67+C91+C115+C139+C163+C187</f>
        <v>4</v>
      </c>
      <c r="D211" s="128">
        <f t="shared" si="22"/>
        <v>4</v>
      </c>
      <c r="E211" s="128">
        <f t="shared" si="22"/>
        <v>4</v>
      </c>
      <c r="F211" s="128">
        <f t="shared" si="22"/>
        <v>4</v>
      </c>
      <c r="G211" s="128">
        <f t="shared" si="22"/>
        <v>0</v>
      </c>
      <c r="H211" s="128">
        <f t="shared" si="22"/>
        <v>4</v>
      </c>
    </row>
    <row r="212" spans="1:8" ht="14.25" customHeight="1">
      <c r="A212" s="121"/>
      <c r="B212" s="122">
        <v>7</v>
      </c>
      <c r="C212" s="128">
        <f t="shared" ref="C212:H212" si="23">C20+C44+C68+C92+C116+C140+C164+C188</f>
        <v>2</v>
      </c>
      <c r="D212" s="128">
        <f t="shared" si="23"/>
        <v>2</v>
      </c>
      <c r="E212" s="128">
        <f t="shared" si="23"/>
        <v>2</v>
      </c>
      <c r="F212" s="128">
        <f t="shared" si="23"/>
        <v>2</v>
      </c>
      <c r="G212" s="128">
        <f t="shared" si="23"/>
        <v>0</v>
      </c>
      <c r="H212" s="128">
        <f t="shared" si="23"/>
        <v>2</v>
      </c>
    </row>
    <row r="213" spans="1:8" ht="14.25" customHeight="1">
      <c r="A213" s="121"/>
      <c r="B213" s="122">
        <v>8</v>
      </c>
      <c r="C213" s="128">
        <f t="shared" ref="C213:H213" si="24">C21+C45+C69+C93+C117+C141+C165+C189</f>
        <v>3</v>
      </c>
      <c r="D213" s="128">
        <f t="shared" si="24"/>
        <v>3</v>
      </c>
      <c r="E213" s="128">
        <f t="shared" si="24"/>
        <v>3</v>
      </c>
      <c r="F213" s="128">
        <f t="shared" si="24"/>
        <v>3</v>
      </c>
      <c r="G213" s="128">
        <f t="shared" si="24"/>
        <v>0</v>
      </c>
      <c r="H213" s="128">
        <f t="shared" si="24"/>
        <v>3</v>
      </c>
    </row>
    <row r="214" spans="1:8" ht="14.25" customHeight="1">
      <c r="A214" s="121"/>
      <c r="B214" s="122">
        <v>9</v>
      </c>
      <c r="C214" s="128">
        <f t="shared" ref="C214:H214" si="25">C22+C46+C70+C94+C118+C142+C166+C190</f>
        <v>1</v>
      </c>
      <c r="D214" s="128">
        <f t="shared" si="25"/>
        <v>3</v>
      </c>
      <c r="E214" s="128">
        <f t="shared" si="25"/>
        <v>3</v>
      </c>
      <c r="F214" s="128">
        <f t="shared" si="25"/>
        <v>1</v>
      </c>
      <c r="G214" s="128">
        <f t="shared" si="25"/>
        <v>0</v>
      </c>
      <c r="H214" s="128">
        <f t="shared" si="25"/>
        <v>1</v>
      </c>
    </row>
    <row r="215" spans="1:8" ht="14.25" customHeight="1">
      <c r="A215" s="121"/>
      <c r="B215" s="122">
        <v>10</v>
      </c>
      <c r="C215" s="128">
        <f t="shared" ref="C215:H215" si="26">C23+C47+C71+C95+C119+C143+C167+C191</f>
        <v>0</v>
      </c>
      <c r="D215" s="128">
        <f t="shared" si="26"/>
        <v>1</v>
      </c>
      <c r="E215" s="128">
        <f t="shared" si="26"/>
        <v>1</v>
      </c>
      <c r="F215" s="128">
        <f t="shared" si="26"/>
        <v>1</v>
      </c>
      <c r="G215" s="128">
        <f t="shared" si="26"/>
        <v>0</v>
      </c>
      <c r="H215" s="128">
        <f t="shared" si="26"/>
        <v>1</v>
      </c>
    </row>
    <row r="216" spans="1:8" ht="14.25" customHeight="1">
      <c r="A216" s="121"/>
      <c r="B216" s="122">
        <v>11</v>
      </c>
      <c r="C216" s="128">
        <f t="shared" ref="C216:H216" si="27">C24+C48+C72+C96+C120+C144+C168+C192</f>
        <v>3</v>
      </c>
      <c r="D216" s="128">
        <f t="shared" si="27"/>
        <v>2</v>
      </c>
      <c r="E216" s="128">
        <f t="shared" si="27"/>
        <v>2</v>
      </c>
      <c r="F216" s="128">
        <f t="shared" si="27"/>
        <v>2</v>
      </c>
      <c r="G216" s="128">
        <f t="shared" si="27"/>
        <v>0</v>
      </c>
      <c r="H216" s="128">
        <f t="shared" si="27"/>
        <v>2</v>
      </c>
    </row>
    <row r="217" spans="1:8" ht="14.25" customHeight="1">
      <c r="A217" s="121"/>
      <c r="B217" s="122">
        <v>12</v>
      </c>
      <c r="C217" s="128">
        <f t="shared" ref="C217:H217" si="28">C25+C49+C73+C97+C121+C145+C169+C193</f>
        <v>0</v>
      </c>
      <c r="D217" s="128">
        <f t="shared" si="28"/>
        <v>0</v>
      </c>
      <c r="E217" s="128">
        <f t="shared" si="28"/>
        <v>0</v>
      </c>
      <c r="F217" s="128">
        <f t="shared" si="28"/>
        <v>0</v>
      </c>
      <c r="G217" s="128">
        <f t="shared" si="28"/>
        <v>0</v>
      </c>
      <c r="H217" s="128">
        <f t="shared" si="28"/>
        <v>0</v>
      </c>
    </row>
    <row r="218" spans="1:8" ht="14.25" customHeight="1">
      <c r="A218" s="121"/>
      <c r="B218" s="122">
        <v>13</v>
      </c>
      <c r="C218" s="128">
        <f t="shared" ref="C218:H218" si="29">C26+C50+C74+C98+C122+C146+C170+C194</f>
        <v>0</v>
      </c>
      <c r="D218" s="128">
        <f t="shared" si="29"/>
        <v>0</v>
      </c>
      <c r="E218" s="128">
        <f t="shared" si="29"/>
        <v>0</v>
      </c>
      <c r="F218" s="128">
        <f t="shared" si="29"/>
        <v>0</v>
      </c>
      <c r="G218" s="128">
        <f t="shared" si="29"/>
        <v>0</v>
      </c>
      <c r="H218" s="128">
        <f t="shared" si="29"/>
        <v>0</v>
      </c>
    </row>
    <row r="219" spans="1:8" ht="14.25" customHeight="1">
      <c r="A219" s="121"/>
      <c r="B219" s="122">
        <v>14</v>
      </c>
      <c r="C219" s="128">
        <f t="shared" ref="C219:H219" si="30">C27+C51+C75+C99+C123+C147+C171+C195</f>
        <v>0</v>
      </c>
      <c r="D219" s="128">
        <f t="shared" si="30"/>
        <v>0</v>
      </c>
      <c r="E219" s="128">
        <f t="shared" si="30"/>
        <v>0</v>
      </c>
      <c r="F219" s="128">
        <f t="shared" si="30"/>
        <v>0</v>
      </c>
      <c r="G219" s="128">
        <f t="shared" si="30"/>
        <v>0</v>
      </c>
      <c r="H219" s="128">
        <f t="shared" si="30"/>
        <v>0</v>
      </c>
    </row>
    <row r="220" spans="1:8" ht="14.25" customHeight="1">
      <c r="A220" s="121"/>
      <c r="B220" s="122">
        <v>15</v>
      </c>
      <c r="C220" s="128">
        <f t="shared" ref="C220:H220" si="31">C28+C52+C76+C100+C124+C148+C172+C196</f>
        <v>0</v>
      </c>
      <c r="D220" s="128">
        <f t="shared" si="31"/>
        <v>0</v>
      </c>
      <c r="E220" s="128">
        <f t="shared" si="31"/>
        <v>0</v>
      </c>
      <c r="F220" s="128">
        <f t="shared" si="31"/>
        <v>0</v>
      </c>
      <c r="G220" s="128">
        <f t="shared" si="31"/>
        <v>0</v>
      </c>
      <c r="H220" s="128">
        <f t="shared" si="31"/>
        <v>0</v>
      </c>
    </row>
    <row r="221" spans="1:8" ht="14.25" customHeight="1">
      <c r="A221" s="121"/>
      <c r="B221" s="122">
        <v>16</v>
      </c>
      <c r="C221" s="128">
        <f t="shared" ref="C221:H221" si="32">C29+C53+C77+C101+C125+C149+C173+C197</f>
        <v>0</v>
      </c>
      <c r="D221" s="128">
        <f t="shared" si="32"/>
        <v>0</v>
      </c>
      <c r="E221" s="128">
        <f t="shared" si="32"/>
        <v>0</v>
      </c>
      <c r="F221" s="128">
        <f t="shared" si="32"/>
        <v>0</v>
      </c>
      <c r="G221" s="128">
        <f t="shared" si="32"/>
        <v>0</v>
      </c>
      <c r="H221" s="128">
        <f t="shared" si="32"/>
        <v>0</v>
      </c>
    </row>
    <row r="222" spans="1:8" ht="14.25" customHeight="1">
      <c r="A222" s="121"/>
      <c r="B222" s="122">
        <v>17</v>
      </c>
      <c r="C222" s="128">
        <f t="shared" ref="C222:H222" si="33">C30+C54+C78+C102+C126+C150+C174+C198</f>
        <v>0</v>
      </c>
      <c r="D222" s="128">
        <f t="shared" si="33"/>
        <v>0</v>
      </c>
      <c r="E222" s="128">
        <f t="shared" si="33"/>
        <v>0</v>
      </c>
      <c r="F222" s="128">
        <f t="shared" si="33"/>
        <v>0</v>
      </c>
      <c r="G222" s="128">
        <f t="shared" si="33"/>
        <v>0</v>
      </c>
      <c r="H222" s="128">
        <f t="shared" si="33"/>
        <v>0</v>
      </c>
    </row>
    <row r="223" spans="1:8" ht="14.25" customHeight="1">
      <c r="A223" s="121"/>
      <c r="B223" s="122">
        <v>18</v>
      </c>
      <c r="C223" s="128">
        <f t="shared" ref="C223:H223" si="34">C31+C55+C79+C103+C127+C151+C175+C199</f>
        <v>0</v>
      </c>
      <c r="D223" s="128">
        <f t="shared" si="34"/>
        <v>0</v>
      </c>
      <c r="E223" s="128">
        <f t="shared" si="34"/>
        <v>0</v>
      </c>
      <c r="F223" s="128">
        <f t="shared" si="34"/>
        <v>0</v>
      </c>
      <c r="G223" s="128">
        <f t="shared" si="34"/>
        <v>0</v>
      </c>
      <c r="H223" s="128">
        <f t="shared" si="34"/>
        <v>0</v>
      </c>
    </row>
    <row r="224" spans="1:8" ht="14.25" customHeight="1">
      <c r="A224" s="121"/>
      <c r="B224" s="122">
        <v>19</v>
      </c>
      <c r="C224" s="128">
        <f t="shared" ref="C224:H224" si="35">C32+C56+C80+C104+C128+C152+C176+C200</f>
        <v>0</v>
      </c>
      <c r="D224" s="128">
        <f t="shared" si="35"/>
        <v>0</v>
      </c>
      <c r="E224" s="128">
        <f t="shared" si="35"/>
        <v>0</v>
      </c>
      <c r="F224" s="128">
        <f t="shared" si="35"/>
        <v>0</v>
      </c>
      <c r="G224" s="128">
        <f t="shared" si="35"/>
        <v>0</v>
      </c>
      <c r="H224" s="128">
        <f t="shared" si="35"/>
        <v>0</v>
      </c>
    </row>
    <row r="225" spans="1:8" ht="14.25" customHeight="1">
      <c r="A225" s="121"/>
      <c r="B225" s="122">
        <v>20</v>
      </c>
      <c r="C225" s="128">
        <f t="shared" ref="C225:H225" si="36">C33+C57+C81+C105+C129+C153+C177+C201</f>
        <v>0</v>
      </c>
      <c r="D225" s="128">
        <f t="shared" si="36"/>
        <v>0</v>
      </c>
      <c r="E225" s="128">
        <f t="shared" si="36"/>
        <v>0</v>
      </c>
      <c r="F225" s="128">
        <f t="shared" si="36"/>
        <v>0</v>
      </c>
      <c r="G225" s="128">
        <f t="shared" si="36"/>
        <v>0</v>
      </c>
      <c r="H225" s="128">
        <f t="shared" si="36"/>
        <v>0</v>
      </c>
    </row>
    <row r="226" spans="1:8" ht="14.25" customHeight="1">
      <c r="A226" s="121"/>
      <c r="B226" s="124"/>
      <c r="C226" s="124"/>
      <c r="D226" s="122"/>
      <c r="E226" s="122"/>
      <c r="F226" s="122"/>
      <c r="G226" s="122"/>
      <c r="H226" s="122"/>
    </row>
    <row r="227" spans="1:8" ht="14.25" customHeight="1">
      <c r="A227" s="129"/>
      <c r="B227" s="130" t="s">
        <v>178</v>
      </c>
      <c r="C227" s="131">
        <f t="shared" ref="C227:H227" si="37">SUM(C205:C226)</f>
        <v>14</v>
      </c>
      <c r="D227" s="131">
        <f t="shared" si="37"/>
        <v>16</v>
      </c>
      <c r="E227" s="131">
        <f t="shared" si="37"/>
        <v>16</v>
      </c>
      <c r="F227" s="131">
        <f t="shared" si="37"/>
        <v>14</v>
      </c>
      <c r="G227" s="131">
        <f t="shared" si="37"/>
        <v>0</v>
      </c>
      <c r="H227" s="131">
        <f t="shared" si="37"/>
        <v>14</v>
      </c>
    </row>
    <row r="228" spans="1:8" ht="14.25" customHeight="1">
      <c r="A228" s="2"/>
      <c r="B228" s="2"/>
      <c r="C228" s="2"/>
      <c r="D228" s="2"/>
      <c r="E228" s="2"/>
      <c r="F228" s="2"/>
      <c r="G228" s="2"/>
      <c r="H228" s="2"/>
    </row>
    <row r="229" spans="1:8" ht="14.25" customHeight="1">
      <c r="A229" s="86"/>
      <c r="B229" s="88" t="str">
        <f>'F4-USIA'!B103</f>
        <v>BOD Pelindo (Penugasan)</v>
      </c>
      <c r="C229" s="88">
        <f>'F4-USIA'!C103</f>
        <v>1</v>
      </c>
      <c r="D229" s="88">
        <f>'F4-USIA'!D103</f>
        <v>1</v>
      </c>
      <c r="E229" s="88">
        <f>'F4-USIA'!E103</f>
        <v>1</v>
      </c>
      <c r="F229" s="88">
        <f>'F4-USIA'!F103</f>
        <v>1</v>
      </c>
      <c r="G229" s="88">
        <f>'F4-USIA'!G103</f>
        <v>0</v>
      </c>
      <c r="H229" s="88">
        <f>'F4-USIA'!H103</f>
        <v>1</v>
      </c>
    </row>
    <row r="230" spans="1:8" ht="14.25" customHeight="1">
      <c r="A230" s="86"/>
      <c r="B230" s="88" t="str">
        <f>'F4-USIA'!B104</f>
        <v>BOD Non Pelindo</v>
      </c>
      <c r="C230" s="88">
        <f>'F4-USIA'!C104</f>
        <v>2</v>
      </c>
      <c r="D230" s="88">
        <f>'F4-USIA'!D104</f>
        <v>2</v>
      </c>
      <c r="E230" s="88">
        <f>'F4-USIA'!E104</f>
        <v>2</v>
      </c>
      <c r="F230" s="88">
        <f>'F4-USIA'!F104</f>
        <v>2</v>
      </c>
      <c r="G230" s="88">
        <f>'F4-USIA'!G104</f>
        <v>0</v>
      </c>
      <c r="H230" s="88">
        <f>'F4-USIA'!H104</f>
        <v>2</v>
      </c>
    </row>
    <row r="231" spans="1:8" ht="14.25" customHeight="1">
      <c r="A231" s="86"/>
      <c r="B231" s="88" t="str">
        <f>'F4-USIA'!B105</f>
        <v>Organik Pelindo (Penugasan)</v>
      </c>
      <c r="C231" s="88">
        <f>'F4-USIA'!C105</f>
        <v>13</v>
      </c>
      <c r="D231" s="88">
        <f>'F4-USIA'!D105</f>
        <v>15</v>
      </c>
      <c r="E231" s="88">
        <f>'F4-USIA'!E105</f>
        <v>15</v>
      </c>
      <c r="F231" s="88">
        <f>'F4-USIA'!F105</f>
        <v>13</v>
      </c>
      <c r="G231" s="88">
        <f>'F4-USIA'!G105</f>
        <v>0</v>
      </c>
      <c r="H231" s="88">
        <f>'F4-USIA'!H105</f>
        <v>13</v>
      </c>
    </row>
    <row r="232" spans="1:8" ht="14.25" customHeight="1">
      <c r="A232" s="86"/>
      <c r="B232" s="88" t="str">
        <f>'F4-USIA'!B106</f>
        <v>Organik Anak Perusahaan</v>
      </c>
      <c r="C232" s="88">
        <f>'F4-USIA'!C106</f>
        <v>11</v>
      </c>
      <c r="D232" s="88">
        <f>'F4-USIA'!D106</f>
        <v>29</v>
      </c>
      <c r="E232" s="88">
        <f>'F4-USIA'!E106</f>
        <v>29</v>
      </c>
      <c r="F232" s="88">
        <f>'F4-USIA'!F106</f>
        <v>11</v>
      </c>
      <c r="G232" s="88">
        <f>'F4-USIA'!G106</f>
        <v>0</v>
      </c>
      <c r="H232" s="88">
        <f>'F4-USIA'!H106</f>
        <v>11</v>
      </c>
    </row>
    <row r="233" spans="1:8" ht="14.25" customHeight="1">
      <c r="A233" s="86"/>
      <c r="B233" s="88" t="str">
        <f>'F4-USIA'!B107</f>
        <v>PKWT Anak Perusahaan</v>
      </c>
      <c r="C233" s="88">
        <f>'F4-USIA'!C107</f>
        <v>18</v>
      </c>
      <c r="D233" s="88">
        <f>'F4-USIA'!D107</f>
        <v>34</v>
      </c>
      <c r="E233" s="88">
        <f>'F4-USIA'!E107</f>
        <v>34</v>
      </c>
      <c r="F233" s="88">
        <f>'F4-USIA'!F107</f>
        <v>18</v>
      </c>
      <c r="G233" s="88">
        <f>'F4-USIA'!G107</f>
        <v>0</v>
      </c>
      <c r="H233" s="88">
        <f>'F4-USIA'!H107</f>
        <v>18</v>
      </c>
    </row>
    <row r="234" spans="1:8" ht="14.25" customHeight="1">
      <c r="A234" s="86"/>
      <c r="B234" s="88" t="str">
        <f>'F4-USIA'!B108</f>
        <v>Alih Daya Anak Perusahaan</v>
      </c>
      <c r="C234" s="88">
        <f>'F4-USIA'!C108</f>
        <v>87</v>
      </c>
      <c r="D234" s="88">
        <f>'F4-USIA'!D108</f>
        <v>156</v>
      </c>
      <c r="E234" s="88">
        <f>'F4-USIA'!E108</f>
        <v>156</v>
      </c>
      <c r="F234" s="88">
        <f>'F4-USIA'!F108</f>
        <v>85</v>
      </c>
      <c r="G234" s="88">
        <f>'F4-USIA'!G108</f>
        <v>0</v>
      </c>
      <c r="H234" s="88">
        <f>'F4-USIA'!H108</f>
        <v>85</v>
      </c>
    </row>
    <row r="235" spans="1:8" ht="14.25" customHeight="1">
      <c r="A235" s="86"/>
      <c r="B235" s="88" t="str">
        <f>'F4-USIA'!B109</f>
        <v>Calon Pegawai</v>
      </c>
      <c r="C235" s="88">
        <f>'F4-USIA'!C109</f>
        <v>0</v>
      </c>
      <c r="D235" s="88">
        <f>'F4-USIA'!D109</f>
        <v>0</v>
      </c>
      <c r="E235" s="88">
        <f>'F4-USIA'!E109</f>
        <v>0</v>
      </c>
      <c r="F235" s="88">
        <f>'F4-USIA'!F109</f>
        <v>0</v>
      </c>
      <c r="G235" s="88">
        <f>'F4-USIA'!G109</f>
        <v>0</v>
      </c>
      <c r="H235" s="88">
        <f>'F4-USIA'!H109</f>
        <v>0</v>
      </c>
    </row>
    <row r="236" spans="1:8" ht="14.25" customHeight="1">
      <c r="A236" s="86"/>
      <c r="B236" s="88" t="str">
        <f>'F4-USIA'!B110</f>
        <v>Pekerja Pemegang Saham Lainnya</v>
      </c>
      <c r="C236" s="88">
        <f>'F4-USIA'!C110</f>
        <v>0</v>
      </c>
      <c r="D236" s="88">
        <f>'F4-USIA'!D110</f>
        <v>0</v>
      </c>
      <c r="E236" s="88">
        <f>'F4-USIA'!E110</f>
        <v>0</v>
      </c>
      <c r="F236" s="88">
        <f>'F4-USIA'!F110</f>
        <v>0</v>
      </c>
      <c r="G236" s="88">
        <f>'F4-USIA'!G110</f>
        <v>0</v>
      </c>
      <c r="H236" s="88">
        <f>'F4-USIA'!H110</f>
        <v>0</v>
      </c>
    </row>
    <row r="237" spans="1:8" ht="14.25" customHeight="1">
      <c r="A237" s="89" t="s">
        <v>149</v>
      </c>
      <c r="B237" s="90"/>
      <c r="C237" s="91"/>
      <c r="D237" s="91"/>
      <c r="E237" s="91"/>
      <c r="F237" s="91"/>
      <c r="G237" s="91"/>
      <c r="H237" s="91"/>
    </row>
    <row r="238" spans="1:8" ht="14.25" customHeight="1">
      <c r="A238" s="92"/>
      <c r="B238" s="93" t="str">
        <f t="shared" ref="B238:B245" si="38">B229</f>
        <v>BOD Pelindo (Penugasan)</v>
      </c>
      <c r="C238" s="93">
        <f t="shared" ref="C238:H238" si="39">C229-C35</f>
        <v>0</v>
      </c>
      <c r="D238" s="93">
        <f t="shared" si="39"/>
        <v>0</v>
      </c>
      <c r="E238" s="93">
        <f t="shared" si="39"/>
        <v>0</v>
      </c>
      <c r="F238" s="93">
        <f t="shared" si="39"/>
        <v>0</v>
      </c>
      <c r="G238" s="93">
        <f t="shared" si="39"/>
        <v>0</v>
      </c>
      <c r="H238" s="93">
        <f t="shared" si="39"/>
        <v>0</v>
      </c>
    </row>
    <row r="239" spans="1:8" ht="14.25" customHeight="1">
      <c r="A239" s="92"/>
      <c r="B239" s="93" t="str">
        <f t="shared" si="38"/>
        <v>BOD Non Pelindo</v>
      </c>
      <c r="C239" s="93">
        <f t="shared" ref="C239:H239" si="40">C230-C59</f>
        <v>2</v>
      </c>
      <c r="D239" s="93">
        <f t="shared" si="40"/>
        <v>2</v>
      </c>
      <c r="E239" s="93">
        <f t="shared" si="40"/>
        <v>2</v>
      </c>
      <c r="F239" s="93">
        <f t="shared" si="40"/>
        <v>2</v>
      </c>
      <c r="G239" s="93">
        <f t="shared" si="40"/>
        <v>0</v>
      </c>
      <c r="H239" s="93">
        <f t="shared" si="40"/>
        <v>2</v>
      </c>
    </row>
    <row r="240" spans="1:8" ht="14.25" customHeight="1">
      <c r="A240" s="92"/>
      <c r="B240" s="93" t="str">
        <f t="shared" si="38"/>
        <v>Organik Pelindo (Penugasan)</v>
      </c>
      <c r="C240" s="93">
        <f t="shared" ref="C240:H240" si="41">C231-C83</f>
        <v>0</v>
      </c>
      <c r="D240" s="93">
        <f t="shared" si="41"/>
        <v>0</v>
      </c>
      <c r="E240" s="93">
        <f t="shared" si="41"/>
        <v>0</v>
      </c>
      <c r="F240" s="93">
        <f t="shared" si="41"/>
        <v>0</v>
      </c>
      <c r="G240" s="93">
        <f t="shared" si="41"/>
        <v>0</v>
      </c>
      <c r="H240" s="93">
        <f t="shared" si="41"/>
        <v>0</v>
      </c>
    </row>
    <row r="241" spans="1:8" ht="14.25" customHeight="1">
      <c r="A241" s="92"/>
      <c r="B241" s="93" t="str">
        <f t="shared" si="38"/>
        <v>Organik Anak Perusahaan</v>
      </c>
      <c r="C241" s="93">
        <f t="shared" ref="C241:H241" si="42">C232-C107</f>
        <v>11</v>
      </c>
      <c r="D241" s="93">
        <f t="shared" si="42"/>
        <v>29</v>
      </c>
      <c r="E241" s="93">
        <f t="shared" si="42"/>
        <v>29</v>
      </c>
      <c r="F241" s="93">
        <f t="shared" si="42"/>
        <v>11</v>
      </c>
      <c r="G241" s="93">
        <f t="shared" si="42"/>
        <v>0</v>
      </c>
      <c r="H241" s="93">
        <f t="shared" si="42"/>
        <v>11</v>
      </c>
    </row>
    <row r="242" spans="1:8" ht="14.25" customHeight="1">
      <c r="A242" s="92"/>
      <c r="B242" s="93" t="str">
        <f t="shared" si="38"/>
        <v>PKWT Anak Perusahaan</v>
      </c>
      <c r="C242" s="93">
        <f t="shared" ref="C242:H242" si="43">C233-C131</f>
        <v>18</v>
      </c>
      <c r="D242" s="93">
        <f t="shared" si="43"/>
        <v>34</v>
      </c>
      <c r="E242" s="93">
        <f t="shared" si="43"/>
        <v>34</v>
      </c>
      <c r="F242" s="93">
        <f t="shared" si="43"/>
        <v>18</v>
      </c>
      <c r="G242" s="93">
        <f t="shared" si="43"/>
        <v>0</v>
      </c>
      <c r="H242" s="93">
        <f t="shared" si="43"/>
        <v>18</v>
      </c>
    </row>
    <row r="243" spans="1:8" ht="14.25" customHeight="1">
      <c r="A243" s="92"/>
      <c r="B243" s="93" t="str">
        <f t="shared" si="38"/>
        <v>Alih Daya Anak Perusahaan</v>
      </c>
      <c r="C243" s="93">
        <f t="shared" ref="C243:H243" si="44">C234-C155</f>
        <v>87</v>
      </c>
      <c r="D243" s="93">
        <f t="shared" si="44"/>
        <v>156</v>
      </c>
      <c r="E243" s="93">
        <f t="shared" si="44"/>
        <v>156</v>
      </c>
      <c r="F243" s="93">
        <f t="shared" si="44"/>
        <v>85</v>
      </c>
      <c r="G243" s="93">
        <f t="shared" si="44"/>
        <v>0</v>
      </c>
      <c r="H243" s="93">
        <f t="shared" si="44"/>
        <v>85</v>
      </c>
    </row>
    <row r="244" spans="1:8" ht="14.25" customHeight="1">
      <c r="A244" s="92"/>
      <c r="B244" s="93" t="str">
        <f t="shared" si="38"/>
        <v>Calon Pegawai</v>
      </c>
      <c r="C244" s="93">
        <f t="shared" ref="C244:H244" si="45">C235-C179</f>
        <v>0</v>
      </c>
      <c r="D244" s="93">
        <f t="shared" si="45"/>
        <v>0</v>
      </c>
      <c r="E244" s="93">
        <f t="shared" si="45"/>
        <v>0</v>
      </c>
      <c r="F244" s="93">
        <f t="shared" si="45"/>
        <v>0</v>
      </c>
      <c r="G244" s="93">
        <f t="shared" si="45"/>
        <v>0</v>
      </c>
      <c r="H244" s="93">
        <f t="shared" si="45"/>
        <v>0</v>
      </c>
    </row>
    <row r="245" spans="1:8" ht="14.25" customHeight="1">
      <c r="A245" s="92"/>
      <c r="B245" s="93" t="str">
        <f t="shared" si="38"/>
        <v>Pekerja Pemegang Saham Lainnya</v>
      </c>
      <c r="C245" s="93">
        <f t="shared" ref="C245:H245" si="46">C236-C203</f>
        <v>0</v>
      </c>
      <c r="D245" s="93">
        <f t="shared" si="46"/>
        <v>0</v>
      </c>
      <c r="E245" s="93">
        <f t="shared" si="46"/>
        <v>0</v>
      </c>
      <c r="F245" s="93">
        <f t="shared" si="46"/>
        <v>0</v>
      </c>
      <c r="G245" s="93">
        <f t="shared" si="46"/>
        <v>0</v>
      </c>
      <c r="H245" s="93">
        <f t="shared" si="46"/>
        <v>0</v>
      </c>
    </row>
    <row r="246" spans="1:8" ht="14.25" customHeight="1">
      <c r="A246" s="22" t="s">
        <v>21</v>
      </c>
      <c r="B246" s="132"/>
      <c r="C246" s="133"/>
      <c r="D246" s="133"/>
      <c r="E246" s="133"/>
      <c r="F246" s="133"/>
      <c r="G246" s="133"/>
      <c r="H246" s="133"/>
    </row>
    <row r="247" spans="1:8" ht="14.25" customHeight="1">
      <c r="A247" s="134">
        <f>A2</f>
        <v>0</v>
      </c>
      <c r="B247" s="132"/>
      <c r="C247" s="133"/>
      <c r="D247" s="133"/>
      <c r="E247" s="133"/>
      <c r="F247" s="133"/>
      <c r="G247" s="133"/>
      <c r="H247" s="133"/>
    </row>
    <row r="248" spans="1:8" ht="14.25" customHeight="1">
      <c r="A248" s="151" t="s">
        <v>150</v>
      </c>
      <c r="B248" s="152" t="s">
        <v>151</v>
      </c>
      <c r="C248" s="2"/>
      <c r="D248" s="2"/>
      <c r="E248" s="2"/>
      <c r="F248" s="2"/>
      <c r="G248" s="2"/>
      <c r="H248" s="2"/>
    </row>
    <row r="249" spans="1:8" ht="14.25" customHeight="1">
      <c r="A249" s="261" t="s">
        <v>1</v>
      </c>
      <c r="B249" s="261" t="s">
        <v>163</v>
      </c>
      <c r="C249" s="261" t="str">
        <f t="shared" ref="C249:F249" si="47">C8</f>
        <v>REALISASI S.D JAN 2021</v>
      </c>
      <c r="D249" s="261" t="str">
        <f t="shared" si="47"/>
        <v>RKAP  TAHUN 2022</v>
      </c>
      <c r="E249" s="261" t="str">
        <f t="shared" si="47"/>
        <v>RKAP S.D JAN 2022</v>
      </c>
      <c r="F249" s="265" t="str">
        <f t="shared" si="47"/>
        <v>REALISASI JANUARI 2022</v>
      </c>
      <c r="G249" s="266"/>
      <c r="H249" s="267"/>
    </row>
    <row r="250" spans="1:8" ht="14.25" customHeight="1">
      <c r="A250" s="264"/>
      <c r="B250" s="264"/>
      <c r="C250" s="264"/>
      <c r="D250" s="264"/>
      <c r="E250" s="264"/>
      <c r="F250" s="261" t="str">
        <f t="shared" ref="F250:H250" si="48">F9</f>
        <v>S.D BULAN LALU</v>
      </c>
      <c r="G250" s="261" t="str">
        <f t="shared" si="48"/>
        <v>BULAN INI</v>
      </c>
      <c r="H250" s="261" t="str">
        <f t="shared" si="48"/>
        <v>S.D BULAN  INI</v>
      </c>
    </row>
    <row r="251" spans="1:8" ht="14.25" customHeight="1">
      <c r="A251" s="262"/>
      <c r="B251" s="262"/>
      <c r="C251" s="262"/>
      <c r="D251" s="262"/>
      <c r="E251" s="262"/>
      <c r="F251" s="262"/>
      <c r="G251" s="262"/>
      <c r="H251" s="262"/>
    </row>
    <row r="252" spans="1:8" ht="14.25" customHeight="1">
      <c r="A252" s="33">
        <v>1</v>
      </c>
      <c r="B252" s="33">
        <v>2</v>
      </c>
      <c r="C252" s="33">
        <f t="shared" ref="C252:H252" si="49">B252+1</f>
        <v>3</v>
      </c>
      <c r="D252" s="33">
        <f t="shared" si="49"/>
        <v>4</v>
      </c>
      <c r="E252" s="33">
        <f t="shared" si="49"/>
        <v>5</v>
      </c>
      <c r="F252" s="33">
        <f t="shared" si="49"/>
        <v>6</v>
      </c>
      <c r="G252" s="33">
        <f t="shared" si="49"/>
        <v>7</v>
      </c>
      <c r="H252" s="33">
        <f t="shared" si="49"/>
        <v>8</v>
      </c>
    </row>
    <row r="253" spans="1:8" ht="14.25" customHeight="1">
      <c r="A253" s="34"/>
      <c r="B253" s="35"/>
      <c r="C253" s="34"/>
      <c r="D253" s="34"/>
      <c r="E253" s="34"/>
      <c r="F253" s="34"/>
      <c r="G253" s="34"/>
      <c r="H253" s="34"/>
    </row>
    <row r="254" spans="1:8" ht="14.25" customHeight="1">
      <c r="A254" s="43">
        <v>1</v>
      </c>
      <c r="B254" s="151">
        <v>1</v>
      </c>
      <c r="C254" s="137">
        <f t="shared" ref="C254:H254" si="50">C14+C62+C86+C158</f>
        <v>0</v>
      </c>
      <c r="D254" s="137">
        <f t="shared" si="50"/>
        <v>0</v>
      </c>
      <c r="E254" s="137">
        <f t="shared" si="50"/>
        <v>0</v>
      </c>
      <c r="F254" s="137">
        <f t="shared" si="50"/>
        <v>0</v>
      </c>
      <c r="G254" s="137">
        <f t="shared" si="50"/>
        <v>0</v>
      </c>
      <c r="H254" s="137">
        <f t="shared" si="50"/>
        <v>0</v>
      </c>
    </row>
    <row r="255" spans="1:8" ht="14.25" customHeight="1">
      <c r="A255" s="43">
        <v>2</v>
      </c>
      <c r="B255" s="151">
        <v>2</v>
      </c>
      <c r="C255" s="137">
        <f t="shared" ref="C255:H255" si="51">C15+C63+C87+C159</f>
        <v>0</v>
      </c>
      <c r="D255" s="137">
        <f t="shared" si="51"/>
        <v>0</v>
      </c>
      <c r="E255" s="137">
        <f t="shared" si="51"/>
        <v>0</v>
      </c>
      <c r="F255" s="137">
        <f t="shared" si="51"/>
        <v>0</v>
      </c>
      <c r="G255" s="137">
        <f t="shared" si="51"/>
        <v>0</v>
      </c>
      <c r="H255" s="137">
        <f t="shared" si="51"/>
        <v>0</v>
      </c>
    </row>
    <row r="256" spans="1:8" ht="14.25" customHeight="1">
      <c r="A256" s="43">
        <v>3</v>
      </c>
      <c r="B256" s="151">
        <v>3</v>
      </c>
      <c r="C256" s="137">
        <f t="shared" ref="C256:H256" si="52">C16+C64+C88+C160</f>
        <v>1</v>
      </c>
      <c r="D256" s="137">
        <f t="shared" si="52"/>
        <v>1</v>
      </c>
      <c r="E256" s="137">
        <f t="shared" si="52"/>
        <v>1</v>
      </c>
      <c r="F256" s="137">
        <f t="shared" si="52"/>
        <v>1</v>
      </c>
      <c r="G256" s="137">
        <f t="shared" si="52"/>
        <v>0</v>
      </c>
      <c r="H256" s="137">
        <f t="shared" si="52"/>
        <v>1</v>
      </c>
    </row>
    <row r="257" spans="1:8" ht="14.25" customHeight="1">
      <c r="A257" s="43">
        <v>4</v>
      </c>
      <c r="B257" s="151">
        <v>4</v>
      </c>
      <c r="C257" s="137">
        <f t="shared" ref="C257:H257" si="53">C17+C65+C89+C161</f>
        <v>0</v>
      </c>
      <c r="D257" s="137">
        <f t="shared" si="53"/>
        <v>0</v>
      </c>
      <c r="E257" s="137">
        <f t="shared" si="53"/>
        <v>0</v>
      </c>
      <c r="F257" s="137">
        <f t="shared" si="53"/>
        <v>0</v>
      </c>
      <c r="G257" s="137">
        <f t="shared" si="53"/>
        <v>0</v>
      </c>
      <c r="H257" s="137">
        <f t="shared" si="53"/>
        <v>0</v>
      </c>
    </row>
    <row r="258" spans="1:8" ht="14.25" customHeight="1">
      <c r="A258" s="43">
        <v>5</v>
      </c>
      <c r="B258" s="151">
        <v>5</v>
      </c>
      <c r="C258" s="137">
        <f t="shared" ref="C258:H258" si="54">C18+C66+C90+C162</f>
        <v>0</v>
      </c>
      <c r="D258" s="137">
        <f t="shared" si="54"/>
        <v>0</v>
      </c>
      <c r="E258" s="137">
        <f t="shared" si="54"/>
        <v>0</v>
      </c>
      <c r="F258" s="137">
        <f t="shared" si="54"/>
        <v>0</v>
      </c>
      <c r="G258" s="137">
        <f t="shared" si="54"/>
        <v>0</v>
      </c>
      <c r="H258" s="137">
        <f t="shared" si="54"/>
        <v>0</v>
      </c>
    </row>
    <row r="259" spans="1:8" ht="14.25" customHeight="1">
      <c r="A259" s="43">
        <v>6</v>
      </c>
      <c r="B259" s="151">
        <v>6</v>
      </c>
      <c r="C259" s="137">
        <f t="shared" ref="C259:H259" si="55">C19+C67+C91+C163</f>
        <v>4</v>
      </c>
      <c r="D259" s="137">
        <f t="shared" si="55"/>
        <v>4</v>
      </c>
      <c r="E259" s="137">
        <f t="shared" si="55"/>
        <v>4</v>
      </c>
      <c r="F259" s="137">
        <f t="shared" si="55"/>
        <v>4</v>
      </c>
      <c r="G259" s="137">
        <f t="shared" si="55"/>
        <v>0</v>
      </c>
      <c r="H259" s="137">
        <f t="shared" si="55"/>
        <v>4</v>
      </c>
    </row>
    <row r="260" spans="1:8" ht="14.25" customHeight="1">
      <c r="A260" s="43">
        <v>7</v>
      </c>
      <c r="B260" s="151">
        <v>7</v>
      </c>
      <c r="C260" s="137">
        <f t="shared" ref="C260:H260" si="56">C20+C68+C92+C164</f>
        <v>2</v>
      </c>
      <c r="D260" s="137">
        <f t="shared" si="56"/>
        <v>2</v>
      </c>
      <c r="E260" s="137">
        <f t="shared" si="56"/>
        <v>2</v>
      </c>
      <c r="F260" s="137">
        <f t="shared" si="56"/>
        <v>2</v>
      </c>
      <c r="G260" s="137">
        <f t="shared" si="56"/>
        <v>0</v>
      </c>
      <c r="H260" s="137">
        <f t="shared" si="56"/>
        <v>2</v>
      </c>
    </row>
    <row r="261" spans="1:8" ht="14.25" customHeight="1">
      <c r="A261" s="43">
        <v>8</v>
      </c>
      <c r="B261" s="151">
        <v>8</v>
      </c>
      <c r="C261" s="137">
        <f t="shared" ref="C261:H261" si="57">C21+C69+C93+C165</f>
        <v>3</v>
      </c>
      <c r="D261" s="137">
        <f t="shared" si="57"/>
        <v>3</v>
      </c>
      <c r="E261" s="137">
        <f t="shared" si="57"/>
        <v>3</v>
      </c>
      <c r="F261" s="137">
        <f t="shared" si="57"/>
        <v>3</v>
      </c>
      <c r="G261" s="137">
        <f t="shared" si="57"/>
        <v>0</v>
      </c>
      <c r="H261" s="137">
        <f t="shared" si="57"/>
        <v>3</v>
      </c>
    </row>
    <row r="262" spans="1:8" ht="14.25" customHeight="1">
      <c r="A262" s="43">
        <v>9</v>
      </c>
      <c r="B262" s="151">
        <v>9</v>
      </c>
      <c r="C262" s="137">
        <f t="shared" ref="C262:H262" si="58">C22+C70+C94+C166</f>
        <v>1</v>
      </c>
      <c r="D262" s="137">
        <f t="shared" si="58"/>
        <v>3</v>
      </c>
      <c r="E262" s="137">
        <f t="shared" si="58"/>
        <v>3</v>
      </c>
      <c r="F262" s="137">
        <f t="shared" si="58"/>
        <v>1</v>
      </c>
      <c r="G262" s="137">
        <f t="shared" si="58"/>
        <v>0</v>
      </c>
      <c r="H262" s="137">
        <f t="shared" si="58"/>
        <v>1</v>
      </c>
    </row>
    <row r="263" spans="1:8" ht="14.25" customHeight="1">
      <c r="A263" s="43">
        <v>10</v>
      </c>
      <c r="B263" s="151">
        <v>10</v>
      </c>
      <c r="C263" s="137">
        <f t="shared" ref="C263:H263" si="59">C23+C71+C95+C167</f>
        <v>0</v>
      </c>
      <c r="D263" s="137">
        <f t="shared" si="59"/>
        <v>1</v>
      </c>
      <c r="E263" s="137">
        <f t="shared" si="59"/>
        <v>1</v>
      </c>
      <c r="F263" s="137">
        <f t="shared" si="59"/>
        <v>1</v>
      </c>
      <c r="G263" s="137">
        <f t="shared" si="59"/>
        <v>0</v>
      </c>
      <c r="H263" s="137">
        <f t="shared" si="59"/>
        <v>1</v>
      </c>
    </row>
    <row r="264" spans="1:8" ht="14.25" customHeight="1">
      <c r="A264" s="43">
        <v>11</v>
      </c>
      <c r="B264" s="151">
        <v>11</v>
      </c>
      <c r="C264" s="137">
        <f t="shared" ref="C264:H264" si="60">C24+C72+C96+C168</f>
        <v>3</v>
      </c>
      <c r="D264" s="137">
        <f t="shared" si="60"/>
        <v>2</v>
      </c>
      <c r="E264" s="137">
        <f t="shared" si="60"/>
        <v>2</v>
      </c>
      <c r="F264" s="137">
        <f t="shared" si="60"/>
        <v>2</v>
      </c>
      <c r="G264" s="137">
        <f t="shared" si="60"/>
        <v>0</v>
      </c>
      <c r="H264" s="137">
        <f t="shared" si="60"/>
        <v>2</v>
      </c>
    </row>
    <row r="265" spans="1:8" ht="14.25" customHeight="1">
      <c r="A265" s="43">
        <v>12</v>
      </c>
      <c r="B265" s="151">
        <v>12</v>
      </c>
      <c r="C265" s="137">
        <f t="shared" ref="C265:H265" si="61">C25+C73+C97+C169</f>
        <v>0</v>
      </c>
      <c r="D265" s="137">
        <f t="shared" si="61"/>
        <v>0</v>
      </c>
      <c r="E265" s="137">
        <f t="shared" si="61"/>
        <v>0</v>
      </c>
      <c r="F265" s="137">
        <f t="shared" si="61"/>
        <v>0</v>
      </c>
      <c r="G265" s="137">
        <f t="shared" si="61"/>
        <v>0</v>
      </c>
      <c r="H265" s="137">
        <f t="shared" si="61"/>
        <v>0</v>
      </c>
    </row>
    <row r="266" spans="1:8" ht="14.25" customHeight="1">
      <c r="A266" s="43">
        <v>13</v>
      </c>
      <c r="B266" s="151">
        <v>13</v>
      </c>
      <c r="C266" s="137">
        <f t="shared" ref="C266:H266" si="62">C26+C74+C98+C170</f>
        <v>0</v>
      </c>
      <c r="D266" s="137">
        <f t="shared" si="62"/>
        <v>0</v>
      </c>
      <c r="E266" s="137">
        <f t="shared" si="62"/>
        <v>0</v>
      </c>
      <c r="F266" s="137">
        <f t="shared" si="62"/>
        <v>0</v>
      </c>
      <c r="G266" s="137">
        <f t="shared" si="62"/>
        <v>0</v>
      </c>
      <c r="H266" s="137">
        <f t="shared" si="62"/>
        <v>0</v>
      </c>
    </row>
    <row r="267" spans="1:8" ht="14.25" customHeight="1">
      <c r="A267" s="43">
        <v>14</v>
      </c>
      <c r="B267" s="151">
        <v>14</v>
      </c>
      <c r="C267" s="137">
        <f t="shared" ref="C267:H267" si="63">C27+C75+C99+C171</f>
        <v>0</v>
      </c>
      <c r="D267" s="137">
        <f t="shared" si="63"/>
        <v>0</v>
      </c>
      <c r="E267" s="137">
        <f t="shared" si="63"/>
        <v>0</v>
      </c>
      <c r="F267" s="137">
        <f t="shared" si="63"/>
        <v>0</v>
      </c>
      <c r="G267" s="137">
        <f t="shared" si="63"/>
        <v>0</v>
      </c>
      <c r="H267" s="137">
        <f t="shared" si="63"/>
        <v>0</v>
      </c>
    </row>
    <row r="268" spans="1:8" ht="14.25" customHeight="1">
      <c r="A268" s="43">
        <v>15</v>
      </c>
      <c r="B268" s="151">
        <v>15</v>
      </c>
      <c r="C268" s="137">
        <f t="shared" ref="C268:H268" si="64">C28+C76+C100+C172</f>
        <v>0</v>
      </c>
      <c r="D268" s="137">
        <f t="shared" si="64"/>
        <v>0</v>
      </c>
      <c r="E268" s="137">
        <f t="shared" si="64"/>
        <v>0</v>
      </c>
      <c r="F268" s="137">
        <f t="shared" si="64"/>
        <v>0</v>
      </c>
      <c r="G268" s="137">
        <f t="shared" si="64"/>
        <v>0</v>
      </c>
      <c r="H268" s="137">
        <f t="shared" si="64"/>
        <v>0</v>
      </c>
    </row>
    <row r="269" spans="1:8" ht="14.25" customHeight="1">
      <c r="A269" s="43">
        <v>16</v>
      </c>
      <c r="B269" s="151">
        <v>16</v>
      </c>
      <c r="C269" s="137">
        <f t="shared" ref="C269:H269" si="65">C29+C77+C101+C173</f>
        <v>0</v>
      </c>
      <c r="D269" s="137">
        <f t="shared" si="65"/>
        <v>0</v>
      </c>
      <c r="E269" s="137">
        <f t="shared" si="65"/>
        <v>0</v>
      </c>
      <c r="F269" s="137">
        <f t="shared" si="65"/>
        <v>0</v>
      </c>
      <c r="G269" s="137">
        <f t="shared" si="65"/>
        <v>0</v>
      </c>
      <c r="H269" s="137">
        <f t="shared" si="65"/>
        <v>0</v>
      </c>
    </row>
    <row r="270" spans="1:8" ht="14.25" customHeight="1">
      <c r="A270" s="43">
        <v>17</v>
      </c>
      <c r="B270" s="151">
        <v>17</v>
      </c>
      <c r="C270" s="137">
        <f t="shared" ref="C270:H270" si="66">C30+C78+C102+C174</f>
        <v>0</v>
      </c>
      <c r="D270" s="137">
        <f t="shared" si="66"/>
        <v>0</v>
      </c>
      <c r="E270" s="137">
        <f t="shared" si="66"/>
        <v>0</v>
      </c>
      <c r="F270" s="137">
        <f t="shared" si="66"/>
        <v>0</v>
      </c>
      <c r="G270" s="137">
        <f t="shared" si="66"/>
        <v>0</v>
      </c>
      <c r="H270" s="137">
        <f t="shared" si="66"/>
        <v>0</v>
      </c>
    </row>
    <row r="271" spans="1:8" ht="14.25" customHeight="1">
      <c r="A271" s="43">
        <v>18</v>
      </c>
      <c r="B271" s="151">
        <v>18</v>
      </c>
      <c r="C271" s="137">
        <f t="shared" ref="C271:H271" si="67">C31+C79+C103+C175</f>
        <v>0</v>
      </c>
      <c r="D271" s="137">
        <f t="shared" si="67"/>
        <v>0</v>
      </c>
      <c r="E271" s="137">
        <f t="shared" si="67"/>
        <v>0</v>
      </c>
      <c r="F271" s="137">
        <f t="shared" si="67"/>
        <v>0</v>
      </c>
      <c r="G271" s="137">
        <f t="shared" si="67"/>
        <v>0</v>
      </c>
      <c r="H271" s="137">
        <f t="shared" si="67"/>
        <v>0</v>
      </c>
    </row>
    <row r="272" spans="1:8" ht="14.25" customHeight="1">
      <c r="A272" s="43">
        <v>19</v>
      </c>
      <c r="B272" s="151">
        <v>19</v>
      </c>
      <c r="C272" s="137">
        <f t="shared" ref="C272:H272" si="68">C32+C80+C104+C176</f>
        <v>0</v>
      </c>
      <c r="D272" s="137">
        <f t="shared" si="68"/>
        <v>0</v>
      </c>
      <c r="E272" s="137">
        <f t="shared" si="68"/>
        <v>0</v>
      </c>
      <c r="F272" s="137">
        <f t="shared" si="68"/>
        <v>0</v>
      </c>
      <c r="G272" s="137">
        <f t="shared" si="68"/>
        <v>0</v>
      </c>
      <c r="H272" s="137">
        <f t="shared" si="68"/>
        <v>0</v>
      </c>
    </row>
    <row r="273" spans="1:8" ht="14.25" customHeight="1">
      <c r="A273" s="43">
        <v>20</v>
      </c>
      <c r="B273" s="151">
        <v>20</v>
      </c>
      <c r="C273" s="137">
        <f t="shared" ref="C273:H273" si="69">C33+C81+C105+C177</f>
        <v>0</v>
      </c>
      <c r="D273" s="137">
        <f t="shared" si="69"/>
        <v>0</v>
      </c>
      <c r="E273" s="137">
        <f t="shared" si="69"/>
        <v>0</v>
      </c>
      <c r="F273" s="137">
        <f t="shared" si="69"/>
        <v>0</v>
      </c>
      <c r="G273" s="137">
        <f t="shared" si="69"/>
        <v>0</v>
      </c>
      <c r="H273" s="137">
        <f t="shared" si="69"/>
        <v>0</v>
      </c>
    </row>
    <row r="274" spans="1:8" ht="14.25" customHeight="1">
      <c r="A274" s="281" t="s">
        <v>231</v>
      </c>
      <c r="B274" s="267"/>
      <c r="C274" s="153">
        <f t="shared" ref="C274:H274" si="70">+SUM(C254:C273)</f>
        <v>14</v>
      </c>
      <c r="D274" s="153">
        <f t="shared" si="70"/>
        <v>16</v>
      </c>
      <c r="E274" s="153">
        <f t="shared" si="70"/>
        <v>16</v>
      </c>
      <c r="F274" s="153">
        <f t="shared" si="70"/>
        <v>14</v>
      </c>
      <c r="G274" s="153">
        <f t="shared" si="70"/>
        <v>0</v>
      </c>
      <c r="H274" s="153">
        <f t="shared" si="70"/>
        <v>14</v>
      </c>
    </row>
    <row r="275" spans="1:8" ht="14.25" customHeight="1">
      <c r="A275" s="2"/>
      <c r="B275" s="2"/>
      <c r="C275" s="2"/>
      <c r="D275" s="2"/>
      <c r="E275" s="2"/>
      <c r="F275" s="2"/>
      <c r="G275" s="2"/>
      <c r="H275" s="2"/>
    </row>
    <row r="276" spans="1:8" ht="14.25" customHeight="1">
      <c r="A276" s="151" t="s">
        <v>160</v>
      </c>
      <c r="B276" s="152" t="s">
        <v>161</v>
      </c>
      <c r="C276" s="2"/>
      <c r="D276" s="2"/>
      <c r="E276" s="2"/>
      <c r="F276" s="2"/>
      <c r="G276" s="2"/>
      <c r="H276" s="2"/>
    </row>
    <row r="277" spans="1:8" ht="14.25" customHeight="1">
      <c r="A277" s="261" t="s">
        <v>1</v>
      </c>
      <c r="B277" s="261" t="s">
        <v>163</v>
      </c>
      <c r="C277" s="261" t="str">
        <f t="shared" ref="C277:F277" si="71">C249</f>
        <v>REALISASI S.D JAN 2021</v>
      </c>
      <c r="D277" s="261" t="str">
        <f t="shared" si="71"/>
        <v>RKAP  TAHUN 2022</v>
      </c>
      <c r="E277" s="261" t="str">
        <f t="shared" si="71"/>
        <v>RKAP S.D JAN 2022</v>
      </c>
      <c r="F277" s="265" t="str">
        <f t="shared" si="71"/>
        <v>REALISASI JANUARI 2022</v>
      </c>
      <c r="G277" s="266"/>
      <c r="H277" s="267"/>
    </row>
    <row r="278" spans="1:8" ht="14.25" customHeight="1">
      <c r="A278" s="264"/>
      <c r="B278" s="264"/>
      <c r="C278" s="264"/>
      <c r="D278" s="264"/>
      <c r="E278" s="264"/>
      <c r="F278" s="261" t="str">
        <f t="shared" ref="F278:H278" si="72">F250</f>
        <v>S.D BULAN LALU</v>
      </c>
      <c r="G278" s="261" t="str">
        <f t="shared" si="72"/>
        <v>BULAN INI</v>
      </c>
      <c r="H278" s="261" t="str">
        <f t="shared" si="72"/>
        <v>S.D BULAN  INI</v>
      </c>
    </row>
    <row r="279" spans="1:8" ht="14.25" customHeight="1">
      <c r="A279" s="262"/>
      <c r="B279" s="262"/>
      <c r="C279" s="262"/>
      <c r="D279" s="262"/>
      <c r="E279" s="262"/>
      <c r="F279" s="262"/>
      <c r="G279" s="262"/>
      <c r="H279" s="262"/>
    </row>
    <row r="280" spans="1:8" ht="14.25" customHeight="1">
      <c r="A280" s="33">
        <v>1</v>
      </c>
      <c r="B280" s="33">
        <v>2</v>
      </c>
      <c r="C280" s="33">
        <f t="shared" ref="C280:H280" si="73">B280+1</f>
        <v>3</v>
      </c>
      <c r="D280" s="33">
        <f t="shared" si="73"/>
        <v>4</v>
      </c>
      <c r="E280" s="33">
        <f t="shared" si="73"/>
        <v>5</v>
      </c>
      <c r="F280" s="33">
        <f t="shared" si="73"/>
        <v>6</v>
      </c>
      <c r="G280" s="33">
        <f t="shared" si="73"/>
        <v>7</v>
      </c>
      <c r="H280" s="33">
        <f t="shared" si="73"/>
        <v>8</v>
      </c>
    </row>
    <row r="281" spans="1:8" ht="14.25" customHeight="1">
      <c r="A281" s="34"/>
      <c r="B281" s="35"/>
      <c r="C281" s="34"/>
      <c r="D281" s="34"/>
      <c r="E281" s="34"/>
      <c r="F281" s="34"/>
      <c r="G281" s="34"/>
      <c r="H281" s="34"/>
    </row>
    <row r="282" spans="1:8" ht="14.25" customHeight="1">
      <c r="A282" s="43">
        <v>1</v>
      </c>
      <c r="B282" s="151">
        <v>1</v>
      </c>
      <c r="C282" s="137">
        <f t="shared" ref="C282:H282" si="74">+C38+C110+C134+C182</f>
        <v>0</v>
      </c>
      <c r="D282" s="137">
        <f t="shared" si="74"/>
        <v>0</v>
      </c>
      <c r="E282" s="137">
        <f t="shared" si="74"/>
        <v>0</v>
      </c>
      <c r="F282" s="137">
        <f t="shared" si="74"/>
        <v>0</v>
      </c>
      <c r="G282" s="137">
        <f t="shared" si="74"/>
        <v>0</v>
      </c>
      <c r="H282" s="137">
        <f t="shared" si="74"/>
        <v>0</v>
      </c>
    </row>
    <row r="283" spans="1:8" ht="14.25" customHeight="1">
      <c r="A283" s="43">
        <v>2</v>
      </c>
      <c r="B283" s="151">
        <v>2</v>
      </c>
      <c r="C283" s="137">
        <f t="shared" ref="C283:H283" si="75">+C39+C111+C135+C183</f>
        <v>0</v>
      </c>
      <c r="D283" s="137">
        <f t="shared" si="75"/>
        <v>0</v>
      </c>
      <c r="E283" s="137">
        <f t="shared" si="75"/>
        <v>0</v>
      </c>
      <c r="F283" s="137">
        <f t="shared" si="75"/>
        <v>0</v>
      </c>
      <c r="G283" s="137">
        <f t="shared" si="75"/>
        <v>0</v>
      </c>
      <c r="H283" s="137">
        <f t="shared" si="75"/>
        <v>0</v>
      </c>
    </row>
    <row r="284" spans="1:8" ht="14.25" customHeight="1">
      <c r="A284" s="43">
        <v>3</v>
      </c>
      <c r="B284" s="151">
        <v>3</v>
      </c>
      <c r="C284" s="137">
        <f t="shared" ref="C284:H284" si="76">+C40+C112+C136+C184</f>
        <v>0</v>
      </c>
      <c r="D284" s="137">
        <f t="shared" si="76"/>
        <v>0</v>
      </c>
      <c r="E284" s="137">
        <f t="shared" si="76"/>
        <v>0</v>
      </c>
      <c r="F284" s="137">
        <f t="shared" si="76"/>
        <v>0</v>
      </c>
      <c r="G284" s="137">
        <f t="shared" si="76"/>
        <v>0</v>
      </c>
      <c r="H284" s="137">
        <f t="shared" si="76"/>
        <v>0</v>
      </c>
    </row>
    <row r="285" spans="1:8" ht="14.25" customHeight="1">
      <c r="A285" s="43">
        <v>4</v>
      </c>
      <c r="B285" s="151">
        <v>4</v>
      </c>
      <c r="C285" s="137">
        <f t="shared" ref="C285:H285" si="77">+C41+C113+C137+C185</f>
        <v>0</v>
      </c>
      <c r="D285" s="137">
        <f t="shared" si="77"/>
        <v>0</v>
      </c>
      <c r="E285" s="137">
        <f t="shared" si="77"/>
        <v>0</v>
      </c>
      <c r="F285" s="137">
        <f t="shared" si="77"/>
        <v>0</v>
      </c>
      <c r="G285" s="137">
        <f t="shared" si="77"/>
        <v>0</v>
      </c>
      <c r="H285" s="137">
        <f t="shared" si="77"/>
        <v>0</v>
      </c>
    </row>
    <row r="286" spans="1:8" ht="14.25" customHeight="1">
      <c r="A286" s="43">
        <v>5</v>
      </c>
      <c r="B286" s="151">
        <v>5</v>
      </c>
      <c r="C286" s="137">
        <f t="shared" ref="C286:H286" si="78">+C42+C114+C138+C186</f>
        <v>0</v>
      </c>
      <c r="D286" s="137">
        <f t="shared" si="78"/>
        <v>0</v>
      </c>
      <c r="E286" s="137">
        <f t="shared" si="78"/>
        <v>0</v>
      </c>
      <c r="F286" s="137">
        <f t="shared" si="78"/>
        <v>0</v>
      </c>
      <c r="G286" s="137">
        <f t="shared" si="78"/>
        <v>0</v>
      </c>
      <c r="H286" s="137">
        <f t="shared" si="78"/>
        <v>0</v>
      </c>
    </row>
    <row r="287" spans="1:8" ht="14.25" customHeight="1">
      <c r="A287" s="43">
        <v>6</v>
      </c>
      <c r="B287" s="151">
        <v>6</v>
      </c>
      <c r="C287" s="137">
        <f t="shared" ref="C287:H287" si="79">+C43+C115+C139+C187</f>
        <v>0</v>
      </c>
      <c r="D287" s="137">
        <f t="shared" si="79"/>
        <v>0</v>
      </c>
      <c r="E287" s="137">
        <f t="shared" si="79"/>
        <v>0</v>
      </c>
      <c r="F287" s="137">
        <f t="shared" si="79"/>
        <v>0</v>
      </c>
      <c r="G287" s="137">
        <f t="shared" si="79"/>
        <v>0</v>
      </c>
      <c r="H287" s="137">
        <f t="shared" si="79"/>
        <v>0</v>
      </c>
    </row>
    <row r="288" spans="1:8" ht="14.25" customHeight="1">
      <c r="A288" s="43">
        <v>7</v>
      </c>
      <c r="B288" s="151">
        <v>7</v>
      </c>
      <c r="C288" s="137">
        <f t="shared" ref="C288:H288" si="80">+C44+C116+C140+C188</f>
        <v>0</v>
      </c>
      <c r="D288" s="137">
        <f t="shared" si="80"/>
        <v>0</v>
      </c>
      <c r="E288" s="137">
        <f t="shared" si="80"/>
        <v>0</v>
      </c>
      <c r="F288" s="137">
        <f t="shared" si="80"/>
        <v>0</v>
      </c>
      <c r="G288" s="137">
        <f t="shared" si="80"/>
        <v>0</v>
      </c>
      <c r="H288" s="137">
        <f t="shared" si="80"/>
        <v>0</v>
      </c>
    </row>
    <row r="289" spans="1:8" ht="14.25" customHeight="1">
      <c r="A289" s="43">
        <v>8</v>
      </c>
      <c r="B289" s="151">
        <v>8</v>
      </c>
      <c r="C289" s="137">
        <f t="shared" ref="C289:H289" si="81">+C45+C117+C141+C189</f>
        <v>0</v>
      </c>
      <c r="D289" s="137">
        <f t="shared" si="81"/>
        <v>0</v>
      </c>
      <c r="E289" s="137">
        <f t="shared" si="81"/>
        <v>0</v>
      </c>
      <c r="F289" s="137">
        <f t="shared" si="81"/>
        <v>0</v>
      </c>
      <c r="G289" s="137">
        <f t="shared" si="81"/>
        <v>0</v>
      </c>
      <c r="H289" s="137">
        <f t="shared" si="81"/>
        <v>0</v>
      </c>
    </row>
    <row r="290" spans="1:8" ht="14.25" customHeight="1">
      <c r="A290" s="43">
        <v>9</v>
      </c>
      <c r="B290" s="151">
        <v>9</v>
      </c>
      <c r="C290" s="137">
        <f t="shared" ref="C290:H290" si="82">+C46+C118+C142+C190</f>
        <v>0</v>
      </c>
      <c r="D290" s="137">
        <f t="shared" si="82"/>
        <v>0</v>
      </c>
      <c r="E290" s="137">
        <f t="shared" si="82"/>
        <v>0</v>
      </c>
      <c r="F290" s="137">
        <f t="shared" si="82"/>
        <v>0</v>
      </c>
      <c r="G290" s="137">
        <f t="shared" si="82"/>
        <v>0</v>
      </c>
      <c r="H290" s="137">
        <f t="shared" si="82"/>
        <v>0</v>
      </c>
    </row>
    <row r="291" spans="1:8" ht="14.25" customHeight="1">
      <c r="A291" s="43">
        <v>10</v>
      </c>
      <c r="B291" s="151">
        <v>10</v>
      </c>
      <c r="C291" s="137">
        <f t="shared" ref="C291:H291" si="83">+C47+C119+C143+C191</f>
        <v>0</v>
      </c>
      <c r="D291" s="137">
        <f t="shared" si="83"/>
        <v>0</v>
      </c>
      <c r="E291" s="137">
        <f t="shared" si="83"/>
        <v>0</v>
      </c>
      <c r="F291" s="137">
        <f t="shared" si="83"/>
        <v>0</v>
      </c>
      <c r="G291" s="137">
        <f t="shared" si="83"/>
        <v>0</v>
      </c>
      <c r="H291" s="137">
        <f t="shared" si="83"/>
        <v>0</v>
      </c>
    </row>
    <row r="292" spans="1:8" ht="14.25" customHeight="1">
      <c r="A292" s="43">
        <v>11</v>
      </c>
      <c r="B292" s="151">
        <v>11</v>
      </c>
      <c r="C292" s="137">
        <f t="shared" ref="C292:H292" si="84">+C48+C120+C144+C192</f>
        <v>0</v>
      </c>
      <c r="D292" s="137">
        <f t="shared" si="84"/>
        <v>0</v>
      </c>
      <c r="E292" s="137">
        <f t="shared" si="84"/>
        <v>0</v>
      </c>
      <c r="F292" s="137">
        <f t="shared" si="84"/>
        <v>0</v>
      </c>
      <c r="G292" s="137">
        <f t="shared" si="84"/>
        <v>0</v>
      </c>
      <c r="H292" s="137">
        <f t="shared" si="84"/>
        <v>0</v>
      </c>
    </row>
    <row r="293" spans="1:8" ht="14.25" customHeight="1">
      <c r="A293" s="43">
        <v>12</v>
      </c>
      <c r="B293" s="151">
        <v>12</v>
      </c>
      <c r="C293" s="137">
        <f t="shared" ref="C293:H293" si="85">+C49+C121+C145+C193</f>
        <v>0</v>
      </c>
      <c r="D293" s="137">
        <f t="shared" si="85"/>
        <v>0</v>
      </c>
      <c r="E293" s="137">
        <f t="shared" si="85"/>
        <v>0</v>
      </c>
      <c r="F293" s="137">
        <f t="shared" si="85"/>
        <v>0</v>
      </c>
      <c r="G293" s="137">
        <f t="shared" si="85"/>
        <v>0</v>
      </c>
      <c r="H293" s="137">
        <f t="shared" si="85"/>
        <v>0</v>
      </c>
    </row>
    <row r="294" spans="1:8" ht="14.25" customHeight="1">
      <c r="A294" s="43">
        <v>13</v>
      </c>
      <c r="B294" s="151">
        <v>13</v>
      </c>
      <c r="C294" s="137">
        <f t="shared" ref="C294:H294" si="86">+C50+C122+C146+C194</f>
        <v>0</v>
      </c>
      <c r="D294" s="137">
        <f t="shared" si="86"/>
        <v>0</v>
      </c>
      <c r="E294" s="137">
        <f t="shared" si="86"/>
        <v>0</v>
      </c>
      <c r="F294" s="137">
        <f t="shared" si="86"/>
        <v>0</v>
      </c>
      <c r="G294" s="137">
        <f t="shared" si="86"/>
        <v>0</v>
      </c>
      <c r="H294" s="137">
        <f t="shared" si="86"/>
        <v>0</v>
      </c>
    </row>
    <row r="295" spans="1:8" ht="14.25" customHeight="1">
      <c r="A295" s="43">
        <v>14</v>
      </c>
      <c r="B295" s="151">
        <v>14</v>
      </c>
      <c r="C295" s="137">
        <f t="shared" ref="C295:H295" si="87">+C51+C123+C147+C195</f>
        <v>0</v>
      </c>
      <c r="D295" s="137">
        <f t="shared" si="87"/>
        <v>0</v>
      </c>
      <c r="E295" s="137">
        <f t="shared" si="87"/>
        <v>0</v>
      </c>
      <c r="F295" s="137">
        <f t="shared" si="87"/>
        <v>0</v>
      </c>
      <c r="G295" s="137">
        <f t="shared" si="87"/>
        <v>0</v>
      </c>
      <c r="H295" s="137">
        <f t="shared" si="87"/>
        <v>0</v>
      </c>
    </row>
    <row r="296" spans="1:8" ht="14.25" customHeight="1">
      <c r="A296" s="43">
        <v>15</v>
      </c>
      <c r="B296" s="151">
        <v>15</v>
      </c>
      <c r="C296" s="137">
        <f t="shared" ref="C296:H296" si="88">+C52+C124+C148+C196</f>
        <v>0</v>
      </c>
      <c r="D296" s="137">
        <f t="shared" si="88"/>
        <v>0</v>
      </c>
      <c r="E296" s="137">
        <f t="shared" si="88"/>
        <v>0</v>
      </c>
      <c r="F296" s="137">
        <f t="shared" si="88"/>
        <v>0</v>
      </c>
      <c r="G296" s="137">
        <f t="shared" si="88"/>
        <v>0</v>
      </c>
      <c r="H296" s="137">
        <f t="shared" si="88"/>
        <v>0</v>
      </c>
    </row>
    <row r="297" spans="1:8" ht="14.25" customHeight="1">
      <c r="A297" s="43">
        <v>16</v>
      </c>
      <c r="B297" s="151">
        <v>16</v>
      </c>
      <c r="C297" s="137">
        <f t="shared" ref="C297:H297" si="89">+C53+C125+C149+C197</f>
        <v>0</v>
      </c>
      <c r="D297" s="137">
        <f t="shared" si="89"/>
        <v>0</v>
      </c>
      <c r="E297" s="137">
        <f t="shared" si="89"/>
        <v>0</v>
      </c>
      <c r="F297" s="137">
        <f t="shared" si="89"/>
        <v>0</v>
      </c>
      <c r="G297" s="137">
        <f t="shared" si="89"/>
        <v>0</v>
      </c>
      <c r="H297" s="137">
        <f t="shared" si="89"/>
        <v>0</v>
      </c>
    </row>
    <row r="298" spans="1:8" ht="14.25" customHeight="1">
      <c r="A298" s="43">
        <v>17</v>
      </c>
      <c r="B298" s="151">
        <v>17</v>
      </c>
      <c r="C298" s="137">
        <f t="shared" ref="C298:H298" si="90">+C54+C126+C150+C198</f>
        <v>0</v>
      </c>
      <c r="D298" s="137">
        <f t="shared" si="90"/>
        <v>0</v>
      </c>
      <c r="E298" s="137">
        <f t="shared" si="90"/>
        <v>0</v>
      </c>
      <c r="F298" s="137">
        <f t="shared" si="90"/>
        <v>0</v>
      </c>
      <c r="G298" s="137">
        <f t="shared" si="90"/>
        <v>0</v>
      </c>
      <c r="H298" s="137">
        <f t="shared" si="90"/>
        <v>0</v>
      </c>
    </row>
    <row r="299" spans="1:8" ht="14.25" customHeight="1">
      <c r="A299" s="43">
        <v>18</v>
      </c>
      <c r="B299" s="151">
        <v>18</v>
      </c>
      <c r="C299" s="137">
        <f t="shared" ref="C299:H299" si="91">+C55+C127+C151+C199</f>
        <v>0</v>
      </c>
      <c r="D299" s="137">
        <f t="shared" si="91"/>
        <v>0</v>
      </c>
      <c r="E299" s="137">
        <f t="shared" si="91"/>
        <v>0</v>
      </c>
      <c r="F299" s="137">
        <f t="shared" si="91"/>
        <v>0</v>
      </c>
      <c r="G299" s="137">
        <f t="shared" si="91"/>
        <v>0</v>
      </c>
      <c r="H299" s="137">
        <f t="shared" si="91"/>
        <v>0</v>
      </c>
    </row>
    <row r="300" spans="1:8" ht="14.25" customHeight="1">
      <c r="A300" s="43">
        <v>19</v>
      </c>
      <c r="B300" s="151">
        <v>19</v>
      </c>
      <c r="C300" s="137">
        <f t="shared" ref="C300:H300" si="92">+C56+C128+C152+C200</f>
        <v>0</v>
      </c>
      <c r="D300" s="137">
        <f t="shared" si="92"/>
        <v>0</v>
      </c>
      <c r="E300" s="137">
        <f t="shared" si="92"/>
        <v>0</v>
      </c>
      <c r="F300" s="137">
        <f t="shared" si="92"/>
        <v>0</v>
      </c>
      <c r="G300" s="137">
        <f t="shared" si="92"/>
        <v>0</v>
      </c>
      <c r="H300" s="137">
        <f t="shared" si="92"/>
        <v>0</v>
      </c>
    </row>
    <row r="301" spans="1:8" ht="14.25" customHeight="1">
      <c r="A301" s="43">
        <v>20</v>
      </c>
      <c r="B301" s="151">
        <v>20</v>
      </c>
      <c r="C301" s="137">
        <f t="shared" ref="C301:H301" si="93">+C57+C129+C153+C201</f>
        <v>0</v>
      </c>
      <c r="D301" s="137">
        <f t="shared" si="93"/>
        <v>0</v>
      </c>
      <c r="E301" s="137">
        <f t="shared" si="93"/>
        <v>0</v>
      </c>
      <c r="F301" s="137">
        <f t="shared" si="93"/>
        <v>0</v>
      </c>
      <c r="G301" s="137">
        <f t="shared" si="93"/>
        <v>0</v>
      </c>
      <c r="H301" s="137">
        <f t="shared" si="93"/>
        <v>0</v>
      </c>
    </row>
    <row r="302" spans="1:8" ht="14.25" customHeight="1">
      <c r="A302" s="281" t="s">
        <v>231</v>
      </c>
      <c r="B302" s="267"/>
      <c r="C302" s="153">
        <f t="shared" ref="C302:H302" si="94">+SUM(C282:C301)</f>
        <v>0</v>
      </c>
      <c r="D302" s="153">
        <f t="shared" si="94"/>
        <v>0</v>
      </c>
      <c r="E302" s="153">
        <f t="shared" si="94"/>
        <v>0</v>
      </c>
      <c r="F302" s="153">
        <f t="shared" si="94"/>
        <v>0</v>
      </c>
      <c r="G302" s="153">
        <f t="shared" si="94"/>
        <v>0</v>
      </c>
      <c r="H302" s="153">
        <f t="shared" si="94"/>
        <v>0</v>
      </c>
    </row>
    <row r="303" spans="1:8" ht="14.25" customHeight="1">
      <c r="A303" s="2"/>
      <c r="B303" s="2"/>
      <c r="C303" s="2"/>
      <c r="D303" s="2"/>
      <c r="E303" s="2"/>
      <c r="F303" s="2"/>
      <c r="G303" s="2"/>
      <c r="H303" s="2"/>
    </row>
    <row r="304" spans="1:8" ht="14.25" customHeight="1">
      <c r="A304" s="151"/>
      <c r="B304" s="152" t="s">
        <v>51</v>
      </c>
      <c r="C304" s="2"/>
      <c r="D304" s="2"/>
      <c r="E304" s="2"/>
      <c r="F304" s="2"/>
      <c r="G304" s="2"/>
      <c r="H304" s="2"/>
    </row>
    <row r="305" spans="1:8" ht="14.25" customHeight="1">
      <c r="A305" s="261" t="s">
        <v>1</v>
      </c>
      <c r="B305" s="261" t="s">
        <v>163</v>
      </c>
      <c r="C305" s="261" t="str">
        <f t="shared" ref="C305:F305" si="95">C277</f>
        <v>REALISASI S.D JAN 2021</v>
      </c>
      <c r="D305" s="261" t="str">
        <f t="shared" si="95"/>
        <v>RKAP  TAHUN 2022</v>
      </c>
      <c r="E305" s="261" t="str">
        <f t="shared" si="95"/>
        <v>RKAP S.D JAN 2022</v>
      </c>
      <c r="F305" s="265" t="str">
        <f t="shared" si="95"/>
        <v>REALISASI JANUARI 2022</v>
      </c>
      <c r="G305" s="266"/>
      <c r="H305" s="267"/>
    </row>
    <row r="306" spans="1:8" ht="14.25" customHeight="1">
      <c r="A306" s="264"/>
      <c r="B306" s="264"/>
      <c r="C306" s="264"/>
      <c r="D306" s="264"/>
      <c r="E306" s="264"/>
      <c r="F306" s="261" t="str">
        <f t="shared" ref="F306:H306" si="96">F278</f>
        <v>S.D BULAN LALU</v>
      </c>
      <c r="G306" s="261" t="str">
        <f t="shared" si="96"/>
        <v>BULAN INI</v>
      </c>
      <c r="H306" s="261" t="str">
        <f t="shared" si="96"/>
        <v>S.D BULAN  INI</v>
      </c>
    </row>
    <row r="307" spans="1:8" ht="14.25" customHeight="1">
      <c r="A307" s="262"/>
      <c r="B307" s="262"/>
      <c r="C307" s="262"/>
      <c r="D307" s="262"/>
      <c r="E307" s="262"/>
      <c r="F307" s="262"/>
      <c r="G307" s="262"/>
      <c r="H307" s="262"/>
    </row>
    <row r="308" spans="1:8" ht="14.25" customHeight="1">
      <c r="A308" s="33">
        <v>1</v>
      </c>
      <c r="B308" s="33">
        <v>2</v>
      </c>
      <c r="C308" s="33">
        <f t="shared" ref="C308:H308" si="97">B308+1</f>
        <v>3</v>
      </c>
      <c r="D308" s="33">
        <f t="shared" si="97"/>
        <v>4</v>
      </c>
      <c r="E308" s="33">
        <f t="shared" si="97"/>
        <v>5</v>
      </c>
      <c r="F308" s="33">
        <f t="shared" si="97"/>
        <v>6</v>
      </c>
      <c r="G308" s="33">
        <f t="shared" si="97"/>
        <v>7</v>
      </c>
      <c r="H308" s="33">
        <f t="shared" si="97"/>
        <v>8</v>
      </c>
    </row>
    <row r="309" spans="1:8" ht="14.25" customHeight="1">
      <c r="A309" s="34"/>
      <c r="B309" s="35"/>
      <c r="C309" s="34"/>
      <c r="D309" s="34"/>
      <c r="E309" s="34"/>
      <c r="F309" s="34"/>
      <c r="G309" s="34"/>
      <c r="H309" s="34"/>
    </row>
    <row r="310" spans="1:8" ht="14.25" customHeight="1">
      <c r="A310" s="43">
        <v>1</v>
      </c>
      <c r="B310" s="151">
        <v>1</v>
      </c>
      <c r="C310" s="137">
        <f t="shared" ref="C310:H310" si="98">C254+C282</f>
        <v>0</v>
      </c>
      <c r="D310" s="137">
        <f t="shared" si="98"/>
        <v>0</v>
      </c>
      <c r="E310" s="137">
        <f t="shared" si="98"/>
        <v>0</v>
      </c>
      <c r="F310" s="137">
        <f t="shared" si="98"/>
        <v>0</v>
      </c>
      <c r="G310" s="137">
        <f t="shared" si="98"/>
        <v>0</v>
      </c>
      <c r="H310" s="137">
        <f t="shared" si="98"/>
        <v>0</v>
      </c>
    </row>
    <row r="311" spans="1:8" ht="14.25" customHeight="1">
      <c r="A311" s="43">
        <v>2</v>
      </c>
      <c r="B311" s="151">
        <v>2</v>
      </c>
      <c r="C311" s="137">
        <f t="shared" ref="C311:H311" si="99">C255+C283</f>
        <v>0</v>
      </c>
      <c r="D311" s="137">
        <f t="shared" si="99"/>
        <v>0</v>
      </c>
      <c r="E311" s="137">
        <f t="shared" si="99"/>
        <v>0</v>
      </c>
      <c r="F311" s="137">
        <f t="shared" si="99"/>
        <v>0</v>
      </c>
      <c r="G311" s="137">
        <f t="shared" si="99"/>
        <v>0</v>
      </c>
      <c r="H311" s="137">
        <f t="shared" si="99"/>
        <v>0</v>
      </c>
    </row>
    <row r="312" spans="1:8" ht="14.25" customHeight="1">
      <c r="A312" s="43">
        <v>3</v>
      </c>
      <c r="B312" s="151">
        <v>3</v>
      </c>
      <c r="C312" s="137">
        <f t="shared" ref="C312:H312" si="100">C256+C284</f>
        <v>1</v>
      </c>
      <c r="D312" s="137">
        <f t="shared" si="100"/>
        <v>1</v>
      </c>
      <c r="E312" s="137">
        <f t="shared" si="100"/>
        <v>1</v>
      </c>
      <c r="F312" s="137">
        <f t="shared" si="100"/>
        <v>1</v>
      </c>
      <c r="G312" s="137">
        <f t="shared" si="100"/>
        <v>0</v>
      </c>
      <c r="H312" s="137">
        <f t="shared" si="100"/>
        <v>1</v>
      </c>
    </row>
    <row r="313" spans="1:8" ht="14.25" customHeight="1">
      <c r="A313" s="43">
        <v>4</v>
      </c>
      <c r="B313" s="151">
        <v>4</v>
      </c>
      <c r="C313" s="137">
        <f t="shared" ref="C313:H313" si="101">C257+C285</f>
        <v>0</v>
      </c>
      <c r="D313" s="137">
        <f t="shared" si="101"/>
        <v>0</v>
      </c>
      <c r="E313" s="137">
        <f t="shared" si="101"/>
        <v>0</v>
      </c>
      <c r="F313" s="137">
        <f t="shared" si="101"/>
        <v>0</v>
      </c>
      <c r="G313" s="137">
        <f t="shared" si="101"/>
        <v>0</v>
      </c>
      <c r="H313" s="137">
        <f t="shared" si="101"/>
        <v>0</v>
      </c>
    </row>
    <row r="314" spans="1:8" ht="14.25" customHeight="1">
      <c r="A314" s="43">
        <v>5</v>
      </c>
      <c r="B314" s="151">
        <v>5</v>
      </c>
      <c r="C314" s="137">
        <f t="shared" ref="C314:H314" si="102">C258+C286</f>
        <v>0</v>
      </c>
      <c r="D314" s="137">
        <f t="shared" si="102"/>
        <v>0</v>
      </c>
      <c r="E314" s="137">
        <f t="shared" si="102"/>
        <v>0</v>
      </c>
      <c r="F314" s="137">
        <f t="shared" si="102"/>
        <v>0</v>
      </c>
      <c r="G314" s="137">
        <f t="shared" si="102"/>
        <v>0</v>
      </c>
      <c r="H314" s="137">
        <f t="shared" si="102"/>
        <v>0</v>
      </c>
    </row>
    <row r="315" spans="1:8" ht="14.25" customHeight="1">
      <c r="A315" s="43">
        <v>6</v>
      </c>
      <c r="B315" s="151">
        <v>6</v>
      </c>
      <c r="C315" s="137">
        <f t="shared" ref="C315:H315" si="103">C259+C287</f>
        <v>4</v>
      </c>
      <c r="D315" s="137">
        <f t="shared" si="103"/>
        <v>4</v>
      </c>
      <c r="E315" s="137">
        <f t="shared" si="103"/>
        <v>4</v>
      </c>
      <c r="F315" s="137">
        <f t="shared" si="103"/>
        <v>4</v>
      </c>
      <c r="G315" s="137">
        <f t="shared" si="103"/>
        <v>0</v>
      </c>
      <c r="H315" s="137">
        <f t="shared" si="103"/>
        <v>4</v>
      </c>
    </row>
    <row r="316" spans="1:8" ht="14.25" customHeight="1">
      <c r="A316" s="43">
        <v>7</v>
      </c>
      <c r="B316" s="151">
        <v>7</v>
      </c>
      <c r="C316" s="137">
        <f t="shared" ref="C316:H316" si="104">C260+C288</f>
        <v>2</v>
      </c>
      <c r="D316" s="137">
        <f t="shared" si="104"/>
        <v>2</v>
      </c>
      <c r="E316" s="137">
        <f t="shared" si="104"/>
        <v>2</v>
      </c>
      <c r="F316" s="137">
        <f t="shared" si="104"/>
        <v>2</v>
      </c>
      <c r="G316" s="137">
        <f t="shared" si="104"/>
        <v>0</v>
      </c>
      <c r="H316" s="137">
        <f t="shared" si="104"/>
        <v>2</v>
      </c>
    </row>
    <row r="317" spans="1:8" ht="14.25" customHeight="1">
      <c r="A317" s="43">
        <v>8</v>
      </c>
      <c r="B317" s="151">
        <v>8</v>
      </c>
      <c r="C317" s="137">
        <f t="shared" ref="C317:H317" si="105">C261+C289</f>
        <v>3</v>
      </c>
      <c r="D317" s="137">
        <f t="shared" si="105"/>
        <v>3</v>
      </c>
      <c r="E317" s="137">
        <f t="shared" si="105"/>
        <v>3</v>
      </c>
      <c r="F317" s="137">
        <f t="shared" si="105"/>
        <v>3</v>
      </c>
      <c r="G317" s="137">
        <f t="shared" si="105"/>
        <v>0</v>
      </c>
      <c r="H317" s="137">
        <f t="shared" si="105"/>
        <v>3</v>
      </c>
    </row>
    <row r="318" spans="1:8" ht="14.25" customHeight="1">
      <c r="A318" s="43">
        <v>9</v>
      </c>
      <c r="B318" s="151">
        <v>9</v>
      </c>
      <c r="C318" s="137">
        <f t="shared" ref="C318:H318" si="106">C262+C290</f>
        <v>1</v>
      </c>
      <c r="D318" s="137">
        <f t="shared" si="106"/>
        <v>3</v>
      </c>
      <c r="E318" s="137">
        <f t="shared" si="106"/>
        <v>3</v>
      </c>
      <c r="F318" s="137">
        <f t="shared" si="106"/>
        <v>1</v>
      </c>
      <c r="G318" s="137">
        <f t="shared" si="106"/>
        <v>0</v>
      </c>
      <c r="H318" s="137">
        <f t="shared" si="106"/>
        <v>1</v>
      </c>
    </row>
    <row r="319" spans="1:8" ht="14.25" customHeight="1">
      <c r="A319" s="43">
        <v>10</v>
      </c>
      <c r="B319" s="151">
        <v>10</v>
      </c>
      <c r="C319" s="137">
        <f t="shared" ref="C319:H319" si="107">C263+C291</f>
        <v>0</v>
      </c>
      <c r="D319" s="137">
        <f t="shared" si="107"/>
        <v>1</v>
      </c>
      <c r="E319" s="137">
        <f t="shared" si="107"/>
        <v>1</v>
      </c>
      <c r="F319" s="137">
        <f t="shared" si="107"/>
        <v>1</v>
      </c>
      <c r="G319" s="137">
        <f t="shared" si="107"/>
        <v>0</v>
      </c>
      <c r="H319" s="137">
        <f t="shared" si="107"/>
        <v>1</v>
      </c>
    </row>
    <row r="320" spans="1:8" ht="14.25" customHeight="1">
      <c r="A320" s="43">
        <v>11</v>
      </c>
      <c r="B320" s="151">
        <v>11</v>
      </c>
      <c r="C320" s="137">
        <f t="shared" ref="C320:H320" si="108">C264+C292</f>
        <v>3</v>
      </c>
      <c r="D320" s="137">
        <f t="shared" si="108"/>
        <v>2</v>
      </c>
      <c r="E320" s="137">
        <f t="shared" si="108"/>
        <v>2</v>
      </c>
      <c r="F320" s="137">
        <f t="shared" si="108"/>
        <v>2</v>
      </c>
      <c r="G320" s="137">
        <f t="shared" si="108"/>
        <v>0</v>
      </c>
      <c r="H320" s="137">
        <f t="shared" si="108"/>
        <v>2</v>
      </c>
    </row>
    <row r="321" spans="1:8" ht="14.25" customHeight="1">
      <c r="A321" s="43">
        <v>12</v>
      </c>
      <c r="B321" s="151">
        <v>12</v>
      </c>
      <c r="C321" s="137">
        <f t="shared" ref="C321:H321" si="109">C265+C293</f>
        <v>0</v>
      </c>
      <c r="D321" s="137">
        <f t="shared" si="109"/>
        <v>0</v>
      </c>
      <c r="E321" s="137">
        <f t="shared" si="109"/>
        <v>0</v>
      </c>
      <c r="F321" s="137">
        <f t="shared" si="109"/>
        <v>0</v>
      </c>
      <c r="G321" s="137">
        <f t="shared" si="109"/>
        <v>0</v>
      </c>
      <c r="H321" s="137">
        <f t="shared" si="109"/>
        <v>0</v>
      </c>
    </row>
    <row r="322" spans="1:8" ht="14.25" customHeight="1">
      <c r="A322" s="43">
        <v>13</v>
      </c>
      <c r="B322" s="151">
        <v>13</v>
      </c>
      <c r="C322" s="137">
        <f t="shared" ref="C322:H322" si="110">C266+C294</f>
        <v>0</v>
      </c>
      <c r="D322" s="137">
        <f t="shared" si="110"/>
        <v>0</v>
      </c>
      <c r="E322" s="137">
        <f t="shared" si="110"/>
        <v>0</v>
      </c>
      <c r="F322" s="137">
        <f t="shared" si="110"/>
        <v>0</v>
      </c>
      <c r="G322" s="137">
        <f t="shared" si="110"/>
        <v>0</v>
      </c>
      <c r="H322" s="137">
        <f t="shared" si="110"/>
        <v>0</v>
      </c>
    </row>
    <row r="323" spans="1:8" ht="14.25" customHeight="1">
      <c r="A323" s="43">
        <v>14</v>
      </c>
      <c r="B323" s="151">
        <v>14</v>
      </c>
      <c r="C323" s="137">
        <f t="shared" ref="C323:H323" si="111">C267+C295</f>
        <v>0</v>
      </c>
      <c r="D323" s="137">
        <f t="shared" si="111"/>
        <v>0</v>
      </c>
      <c r="E323" s="137">
        <f t="shared" si="111"/>
        <v>0</v>
      </c>
      <c r="F323" s="137">
        <f t="shared" si="111"/>
        <v>0</v>
      </c>
      <c r="G323" s="137">
        <f t="shared" si="111"/>
        <v>0</v>
      </c>
      <c r="H323" s="137">
        <f t="shared" si="111"/>
        <v>0</v>
      </c>
    </row>
    <row r="324" spans="1:8" ht="14.25" customHeight="1">
      <c r="A324" s="43">
        <v>15</v>
      </c>
      <c r="B324" s="151">
        <v>15</v>
      </c>
      <c r="C324" s="137">
        <f t="shared" ref="C324:H324" si="112">C268+C296</f>
        <v>0</v>
      </c>
      <c r="D324" s="137">
        <f t="shared" si="112"/>
        <v>0</v>
      </c>
      <c r="E324" s="137">
        <f t="shared" si="112"/>
        <v>0</v>
      </c>
      <c r="F324" s="137">
        <f t="shared" si="112"/>
        <v>0</v>
      </c>
      <c r="G324" s="137">
        <f t="shared" si="112"/>
        <v>0</v>
      </c>
      <c r="H324" s="137">
        <f t="shared" si="112"/>
        <v>0</v>
      </c>
    </row>
    <row r="325" spans="1:8" ht="14.25" customHeight="1">
      <c r="A325" s="43">
        <v>16</v>
      </c>
      <c r="B325" s="151">
        <v>16</v>
      </c>
      <c r="C325" s="137">
        <f t="shared" ref="C325:H325" si="113">C269+C297</f>
        <v>0</v>
      </c>
      <c r="D325" s="137">
        <f t="shared" si="113"/>
        <v>0</v>
      </c>
      <c r="E325" s="137">
        <f t="shared" si="113"/>
        <v>0</v>
      </c>
      <c r="F325" s="137">
        <f t="shared" si="113"/>
        <v>0</v>
      </c>
      <c r="G325" s="137">
        <f t="shared" si="113"/>
        <v>0</v>
      </c>
      <c r="H325" s="137">
        <f t="shared" si="113"/>
        <v>0</v>
      </c>
    </row>
    <row r="326" spans="1:8" ht="14.25" customHeight="1">
      <c r="A326" s="43">
        <v>17</v>
      </c>
      <c r="B326" s="151">
        <v>17</v>
      </c>
      <c r="C326" s="137">
        <f t="shared" ref="C326:H326" si="114">C270+C298</f>
        <v>0</v>
      </c>
      <c r="D326" s="137">
        <f t="shared" si="114"/>
        <v>0</v>
      </c>
      <c r="E326" s="137">
        <f t="shared" si="114"/>
        <v>0</v>
      </c>
      <c r="F326" s="137">
        <f t="shared" si="114"/>
        <v>0</v>
      </c>
      <c r="G326" s="137">
        <f t="shared" si="114"/>
        <v>0</v>
      </c>
      <c r="H326" s="137">
        <f t="shared" si="114"/>
        <v>0</v>
      </c>
    </row>
    <row r="327" spans="1:8" ht="14.25" customHeight="1">
      <c r="A327" s="43">
        <v>18</v>
      </c>
      <c r="B327" s="151">
        <v>18</v>
      </c>
      <c r="C327" s="137">
        <f t="shared" ref="C327:H327" si="115">C271+C299</f>
        <v>0</v>
      </c>
      <c r="D327" s="137">
        <f t="shared" si="115"/>
        <v>0</v>
      </c>
      <c r="E327" s="137">
        <f t="shared" si="115"/>
        <v>0</v>
      </c>
      <c r="F327" s="137">
        <f t="shared" si="115"/>
        <v>0</v>
      </c>
      <c r="G327" s="137">
        <f t="shared" si="115"/>
        <v>0</v>
      </c>
      <c r="H327" s="137">
        <f t="shared" si="115"/>
        <v>0</v>
      </c>
    </row>
    <row r="328" spans="1:8" ht="14.25" customHeight="1">
      <c r="A328" s="43">
        <v>19</v>
      </c>
      <c r="B328" s="151">
        <v>19</v>
      </c>
      <c r="C328" s="137">
        <f t="shared" ref="C328:H328" si="116">C272+C300</f>
        <v>0</v>
      </c>
      <c r="D328" s="137">
        <f t="shared" si="116"/>
        <v>0</v>
      </c>
      <c r="E328" s="137">
        <f t="shared" si="116"/>
        <v>0</v>
      </c>
      <c r="F328" s="137">
        <f t="shared" si="116"/>
        <v>0</v>
      </c>
      <c r="G328" s="137">
        <f t="shared" si="116"/>
        <v>0</v>
      </c>
      <c r="H328" s="137">
        <f t="shared" si="116"/>
        <v>0</v>
      </c>
    </row>
    <row r="329" spans="1:8" ht="14.25" customHeight="1">
      <c r="A329" s="43">
        <v>20</v>
      </c>
      <c r="B329" s="151">
        <v>20</v>
      </c>
      <c r="C329" s="137">
        <f t="shared" ref="C329:H329" si="117">C273+C301</f>
        <v>0</v>
      </c>
      <c r="D329" s="137">
        <f t="shared" si="117"/>
        <v>0</v>
      </c>
      <c r="E329" s="137">
        <f t="shared" si="117"/>
        <v>0</v>
      </c>
      <c r="F329" s="137">
        <f t="shared" si="117"/>
        <v>0</v>
      </c>
      <c r="G329" s="137">
        <f t="shared" si="117"/>
        <v>0</v>
      </c>
      <c r="H329" s="137">
        <f t="shared" si="117"/>
        <v>0</v>
      </c>
    </row>
    <row r="330" spans="1:8" ht="14.25" customHeight="1">
      <c r="A330" s="281" t="s">
        <v>231</v>
      </c>
      <c r="B330" s="267"/>
      <c r="C330" s="153">
        <f t="shared" ref="C330:H330" si="118">+SUM(C310:C329)</f>
        <v>14</v>
      </c>
      <c r="D330" s="153">
        <f t="shared" si="118"/>
        <v>16</v>
      </c>
      <c r="E330" s="153">
        <f t="shared" si="118"/>
        <v>16</v>
      </c>
      <c r="F330" s="153">
        <f t="shared" si="118"/>
        <v>14</v>
      </c>
      <c r="G330" s="153">
        <f t="shared" si="118"/>
        <v>0</v>
      </c>
      <c r="H330" s="153">
        <f t="shared" si="118"/>
        <v>14</v>
      </c>
    </row>
    <row r="331" spans="1:8" ht="14.25" customHeight="1">
      <c r="A331" s="2"/>
      <c r="B331" s="2"/>
      <c r="C331" s="2"/>
      <c r="D331" s="2"/>
      <c r="E331" s="2"/>
      <c r="F331" s="2"/>
      <c r="G331" s="2"/>
      <c r="H331" s="2"/>
    </row>
    <row r="332" spans="1:8" ht="14.25" customHeight="1">
      <c r="A332" s="2"/>
      <c r="B332" s="52" t="s">
        <v>31</v>
      </c>
      <c r="C332" s="53">
        <f t="shared" ref="C332:H332" si="119">C330-C227</f>
        <v>0</v>
      </c>
      <c r="D332" s="53">
        <f t="shared" si="119"/>
        <v>0</v>
      </c>
      <c r="E332" s="53">
        <f t="shared" si="119"/>
        <v>0</v>
      </c>
      <c r="F332" s="53">
        <f t="shared" si="119"/>
        <v>0</v>
      </c>
      <c r="G332" s="53">
        <f t="shared" si="119"/>
        <v>0</v>
      </c>
      <c r="H332" s="53">
        <f t="shared" si="119"/>
        <v>0</v>
      </c>
    </row>
    <row r="333" spans="1:8" ht="14.25" customHeight="1">
      <c r="A333" s="2"/>
      <c r="B333" s="2"/>
      <c r="C333" s="2"/>
      <c r="D333" s="2"/>
      <c r="E333" s="2"/>
      <c r="F333" s="2"/>
      <c r="G333" s="2"/>
      <c r="H333" s="2"/>
    </row>
    <row r="334" spans="1:8" ht="14.25" customHeight="1">
      <c r="A334" s="2"/>
      <c r="B334" s="2"/>
      <c r="C334" s="2"/>
      <c r="D334" s="2"/>
      <c r="E334" s="2"/>
      <c r="F334" s="2"/>
      <c r="G334" s="2"/>
      <c r="H334" s="2"/>
    </row>
    <row r="335" spans="1:8" ht="14.25" customHeight="1">
      <c r="A335" s="2"/>
      <c r="B335" s="2"/>
      <c r="C335" s="2"/>
      <c r="D335" s="2"/>
      <c r="E335" s="2"/>
      <c r="F335" s="2"/>
      <c r="G335" s="2"/>
      <c r="H335" s="2"/>
    </row>
    <row r="336" spans="1:8" ht="14.25" customHeight="1">
      <c r="A336" s="2"/>
      <c r="B336" s="2"/>
      <c r="C336" s="2"/>
      <c r="D336" s="2"/>
      <c r="E336" s="2"/>
      <c r="F336" s="2"/>
      <c r="G336" s="2"/>
      <c r="H336" s="2"/>
    </row>
    <row r="337" spans="1:8" ht="14.25" customHeight="1">
      <c r="A337" s="2"/>
      <c r="B337" s="2"/>
      <c r="C337" s="2"/>
      <c r="D337" s="2"/>
      <c r="E337" s="2"/>
      <c r="F337" s="2"/>
      <c r="G337" s="2"/>
      <c r="H337" s="2"/>
    </row>
    <row r="338" spans="1:8" ht="14.25" customHeight="1">
      <c r="A338" s="2"/>
      <c r="B338" s="2"/>
      <c r="C338" s="2"/>
      <c r="D338" s="2"/>
      <c r="E338" s="2"/>
      <c r="F338" s="2"/>
      <c r="G338" s="2"/>
      <c r="H338" s="2"/>
    </row>
    <row r="339" spans="1:8" ht="14.25" customHeight="1">
      <c r="A339" s="2"/>
      <c r="B339" s="2"/>
      <c r="C339" s="2"/>
      <c r="D339" s="2"/>
      <c r="E339" s="2"/>
      <c r="F339" s="2"/>
      <c r="G339" s="2"/>
      <c r="H339" s="2"/>
    </row>
    <row r="340" spans="1:8" ht="14.25" customHeight="1">
      <c r="A340" s="2"/>
      <c r="B340" s="2"/>
      <c r="C340" s="2"/>
      <c r="D340" s="2"/>
      <c r="E340" s="2"/>
      <c r="F340" s="2"/>
      <c r="G340" s="2"/>
      <c r="H340" s="2"/>
    </row>
    <row r="341" spans="1:8" ht="14.25" customHeight="1">
      <c r="A341" s="2"/>
      <c r="B341" s="2"/>
      <c r="C341" s="2"/>
      <c r="D341" s="2"/>
      <c r="E341" s="2"/>
      <c r="F341" s="2"/>
      <c r="G341" s="2"/>
      <c r="H341" s="2"/>
    </row>
    <row r="342" spans="1:8" ht="14.25" customHeight="1">
      <c r="A342" s="2"/>
      <c r="B342" s="2"/>
      <c r="C342" s="2"/>
      <c r="D342" s="2"/>
      <c r="E342" s="2"/>
      <c r="F342" s="2"/>
      <c r="G342" s="2"/>
      <c r="H342" s="2"/>
    </row>
    <row r="343" spans="1:8" ht="14.25" customHeight="1">
      <c r="A343" s="2"/>
      <c r="B343" s="2"/>
      <c r="C343" s="2"/>
      <c r="D343" s="2"/>
      <c r="E343" s="2"/>
      <c r="F343" s="2"/>
      <c r="G343" s="2"/>
      <c r="H343" s="2"/>
    </row>
    <row r="344" spans="1:8" ht="14.25" customHeight="1">
      <c r="A344" s="2"/>
      <c r="B344" s="2"/>
      <c r="C344" s="2"/>
      <c r="D344" s="2"/>
      <c r="E344" s="2"/>
      <c r="F344" s="2"/>
      <c r="G344" s="2"/>
      <c r="H344" s="2"/>
    </row>
    <row r="345" spans="1:8" ht="14.25" customHeight="1">
      <c r="A345" s="2"/>
      <c r="B345" s="2"/>
      <c r="C345" s="2"/>
      <c r="D345" s="2"/>
      <c r="E345" s="2"/>
      <c r="F345" s="2"/>
      <c r="G345" s="2"/>
      <c r="H345" s="2"/>
    </row>
    <row r="346" spans="1:8" ht="14.25" customHeight="1">
      <c r="A346" s="2"/>
      <c r="B346" s="2"/>
      <c r="C346" s="2"/>
      <c r="D346" s="2"/>
      <c r="E346" s="2"/>
      <c r="F346" s="2"/>
      <c r="G346" s="2"/>
      <c r="H346" s="2"/>
    </row>
    <row r="347" spans="1:8" ht="14.25" customHeight="1">
      <c r="A347" s="2"/>
      <c r="B347" s="2"/>
      <c r="C347" s="2"/>
      <c r="D347" s="2"/>
      <c r="E347" s="2"/>
      <c r="F347" s="2"/>
      <c r="G347" s="2"/>
      <c r="H347" s="2"/>
    </row>
    <row r="348" spans="1:8" ht="14.25" customHeight="1">
      <c r="A348" s="2"/>
      <c r="B348" s="2"/>
      <c r="C348" s="2"/>
      <c r="D348" s="2"/>
      <c r="E348" s="2"/>
      <c r="F348" s="2"/>
      <c r="G348" s="2"/>
      <c r="H348" s="2"/>
    </row>
    <row r="349" spans="1:8" ht="14.25" customHeight="1">
      <c r="A349" s="2"/>
      <c r="B349" s="2"/>
      <c r="C349" s="2"/>
      <c r="D349" s="2"/>
      <c r="E349" s="2"/>
      <c r="F349" s="2"/>
      <c r="G349" s="2"/>
      <c r="H349" s="2"/>
    </row>
    <row r="350" spans="1:8" ht="14.25" customHeight="1">
      <c r="A350" s="2"/>
      <c r="B350" s="2"/>
      <c r="C350" s="2"/>
      <c r="D350" s="2"/>
      <c r="E350" s="2"/>
      <c r="F350" s="2"/>
      <c r="G350" s="2"/>
      <c r="H350" s="2"/>
    </row>
    <row r="351" spans="1:8" ht="14.25" customHeight="1">
      <c r="A351" s="2"/>
      <c r="B351" s="2"/>
      <c r="C351" s="2"/>
      <c r="D351" s="2"/>
      <c r="E351" s="2"/>
      <c r="F351" s="2"/>
      <c r="G351" s="2"/>
      <c r="H351" s="2"/>
    </row>
    <row r="352" spans="1:8" ht="14.25" customHeight="1">
      <c r="A352" s="2"/>
      <c r="B352" s="2"/>
      <c r="C352" s="2"/>
      <c r="D352" s="2"/>
      <c r="E352" s="2"/>
      <c r="F352" s="2"/>
      <c r="G352" s="2"/>
      <c r="H352" s="2"/>
    </row>
    <row r="353" spans="1:8" ht="14.25" customHeight="1">
      <c r="A353" s="2"/>
      <c r="B353" s="2"/>
      <c r="C353" s="2"/>
      <c r="D353" s="2"/>
      <c r="E353" s="2"/>
      <c r="F353" s="2"/>
      <c r="G353" s="2"/>
      <c r="H353" s="2"/>
    </row>
    <row r="354" spans="1:8" ht="14.25" customHeight="1">
      <c r="A354" s="2"/>
      <c r="B354" s="2"/>
      <c r="C354" s="2"/>
      <c r="D354" s="2"/>
      <c r="E354" s="2"/>
      <c r="F354" s="2"/>
      <c r="G354" s="2"/>
      <c r="H354" s="2"/>
    </row>
    <row r="355" spans="1:8" ht="14.25" customHeight="1">
      <c r="A355" s="2"/>
      <c r="B355" s="2"/>
      <c r="C355" s="2"/>
      <c r="D355" s="2"/>
      <c r="E355" s="2"/>
      <c r="F355" s="2"/>
      <c r="G355" s="2"/>
      <c r="H355" s="2"/>
    </row>
    <row r="356" spans="1:8" ht="14.25" customHeight="1">
      <c r="A356" s="2"/>
      <c r="B356" s="2"/>
      <c r="C356" s="2"/>
      <c r="D356" s="2"/>
      <c r="E356" s="2"/>
      <c r="F356" s="2"/>
      <c r="G356" s="2"/>
      <c r="H356" s="2"/>
    </row>
    <row r="357" spans="1:8" ht="14.25" customHeight="1">
      <c r="A357" s="2"/>
      <c r="B357" s="2"/>
      <c r="C357" s="2"/>
      <c r="D357" s="2"/>
      <c r="E357" s="2"/>
      <c r="F357" s="2"/>
      <c r="G357" s="2"/>
      <c r="H357" s="2"/>
    </row>
    <row r="358" spans="1:8" ht="14.25" customHeight="1">
      <c r="A358" s="2"/>
      <c r="B358" s="2"/>
      <c r="C358" s="2"/>
      <c r="D358" s="2"/>
      <c r="E358" s="2"/>
      <c r="F358" s="2"/>
      <c r="G358" s="2"/>
      <c r="H358" s="2"/>
    </row>
    <row r="359" spans="1:8" ht="14.25" customHeight="1">
      <c r="A359" s="2"/>
      <c r="B359" s="2"/>
      <c r="C359" s="2"/>
      <c r="D359" s="2"/>
      <c r="E359" s="2"/>
      <c r="F359" s="2"/>
      <c r="G359" s="2"/>
      <c r="H359" s="2"/>
    </row>
    <row r="360" spans="1:8" ht="14.25" customHeight="1">
      <c r="A360" s="2"/>
      <c r="B360" s="2"/>
      <c r="C360" s="2"/>
      <c r="D360" s="2"/>
      <c r="E360" s="2"/>
      <c r="F360" s="2"/>
      <c r="G360" s="2"/>
      <c r="H360" s="2"/>
    </row>
    <row r="361" spans="1:8" ht="14.25" customHeight="1">
      <c r="A361" s="2"/>
      <c r="B361" s="2"/>
      <c r="C361" s="2"/>
      <c r="D361" s="2"/>
      <c r="E361" s="2"/>
      <c r="F361" s="2"/>
      <c r="G361" s="2"/>
      <c r="H361" s="2"/>
    </row>
    <row r="362" spans="1:8" ht="14.25" customHeight="1">
      <c r="A362" s="2"/>
      <c r="B362" s="2"/>
      <c r="C362" s="2"/>
      <c r="D362" s="2"/>
      <c r="E362" s="2"/>
      <c r="F362" s="2"/>
      <c r="G362" s="2"/>
      <c r="H362" s="2"/>
    </row>
    <row r="363" spans="1:8" ht="14.25" customHeight="1">
      <c r="A363" s="2"/>
      <c r="B363" s="2"/>
      <c r="C363" s="2"/>
      <c r="D363" s="2"/>
      <c r="E363" s="2"/>
      <c r="F363" s="2"/>
      <c r="G363" s="2"/>
      <c r="H363" s="2"/>
    </row>
    <row r="364" spans="1:8" ht="14.25" customHeight="1">
      <c r="A364" s="2"/>
      <c r="B364" s="2"/>
      <c r="C364" s="2"/>
      <c r="D364" s="2"/>
      <c r="E364" s="2"/>
      <c r="F364" s="2"/>
      <c r="G364" s="2"/>
      <c r="H364" s="2"/>
    </row>
    <row r="365" spans="1:8" ht="14.25" customHeight="1">
      <c r="A365" s="2"/>
      <c r="B365" s="2"/>
      <c r="C365" s="2"/>
      <c r="D365" s="2"/>
      <c r="E365" s="2"/>
      <c r="F365" s="2"/>
      <c r="G365" s="2"/>
      <c r="H365" s="2"/>
    </row>
    <row r="366" spans="1:8" ht="14.25" customHeight="1">
      <c r="A366" s="2"/>
      <c r="B366" s="2"/>
      <c r="C366" s="2"/>
      <c r="D366" s="2"/>
      <c r="E366" s="2"/>
      <c r="F366" s="2"/>
      <c r="G366" s="2"/>
      <c r="H366" s="2"/>
    </row>
    <row r="367" spans="1:8" ht="14.25" customHeight="1">
      <c r="A367" s="2"/>
      <c r="B367" s="2"/>
      <c r="C367" s="2"/>
      <c r="D367" s="2"/>
      <c r="E367" s="2"/>
      <c r="F367" s="2"/>
      <c r="G367" s="2"/>
      <c r="H367" s="2"/>
    </row>
    <row r="368" spans="1:8" ht="14.25" customHeight="1">
      <c r="A368" s="2"/>
      <c r="B368" s="2"/>
      <c r="C368" s="2"/>
      <c r="D368" s="2"/>
      <c r="E368" s="2"/>
      <c r="F368" s="2"/>
      <c r="G368" s="2"/>
      <c r="H368" s="2"/>
    </row>
    <row r="369" spans="1:8" ht="14.25" customHeight="1">
      <c r="A369" s="2"/>
      <c r="B369" s="2"/>
      <c r="C369" s="2"/>
      <c r="D369" s="2"/>
      <c r="E369" s="2"/>
      <c r="F369" s="2"/>
      <c r="G369" s="2"/>
      <c r="H369" s="2"/>
    </row>
    <row r="370" spans="1:8" ht="14.25" customHeight="1">
      <c r="A370" s="2"/>
      <c r="B370" s="2"/>
      <c r="C370" s="2"/>
      <c r="D370" s="2"/>
      <c r="E370" s="2"/>
      <c r="F370" s="2"/>
      <c r="G370" s="2"/>
      <c r="H370" s="2"/>
    </row>
    <row r="371" spans="1:8" ht="14.25" customHeight="1">
      <c r="A371" s="2"/>
      <c r="B371" s="2"/>
      <c r="C371" s="2"/>
      <c r="D371" s="2"/>
      <c r="E371" s="2"/>
      <c r="F371" s="2"/>
      <c r="G371" s="2"/>
      <c r="H371" s="2"/>
    </row>
    <row r="372" spans="1:8" ht="14.25" customHeight="1">
      <c r="A372" s="2"/>
      <c r="B372" s="2"/>
      <c r="C372" s="2"/>
      <c r="D372" s="2"/>
      <c r="E372" s="2"/>
      <c r="F372" s="2"/>
      <c r="G372" s="2"/>
      <c r="H372" s="2"/>
    </row>
    <row r="373" spans="1:8" ht="14.25" customHeight="1">
      <c r="A373" s="2"/>
      <c r="B373" s="2"/>
      <c r="C373" s="2"/>
      <c r="D373" s="2"/>
      <c r="E373" s="2"/>
      <c r="F373" s="2"/>
      <c r="G373" s="2"/>
      <c r="H373" s="2"/>
    </row>
    <row r="374" spans="1:8" ht="14.25" customHeight="1">
      <c r="A374" s="2"/>
      <c r="B374" s="2"/>
      <c r="C374" s="2"/>
      <c r="D374" s="2"/>
      <c r="E374" s="2"/>
      <c r="F374" s="2"/>
      <c r="G374" s="2"/>
      <c r="H374" s="2"/>
    </row>
    <row r="375" spans="1:8" ht="14.25" customHeight="1">
      <c r="A375" s="2"/>
      <c r="B375" s="2"/>
      <c r="C375" s="2"/>
      <c r="D375" s="2"/>
      <c r="E375" s="2"/>
      <c r="F375" s="2"/>
      <c r="G375" s="2"/>
      <c r="H375" s="2"/>
    </row>
    <row r="376" spans="1:8" ht="14.25" customHeight="1">
      <c r="A376" s="2"/>
      <c r="B376" s="2"/>
      <c r="C376" s="2"/>
      <c r="D376" s="2"/>
      <c r="E376" s="2"/>
      <c r="F376" s="2"/>
      <c r="G376" s="2"/>
      <c r="H376" s="2"/>
    </row>
    <row r="377" spans="1:8" ht="14.25" customHeight="1">
      <c r="A377" s="2"/>
      <c r="B377" s="2"/>
      <c r="C377" s="2"/>
      <c r="D377" s="2"/>
      <c r="E377" s="2"/>
      <c r="F377" s="2"/>
      <c r="G377" s="2"/>
      <c r="H377" s="2"/>
    </row>
    <row r="378" spans="1:8" ht="14.25" customHeight="1">
      <c r="A378" s="2"/>
      <c r="B378" s="2"/>
      <c r="C378" s="2"/>
      <c r="D378" s="2"/>
      <c r="E378" s="2"/>
      <c r="F378" s="2"/>
      <c r="G378" s="2"/>
      <c r="H378" s="2"/>
    </row>
    <row r="379" spans="1:8" ht="14.25" customHeight="1">
      <c r="A379" s="2"/>
      <c r="B379" s="2"/>
      <c r="C379" s="2"/>
      <c r="D379" s="2"/>
      <c r="E379" s="2"/>
      <c r="F379" s="2"/>
      <c r="G379" s="2"/>
      <c r="H379" s="2"/>
    </row>
    <row r="380" spans="1:8" ht="14.25" customHeight="1">
      <c r="A380" s="2"/>
      <c r="B380" s="2"/>
      <c r="C380" s="2"/>
      <c r="D380" s="2"/>
      <c r="E380" s="2"/>
      <c r="F380" s="2"/>
      <c r="G380" s="2"/>
      <c r="H380" s="2"/>
    </row>
    <row r="381" spans="1:8" ht="14.25" customHeight="1">
      <c r="A381" s="2"/>
      <c r="B381" s="2"/>
      <c r="C381" s="2"/>
      <c r="D381" s="2"/>
      <c r="E381" s="2"/>
      <c r="F381" s="2"/>
      <c r="G381" s="2"/>
      <c r="H381" s="2"/>
    </row>
    <row r="382" spans="1:8" ht="14.25" customHeight="1">
      <c r="A382" s="2"/>
      <c r="B382" s="2"/>
      <c r="C382" s="2"/>
      <c r="D382" s="2"/>
      <c r="E382" s="2"/>
      <c r="F382" s="2"/>
      <c r="G382" s="2"/>
      <c r="H382" s="2"/>
    </row>
    <row r="383" spans="1:8" ht="14.25" customHeight="1">
      <c r="A383" s="2"/>
      <c r="B383" s="2"/>
      <c r="C383" s="2"/>
      <c r="D383" s="2"/>
      <c r="E383" s="2"/>
      <c r="F383" s="2"/>
      <c r="G383" s="2"/>
      <c r="H383" s="2"/>
    </row>
    <row r="384" spans="1:8" ht="14.25" customHeight="1">
      <c r="A384" s="2"/>
      <c r="B384" s="2"/>
      <c r="C384" s="2"/>
      <c r="D384" s="2"/>
      <c r="E384" s="2"/>
      <c r="F384" s="2"/>
      <c r="G384" s="2"/>
      <c r="H384" s="2"/>
    </row>
    <row r="385" spans="1:8" ht="14.25" customHeight="1">
      <c r="A385" s="2"/>
      <c r="B385" s="2"/>
      <c r="C385" s="2"/>
      <c r="D385" s="2"/>
      <c r="E385" s="2"/>
      <c r="F385" s="2"/>
      <c r="G385" s="2"/>
      <c r="H385" s="2"/>
    </row>
    <row r="386" spans="1:8" ht="14.25" customHeight="1">
      <c r="A386" s="2"/>
      <c r="B386" s="2"/>
      <c r="C386" s="2"/>
      <c r="D386" s="2"/>
      <c r="E386" s="2"/>
      <c r="F386" s="2"/>
      <c r="G386" s="2"/>
      <c r="H386" s="2"/>
    </row>
    <row r="387" spans="1:8" ht="14.25" customHeight="1">
      <c r="A387" s="2"/>
      <c r="B387" s="2"/>
      <c r="C387" s="2"/>
      <c r="D387" s="2"/>
      <c r="E387" s="2"/>
      <c r="F387" s="2"/>
      <c r="G387" s="2"/>
      <c r="H387" s="2"/>
    </row>
    <row r="388" spans="1:8" ht="14.25" customHeight="1">
      <c r="A388" s="2"/>
      <c r="B388" s="2"/>
      <c r="C388" s="2"/>
      <c r="D388" s="2"/>
      <c r="E388" s="2"/>
      <c r="F388" s="2"/>
      <c r="G388" s="2"/>
      <c r="H388" s="2"/>
    </row>
    <row r="389" spans="1:8" ht="14.25" customHeight="1">
      <c r="A389" s="2"/>
      <c r="B389" s="2"/>
      <c r="C389" s="2"/>
      <c r="D389" s="2"/>
      <c r="E389" s="2"/>
      <c r="F389" s="2"/>
      <c r="G389" s="2"/>
      <c r="H389" s="2"/>
    </row>
    <row r="390" spans="1:8" ht="14.25" customHeight="1">
      <c r="A390" s="2"/>
      <c r="B390" s="2"/>
      <c r="C390" s="2"/>
      <c r="D390" s="2"/>
      <c r="E390" s="2"/>
      <c r="F390" s="2"/>
      <c r="G390" s="2"/>
      <c r="H390" s="2"/>
    </row>
    <row r="391" spans="1:8" ht="14.25" customHeight="1">
      <c r="A391" s="2"/>
      <c r="B391" s="2"/>
      <c r="C391" s="2"/>
      <c r="D391" s="2"/>
      <c r="E391" s="2"/>
      <c r="F391" s="2"/>
      <c r="G391" s="2"/>
      <c r="H391" s="2"/>
    </row>
    <row r="392" spans="1:8" ht="14.25" customHeight="1">
      <c r="A392" s="2"/>
      <c r="B392" s="2"/>
      <c r="C392" s="2"/>
      <c r="D392" s="2"/>
      <c r="E392" s="2"/>
      <c r="F392" s="2"/>
      <c r="G392" s="2"/>
      <c r="H392" s="2"/>
    </row>
    <row r="393" spans="1:8" ht="14.25" customHeight="1">
      <c r="A393" s="2"/>
      <c r="B393" s="2"/>
      <c r="C393" s="2"/>
      <c r="D393" s="2"/>
      <c r="E393" s="2"/>
      <c r="F393" s="2"/>
      <c r="G393" s="2"/>
      <c r="H393" s="2"/>
    </row>
    <row r="394" spans="1:8" ht="14.25" customHeight="1">
      <c r="A394" s="2"/>
      <c r="B394" s="2"/>
      <c r="C394" s="2"/>
      <c r="D394" s="2"/>
      <c r="E394" s="2"/>
      <c r="F394" s="2"/>
      <c r="G394" s="2"/>
      <c r="H394" s="2"/>
    </row>
    <row r="395" spans="1:8" ht="14.25" customHeight="1">
      <c r="A395" s="2"/>
      <c r="B395" s="2"/>
      <c r="C395" s="2"/>
      <c r="D395" s="2"/>
      <c r="E395" s="2"/>
      <c r="F395" s="2"/>
      <c r="G395" s="2"/>
      <c r="H395" s="2"/>
    </row>
    <row r="396" spans="1:8" ht="14.25" customHeight="1">
      <c r="A396" s="2"/>
      <c r="B396" s="2"/>
      <c r="C396" s="2"/>
      <c r="D396" s="2"/>
      <c r="E396" s="2"/>
      <c r="F396" s="2"/>
      <c r="G396" s="2"/>
      <c r="H396" s="2"/>
    </row>
    <row r="397" spans="1:8" ht="14.25" customHeight="1">
      <c r="A397" s="2"/>
      <c r="B397" s="2"/>
      <c r="C397" s="2"/>
      <c r="D397" s="2"/>
      <c r="E397" s="2"/>
      <c r="F397" s="2"/>
      <c r="G397" s="2"/>
      <c r="H397" s="2"/>
    </row>
    <row r="398" spans="1:8" ht="14.25" customHeight="1">
      <c r="A398" s="2"/>
      <c r="B398" s="2"/>
      <c r="C398" s="2"/>
      <c r="D398" s="2"/>
      <c r="E398" s="2"/>
      <c r="F398" s="2"/>
      <c r="G398" s="2"/>
      <c r="H398" s="2"/>
    </row>
    <row r="399" spans="1:8" ht="14.25" customHeight="1">
      <c r="A399" s="2"/>
      <c r="B399" s="2"/>
      <c r="C399" s="2"/>
      <c r="D399" s="2"/>
      <c r="E399" s="2"/>
      <c r="F399" s="2"/>
      <c r="G399" s="2"/>
      <c r="H399" s="2"/>
    </row>
    <row r="400" spans="1:8" ht="14.25" customHeight="1">
      <c r="A400" s="2"/>
      <c r="B400" s="2"/>
      <c r="C400" s="2"/>
      <c r="D400" s="2"/>
      <c r="E400" s="2"/>
      <c r="F400" s="2"/>
      <c r="G400" s="2"/>
      <c r="H400" s="2"/>
    </row>
    <row r="401" spans="1:8" ht="14.25" customHeight="1">
      <c r="A401" s="2"/>
      <c r="B401" s="2"/>
      <c r="C401" s="2"/>
      <c r="D401" s="2"/>
      <c r="E401" s="2"/>
      <c r="F401" s="2"/>
      <c r="G401" s="2"/>
      <c r="H401" s="2"/>
    </row>
    <row r="402" spans="1:8" ht="14.25" customHeight="1">
      <c r="A402" s="2"/>
      <c r="B402" s="2"/>
      <c r="C402" s="2"/>
      <c r="D402" s="2"/>
      <c r="E402" s="2"/>
      <c r="F402" s="2"/>
      <c r="G402" s="2"/>
      <c r="H402" s="2"/>
    </row>
    <row r="403" spans="1:8" ht="14.25" customHeight="1">
      <c r="A403" s="2"/>
      <c r="B403" s="2"/>
      <c r="C403" s="2"/>
      <c r="D403" s="2"/>
      <c r="E403" s="2"/>
      <c r="F403" s="2"/>
      <c r="G403" s="2"/>
      <c r="H403" s="2"/>
    </row>
    <row r="404" spans="1:8" ht="14.25" customHeight="1">
      <c r="A404" s="2"/>
      <c r="B404" s="2"/>
      <c r="C404" s="2"/>
      <c r="D404" s="2"/>
      <c r="E404" s="2"/>
      <c r="F404" s="2"/>
      <c r="G404" s="2"/>
      <c r="H404" s="2"/>
    </row>
    <row r="405" spans="1:8" ht="14.25" customHeight="1">
      <c r="A405" s="2"/>
      <c r="B405" s="2"/>
      <c r="C405" s="2"/>
      <c r="D405" s="2"/>
      <c r="E405" s="2"/>
      <c r="F405" s="2"/>
      <c r="G405" s="2"/>
      <c r="H405" s="2"/>
    </row>
    <row r="406" spans="1:8" ht="14.25" customHeight="1">
      <c r="A406" s="2"/>
      <c r="B406" s="2"/>
      <c r="C406" s="2"/>
      <c r="D406" s="2"/>
      <c r="E406" s="2"/>
      <c r="F406" s="2"/>
      <c r="G406" s="2"/>
      <c r="H406" s="2"/>
    </row>
    <row r="407" spans="1:8" ht="14.25" customHeight="1">
      <c r="A407" s="2"/>
      <c r="B407" s="2"/>
      <c r="C407" s="2"/>
      <c r="D407" s="2"/>
      <c r="E407" s="2"/>
      <c r="F407" s="2"/>
      <c r="G407" s="2"/>
      <c r="H407" s="2"/>
    </row>
    <row r="408" spans="1:8" ht="14.25" customHeight="1">
      <c r="A408" s="2"/>
      <c r="B408" s="2"/>
      <c r="C408" s="2"/>
      <c r="D408" s="2"/>
      <c r="E408" s="2"/>
      <c r="F408" s="2"/>
      <c r="G408" s="2"/>
      <c r="H408" s="2"/>
    </row>
    <row r="409" spans="1:8" ht="14.25" customHeight="1">
      <c r="A409" s="2"/>
      <c r="B409" s="2"/>
      <c r="C409" s="2"/>
      <c r="D409" s="2"/>
      <c r="E409" s="2"/>
      <c r="F409" s="2"/>
      <c r="G409" s="2"/>
      <c r="H409" s="2"/>
    </row>
    <row r="410" spans="1:8" ht="14.25" customHeight="1">
      <c r="A410" s="2"/>
      <c r="B410" s="2"/>
      <c r="C410" s="2"/>
      <c r="D410" s="2"/>
      <c r="E410" s="2"/>
      <c r="F410" s="2"/>
      <c r="G410" s="2"/>
      <c r="H410" s="2"/>
    </row>
    <row r="411" spans="1:8" ht="14.25" customHeight="1">
      <c r="A411" s="2"/>
      <c r="B411" s="2"/>
      <c r="C411" s="2"/>
      <c r="D411" s="2"/>
      <c r="E411" s="2"/>
      <c r="F411" s="2"/>
      <c r="G411" s="2"/>
      <c r="H411" s="2"/>
    </row>
    <row r="412" spans="1:8" ht="14.25" customHeight="1">
      <c r="A412" s="2"/>
      <c r="B412" s="2"/>
      <c r="C412" s="2"/>
      <c r="D412" s="2"/>
      <c r="E412" s="2"/>
      <c r="F412" s="2"/>
      <c r="G412" s="2"/>
      <c r="H412" s="2"/>
    </row>
    <row r="413" spans="1:8" ht="14.25" customHeight="1">
      <c r="A413" s="2"/>
      <c r="B413" s="2"/>
      <c r="C413" s="2"/>
      <c r="D413" s="2"/>
      <c r="E413" s="2"/>
      <c r="F413" s="2"/>
      <c r="G413" s="2"/>
      <c r="H413" s="2"/>
    </row>
    <row r="414" spans="1:8" ht="14.25" customHeight="1">
      <c r="A414" s="2"/>
      <c r="B414" s="2"/>
      <c r="C414" s="2"/>
      <c r="D414" s="2"/>
      <c r="E414" s="2"/>
      <c r="F414" s="2"/>
      <c r="G414" s="2"/>
      <c r="H414" s="2"/>
    </row>
    <row r="415" spans="1:8" ht="14.25" customHeight="1">
      <c r="A415" s="2"/>
      <c r="B415" s="2"/>
      <c r="C415" s="2"/>
      <c r="D415" s="2"/>
      <c r="E415" s="2"/>
      <c r="F415" s="2"/>
      <c r="G415" s="2"/>
      <c r="H415" s="2"/>
    </row>
    <row r="416" spans="1:8" ht="14.25" customHeight="1">
      <c r="A416" s="2"/>
      <c r="B416" s="2"/>
      <c r="C416" s="2"/>
      <c r="D416" s="2"/>
      <c r="E416" s="2"/>
      <c r="F416" s="2"/>
      <c r="G416" s="2"/>
      <c r="H416" s="2"/>
    </row>
    <row r="417" spans="1:8" ht="14.25" customHeight="1">
      <c r="A417" s="2"/>
      <c r="B417" s="2"/>
      <c r="C417" s="2"/>
      <c r="D417" s="2"/>
      <c r="E417" s="2"/>
      <c r="F417" s="2"/>
      <c r="G417" s="2"/>
      <c r="H417" s="2"/>
    </row>
    <row r="418" spans="1:8" ht="14.25" customHeight="1">
      <c r="A418" s="2"/>
      <c r="B418" s="2"/>
      <c r="C418" s="2"/>
      <c r="D418" s="2"/>
      <c r="E418" s="2"/>
      <c r="F418" s="2"/>
      <c r="G418" s="2"/>
      <c r="H418" s="2"/>
    </row>
    <row r="419" spans="1:8" ht="14.25" customHeight="1">
      <c r="A419" s="2"/>
      <c r="B419" s="2"/>
      <c r="C419" s="2"/>
      <c r="D419" s="2"/>
      <c r="E419" s="2"/>
      <c r="F419" s="2"/>
      <c r="G419" s="2"/>
      <c r="H419" s="2"/>
    </row>
    <row r="420" spans="1:8" ht="14.25" customHeight="1">
      <c r="A420" s="2"/>
      <c r="B420" s="2"/>
      <c r="C420" s="2"/>
      <c r="D420" s="2"/>
      <c r="E420" s="2"/>
      <c r="F420" s="2"/>
      <c r="G420" s="2"/>
      <c r="H420" s="2"/>
    </row>
    <row r="421" spans="1:8" ht="14.25" customHeight="1">
      <c r="A421" s="2"/>
      <c r="B421" s="2"/>
      <c r="C421" s="2"/>
      <c r="D421" s="2"/>
      <c r="E421" s="2"/>
      <c r="F421" s="2"/>
      <c r="G421" s="2"/>
      <c r="H421" s="2"/>
    </row>
    <row r="422" spans="1:8" ht="14.25" customHeight="1">
      <c r="A422" s="2"/>
      <c r="B422" s="2"/>
      <c r="C422" s="2"/>
      <c r="D422" s="2"/>
      <c r="E422" s="2"/>
      <c r="F422" s="2"/>
      <c r="G422" s="2"/>
      <c r="H422" s="2"/>
    </row>
    <row r="423" spans="1:8" ht="14.25" customHeight="1">
      <c r="A423" s="2"/>
      <c r="B423" s="2"/>
      <c r="C423" s="2"/>
      <c r="D423" s="2"/>
      <c r="E423" s="2"/>
      <c r="F423" s="2"/>
      <c r="G423" s="2"/>
      <c r="H423" s="2"/>
    </row>
    <row r="424" spans="1:8" ht="14.25" customHeight="1">
      <c r="A424" s="2"/>
      <c r="B424" s="2"/>
      <c r="C424" s="2"/>
      <c r="D424" s="2"/>
      <c r="E424" s="2"/>
      <c r="F424" s="2"/>
      <c r="G424" s="2"/>
      <c r="H424" s="2"/>
    </row>
    <row r="425" spans="1:8" ht="14.25" customHeight="1">
      <c r="A425" s="2"/>
      <c r="B425" s="2"/>
      <c r="C425" s="2"/>
      <c r="D425" s="2"/>
      <c r="E425" s="2"/>
      <c r="F425" s="2"/>
      <c r="G425" s="2"/>
      <c r="H425" s="2"/>
    </row>
    <row r="426" spans="1:8" ht="14.25" customHeight="1">
      <c r="A426" s="2"/>
      <c r="B426" s="2"/>
      <c r="C426" s="2"/>
      <c r="D426" s="2"/>
      <c r="E426" s="2"/>
      <c r="F426" s="2"/>
      <c r="G426" s="2"/>
      <c r="H426" s="2"/>
    </row>
    <row r="427" spans="1:8" ht="14.25" customHeight="1">
      <c r="A427" s="2"/>
      <c r="B427" s="2"/>
      <c r="C427" s="2"/>
      <c r="D427" s="2"/>
      <c r="E427" s="2"/>
      <c r="F427" s="2"/>
      <c r="G427" s="2"/>
      <c r="H427" s="2"/>
    </row>
    <row r="428" spans="1:8" ht="14.25" customHeight="1">
      <c r="A428" s="2"/>
      <c r="B428" s="2"/>
      <c r="C428" s="2"/>
      <c r="D428" s="2"/>
      <c r="E428" s="2"/>
      <c r="F428" s="2"/>
      <c r="G428" s="2"/>
      <c r="H428" s="2"/>
    </row>
    <row r="429" spans="1:8" ht="14.25" customHeight="1">
      <c r="A429" s="2"/>
      <c r="B429" s="2"/>
      <c r="C429" s="2"/>
      <c r="D429" s="2"/>
      <c r="E429" s="2"/>
      <c r="F429" s="2"/>
      <c r="G429" s="2"/>
      <c r="H429" s="2"/>
    </row>
    <row r="430" spans="1:8" ht="14.25" customHeight="1">
      <c r="A430" s="2"/>
      <c r="B430" s="2"/>
      <c r="C430" s="2"/>
      <c r="D430" s="2"/>
      <c r="E430" s="2"/>
      <c r="F430" s="2"/>
      <c r="G430" s="2"/>
      <c r="H430" s="2"/>
    </row>
    <row r="431" spans="1:8" ht="14.25" customHeight="1">
      <c r="A431" s="2"/>
      <c r="B431" s="2"/>
      <c r="C431" s="2"/>
      <c r="D431" s="2"/>
      <c r="E431" s="2"/>
      <c r="F431" s="2"/>
      <c r="G431" s="2"/>
      <c r="H431" s="2"/>
    </row>
    <row r="432" spans="1:8" ht="14.25" customHeight="1">
      <c r="A432" s="2"/>
      <c r="B432" s="2"/>
      <c r="C432" s="2"/>
      <c r="D432" s="2"/>
      <c r="E432" s="2"/>
      <c r="F432" s="2"/>
      <c r="G432" s="2"/>
      <c r="H432" s="2"/>
    </row>
    <row r="433" spans="1:8" ht="14.25" customHeight="1">
      <c r="A433" s="2"/>
      <c r="B433" s="2"/>
      <c r="C433" s="2"/>
      <c r="D433" s="2"/>
      <c r="E433" s="2"/>
      <c r="F433" s="2"/>
      <c r="G433" s="2"/>
      <c r="H433" s="2"/>
    </row>
    <row r="434" spans="1:8" ht="14.25" customHeight="1">
      <c r="A434" s="2"/>
      <c r="B434" s="2"/>
      <c r="C434" s="2"/>
      <c r="D434" s="2"/>
      <c r="E434" s="2"/>
      <c r="F434" s="2"/>
      <c r="G434" s="2"/>
      <c r="H434" s="2"/>
    </row>
    <row r="435" spans="1:8" ht="14.25" customHeight="1">
      <c r="A435" s="2"/>
      <c r="B435" s="2"/>
      <c r="C435" s="2"/>
      <c r="D435" s="2"/>
      <c r="E435" s="2"/>
      <c r="F435" s="2"/>
      <c r="G435" s="2"/>
      <c r="H435" s="2"/>
    </row>
    <row r="436" spans="1:8" ht="14.25" customHeight="1">
      <c r="A436" s="2"/>
      <c r="B436" s="2"/>
      <c r="C436" s="2"/>
      <c r="D436" s="2"/>
      <c r="E436" s="2"/>
      <c r="F436" s="2"/>
      <c r="G436" s="2"/>
      <c r="H436" s="2"/>
    </row>
    <row r="437" spans="1:8" ht="14.25" customHeight="1">
      <c r="A437" s="2"/>
      <c r="B437" s="2"/>
      <c r="C437" s="2"/>
      <c r="D437" s="2"/>
      <c r="E437" s="2"/>
      <c r="F437" s="2"/>
      <c r="G437" s="2"/>
      <c r="H437" s="2"/>
    </row>
    <row r="438" spans="1:8" ht="14.25" customHeight="1">
      <c r="A438" s="2"/>
      <c r="B438" s="2"/>
      <c r="C438" s="2"/>
      <c r="D438" s="2"/>
      <c r="E438" s="2"/>
      <c r="F438" s="2"/>
      <c r="G438" s="2"/>
      <c r="H438" s="2"/>
    </row>
    <row r="439" spans="1:8" ht="14.25" customHeight="1">
      <c r="A439" s="2"/>
      <c r="B439" s="2"/>
      <c r="C439" s="2"/>
      <c r="D439" s="2"/>
      <c r="E439" s="2"/>
      <c r="F439" s="2"/>
      <c r="G439" s="2"/>
      <c r="H439" s="2"/>
    </row>
    <row r="440" spans="1:8" ht="14.25" customHeight="1">
      <c r="A440" s="2"/>
      <c r="B440" s="2"/>
      <c r="C440" s="2"/>
      <c r="D440" s="2"/>
      <c r="E440" s="2"/>
      <c r="F440" s="2"/>
      <c r="G440" s="2"/>
      <c r="H440" s="2"/>
    </row>
    <row r="441" spans="1:8" ht="14.25" customHeight="1">
      <c r="A441" s="2"/>
      <c r="B441" s="2"/>
      <c r="C441" s="2"/>
      <c r="D441" s="2"/>
      <c r="E441" s="2"/>
      <c r="F441" s="2"/>
      <c r="G441" s="2"/>
      <c r="H441" s="2"/>
    </row>
    <row r="442" spans="1:8" ht="14.25" customHeight="1">
      <c r="A442" s="2"/>
      <c r="B442" s="2"/>
      <c r="C442" s="2"/>
      <c r="D442" s="2"/>
      <c r="E442" s="2"/>
      <c r="F442" s="2"/>
      <c r="G442" s="2"/>
      <c r="H442" s="2"/>
    </row>
    <row r="443" spans="1:8" ht="14.25" customHeight="1">
      <c r="A443" s="2"/>
      <c r="B443" s="2"/>
      <c r="C443" s="2"/>
      <c r="D443" s="2"/>
      <c r="E443" s="2"/>
      <c r="F443" s="2"/>
      <c r="G443" s="2"/>
      <c r="H443" s="2"/>
    </row>
    <row r="444" spans="1:8" ht="14.25" customHeight="1">
      <c r="A444" s="2"/>
      <c r="B444" s="2"/>
      <c r="C444" s="2"/>
      <c r="D444" s="2"/>
      <c r="E444" s="2"/>
      <c r="F444" s="2"/>
      <c r="G444" s="2"/>
      <c r="H444" s="2"/>
    </row>
    <row r="445" spans="1:8" ht="14.25" customHeight="1">
      <c r="A445" s="2"/>
      <c r="B445" s="2"/>
      <c r="C445" s="2"/>
      <c r="D445" s="2"/>
      <c r="E445" s="2"/>
      <c r="F445" s="2"/>
      <c r="G445" s="2"/>
      <c r="H445" s="2"/>
    </row>
    <row r="446" spans="1:8" ht="14.25" customHeight="1">
      <c r="A446" s="2"/>
      <c r="B446" s="2"/>
      <c r="C446" s="2"/>
      <c r="D446" s="2"/>
      <c r="E446" s="2"/>
      <c r="F446" s="2"/>
      <c r="G446" s="2"/>
      <c r="H446" s="2"/>
    </row>
    <row r="447" spans="1:8" ht="14.25" customHeight="1">
      <c r="A447" s="2"/>
      <c r="B447" s="2"/>
      <c r="C447" s="2"/>
      <c r="D447" s="2"/>
      <c r="E447" s="2"/>
      <c r="F447" s="2"/>
      <c r="G447" s="2"/>
      <c r="H447" s="2"/>
    </row>
    <row r="448" spans="1:8" ht="14.25" customHeight="1">
      <c r="A448" s="2"/>
      <c r="B448" s="2"/>
      <c r="C448" s="2"/>
      <c r="D448" s="2"/>
      <c r="E448" s="2"/>
      <c r="F448" s="2"/>
      <c r="G448" s="2"/>
      <c r="H448" s="2"/>
    </row>
    <row r="449" spans="1:8" ht="14.25" customHeight="1">
      <c r="A449" s="2"/>
      <c r="B449" s="2"/>
      <c r="C449" s="2"/>
      <c r="D449" s="2"/>
      <c r="E449" s="2"/>
      <c r="F449" s="2"/>
      <c r="G449" s="2"/>
      <c r="H449" s="2"/>
    </row>
    <row r="450" spans="1:8" ht="14.25" customHeight="1">
      <c r="A450" s="2"/>
      <c r="B450" s="2"/>
      <c r="C450" s="2"/>
      <c r="D450" s="2"/>
      <c r="E450" s="2"/>
      <c r="F450" s="2"/>
      <c r="G450" s="2"/>
      <c r="H450" s="2"/>
    </row>
    <row r="451" spans="1:8" ht="14.25" customHeight="1">
      <c r="A451" s="2"/>
      <c r="B451" s="2"/>
      <c r="C451" s="2"/>
      <c r="D451" s="2"/>
      <c r="E451" s="2"/>
      <c r="F451" s="2"/>
      <c r="G451" s="2"/>
      <c r="H451" s="2"/>
    </row>
    <row r="452" spans="1:8" ht="14.25" customHeight="1">
      <c r="A452" s="2"/>
      <c r="B452" s="2"/>
      <c r="C452" s="2"/>
      <c r="D452" s="2"/>
      <c r="E452" s="2"/>
      <c r="F452" s="2"/>
      <c r="G452" s="2"/>
      <c r="H452" s="2"/>
    </row>
    <row r="453" spans="1:8" ht="14.25" customHeight="1">
      <c r="A453" s="2"/>
      <c r="B453" s="2"/>
      <c r="C453" s="2"/>
      <c r="D453" s="2"/>
      <c r="E453" s="2"/>
      <c r="F453" s="2"/>
      <c r="G453" s="2"/>
      <c r="H453" s="2"/>
    </row>
    <row r="454" spans="1:8" ht="14.25" customHeight="1">
      <c r="A454" s="2"/>
      <c r="B454" s="2"/>
      <c r="C454" s="2"/>
      <c r="D454" s="2"/>
      <c r="E454" s="2"/>
      <c r="F454" s="2"/>
      <c r="G454" s="2"/>
      <c r="H454" s="2"/>
    </row>
    <row r="455" spans="1:8" ht="14.25" customHeight="1">
      <c r="A455" s="2"/>
      <c r="B455" s="2"/>
      <c r="C455" s="2"/>
      <c r="D455" s="2"/>
      <c r="E455" s="2"/>
      <c r="F455" s="2"/>
      <c r="G455" s="2"/>
      <c r="H455" s="2"/>
    </row>
    <row r="456" spans="1:8" ht="14.25" customHeight="1">
      <c r="A456" s="2"/>
      <c r="B456" s="2"/>
      <c r="C456" s="2"/>
      <c r="D456" s="2"/>
      <c r="E456" s="2"/>
      <c r="F456" s="2"/>
      <c r="G456" s="2"/>
      <c r="H456" s="2"/>
    </row>
    <row r="457" spans="1:8" ht="14.25" customHeight="1">
      <c r="A457" s="2"/>
      <c r="B457" s="2"/>
      <c r="C457" s="2"/>
      <c r="D457" s="2"/>
      <c r="E457" s="2"/>
      <c r="F457" s="2"/>
      <c r="G457" s="2"/>
      <c r="H457" s="2"/>
    </row>
    <row r="458" spans="1:8" ht="14.25" customHeight="1">
      <c r="A458" s="2"/>
      <c r="B458" s="2"/>
      <c r="C458" s="2"/>
      <c r="D458" s="2"/>
      <c r="E458" s="2"/>
      <c r="F458" s="2"/>
      <c r="G458" s="2"/>
      <c r="H458" s="2"/>
    </row>
    <row r="459" spans="1:8" ht="14.25" customHeight="1">
      <c r="A459" s="2"/>
      <c r="B459" s="2"/>
      <c r="C459" s="2"/>
      <c r="D459" s="2"/>
      <c r="E459" s="2"/>
      <c r="F459" s="2"/>
      <c r="G459" s="2"/>
      <c r="H459" s="2"/>
    </row>
    <row r="460" spans="1:8" ht="14.25" customHeight="1">
      <c r="A460" s="2"/>
      <c r="B460" s="2"/>
      <c r="C460" s="2"/>
      <c r="D460" s="2"/>
      <c r="E460" s="2"/>
      <c r="F460" s="2"/>
      <c r="G460" s="2"/>
      <c r="H460" s="2"/>
    </row>
    <row r="461" spans="1:8" ht="14.25" customHeight="1">
      <c r="A461" s="2"/>
      <c r="B461" s="2"/>
      <c r="C461" s="2"/>
      <c r="D461" s="2"/>
      <c r="E461" s="2"/>
      <c r="F461" s="2"/>
      <c r="G461" s="2"/>
      <c r="H461" s="2"/>
    </row>
    <row r="462" spans="1:8" ht="14.25" customHeight="1">
      <c r="A462" s="2"/>
      <c r="B462" s="2"/>
      <c r="C462" s="2"/>
      <c r="D462" s="2"/>
      <c r="E462" s="2"/>
      <c r="F462" s="2"/>
      <c r="G462" s="2"/>
      <c r="H462" s="2"/>
    </row>
    <row r="463" spans="1:8" ht="14.25" customHeight="1">
      <c r="A463" s="2"/>
      <c r="B463" s="2"/>
      <c r="C463" s="2"/>
      <c r="D463" s="2"/>
      <c r="E463" s="2"/>
      <c r="F463" s="2"/>
      <c r="G463" s="2"/>
      <c r="H463" s="2"/>
    </row>
    <row r="464" spans="1:8" ht="14.25" customHeight="1">
      <c r="A464" s="2"/>
      <c r="B464" s="2"/>
      <c r="C464" s="2"/>
      <c r="D464" s="2"/>
      <c r="E464" s="2"/>
      <c r="F464" s="2"/>
      <c r="G464" s="2"/>
      <c r="H464" s="2"/>
    </row>
    <row r="465" spans="1:8" ht="14.25" customHeight="1">
      <c r="A465" s="2"/>
      <c r="B465" s="2"/>
      <c r="C465" s="2"/>
      <c r="D465" s="2"/>
      <c r="E465" s="2"/>
      <c r="F465" s="2"/>
      <c r="G465" s="2"/>
      <c r="H465" s="2"/>
    </row>
    <row r="466" spans="1:8" ht="14.25" customHeight="1">
      <c r="A466" s="2"/>
      <c r="B466" s="2"/>
      <c r="C466" s="2"/>
      <c r="D466" s="2"/>
      <c r="E466" s="2"/>
      <c r="F466" s="2"/>
      <c r="G466" s="2"/>
      <c r="H466" s="2"/>
    </row>
    <row r="467" spans="1:8" ht="14.25" customHeight="1">
      <c r="A467" s="2"/>
      <c r="B467" s="2"/>
      <c r="C467" s="2"/>
      <c r="D467" s="2"/>
      <c r="E467" s="2"/>
      <c r="F467" s="2"/>
      <c r="G467" s="2"/>
      <c r="H467" s="2"/>
    </row>
    <row r="468" spans="1:8" ht="14.25" customHeight="1">
      <c r="A468" s="2"/>
      <c r="B468" s="2"/>
      <c r="C468" s="2"/>
      <c r="D468" s="2"/>
      <c r="E468" s="2"/>
      <c r="F468" s="2"/>
      <c r="G468" s="2"/>
      <c r="H468" s="2"/>
    </row>
    <row r="469" spans="1:8" ht="14.25" customHeight="1">
      <c r="A469" s="2"/>
      <c r="B469" s="2"/>
      <c r="C469" s="2"/>
      <c r="D469" s="2"/>
      <c r="E469" s="2"/>
      <c r="F469" s="2"/>
      <c r="G469" s="2"/>
      <c r="H469" s="2"/>
    </row>
    <row r="470" spans="1:8" ht="14.25" customHeight="1">
      <c r="A470" s="2"/>
      <c r="B470" s="2"/>
      <c r="C470" s="2"/>
      <c r="D470" s="2"/>
      <c r="E470" s="2"/>
      <c r="F470" s="2"/>
      <c r="G470" s="2"/>
      <c r="H470" s="2"/>
    </row>
    <row r="471" spans="1:8" ht="14.25" customHeight="1">
      <c r="A471" s="2"/>
      <c r="B471" s="2"/>
      <c r="C471" s="2"/>
      <c r="D471" s="2"/>
      <c r="E471" s="2"/>
      <c r="F471" s="2"/>
      <c r="G471" s="2"/>
      <c r="H471" s="2"/>
    </row>
    <row r="472" spans="1:8" ht="14.25" customHeight="1">
      <c r="A472" s="2"/>
      <c r="B472" s="2"/>
      <c r="C472" s="2"/>
      <c r="D472" s="2"/>
      <c r="E472" s="2"/>
      <c r="F472" s="2"/>
      <c r="G472" s="2"/>
      <c r="H472" s="2"/>
    </row>
    <row r="473" spans="1:8" ht="14.25" customHeight="1">
      <c r="A473" s="2"/>
      <c r="B473" s="2"/>
      <c r="C473" s="2"/>
      <c r="D473" s="2"/>
      <c r="E473" s="2"/>
      <c r="F473" s="2"/>
      <c r="G473" s="2"/>
      <c r="H473" s="2"/>
    </row>
    <row r="474" spans="1:8" ht="14.25" customHeight="1">
      <c r="A474" s="2"/>
      <c r="B474" s="2"/>
      <c r="C474" s="2"/>
      <c r="D474" s="2"/>
      <c r="E474" s="2"/>
      <c r="F474" s="2"/>
      <c r="G474" s="2"/>
      <c r="H474" s="2"/>
    </row>
    <row r="475" spans="1:8" ht="14.25" customHeight="1">
      <c r="A475" s="2"/>
      <c r="B475" s="2"/>
      <c r="C475" s="2"/>
      <c r="D475" s="2"/>
      <c r="E475" s="2"/>
      <c r="F475" s="2"/>
      <c r="G475" s="2"/>
      <c r="H475" s="2"/>
    </row>
    <row r="476" spans="1:8" ht="14.25" customHeight="1">
      <c r="A476" s="2"/>
      <c r="B476" s="2"/>
      <c r="C476" s="2"/>
      <c r="D476" s="2"/>
      <c r="E476" s="2"/>
      <c r="F476" s="2"/>
      <c r="G476" s="2"/>
      <c r="H476" s="2"/>
    </row>
    <row r="477" spans="1:8" ht="14.25" customHeight="1">
      <c r="A477" s="2"/>
      <c r="B477" s="2"/>
      <c r="C477" s="2"/>
      <c r="D477" s="2"/>
      <c r="E477" s="2"/>
      <c r="F477" s="2"/>
      <c r="G477" s="2"/>
      <c r="H477" s="2"/>
    </row>
    <row r="478" spans="1:8" ht="14.25" customHeight="1">
      <c r="A478" s="2"/>
      <c r="B478" s="2"/>
      <c r="C478" s="2"/>
      <c r="D478" s="2"/>
      <c r="E478" s="2"/>
      <c r="F478" s="2"/>
      <c r="G478" s="2"/>
      <c r="H478" s="2"/>
    </row>
    <row r="479" spans="1:8" ht="14.25" customHeight="1">
      <c r="A479" s="2"/>
      <c r="B479" s="2"/>
      <c r="C479" s="2"/>
      <c r="D479" s="2"/>
      <c r="E479" s="2"/>
      <c r="F479" s="2"/>
      <c r="G479" s="2"/>
      <c r="H479" s="2"/>
    </row>
    <row r="480" spans="1:8" ht="14.25" customHeight="1">
      <c r="A480" s="2"/>
      <c r="B480" s="2"/>
      <c r="C480" s="2"/>
      <c r="D480" s="2"/>
      <c r="E480" s="2"/>
      <c r="F480" s="2"/>
      <c r="G480" s="2"/>
      <c r="H480" s="2"/>
    </row>
    <row r="481" spans="1:8" ht="14.25" customHeight="1">
      <c r="A481" s="2"/>
      <c r="B481" s="2"/>
      <c r="C481" s="2"/>
      <c r="D481" s="2"/>
      <c r="E481" s="2"/>
      <c r="F481" s="2"/>
      <c r="G481" s="2"/>
      <c r="H481" s="2"/>
    </row>
    <row r="482" spans="1:8" ht="14.25" customHeight="1">
      <c r="A482" s="2"/>
      <c r="B482" s="2"/>
      <c r="C482" s="2"/>
      <c r="D482" s="2"/>
      <c r="E482" s="2"/>
      <c r="F482" s="2"/>
      <c r="G482" s="2"/>
      <c r="H482" s="2"/>
    </row>
    <row r="483" spans="1:8" ht="14.25" customHeight="1">
      <c r="A483" s="2"/>
      <c r="B483" s="2"/>
      <c r="C483" s="2"/>
      <c r="D483" s="2"/>
      <c r="E483" s="2"/>
      <c r="F483" s="2"/>
      <c r="G483" s="2"/>
      <c r="H483" s="2"/>
    </row>
    <row r="484" spans="1:8" ht="14.25" customHeight="1">
      <c r="A484" s="2"/>
      <c r="B484" s="2"/>
      <c r="C484" s="2"/>
      <c r="D484" s="2"/>
      <c r="E484" s="2"/>
      <c r="F484" s="2"/>
      <c r="G484" s="2"/>
      <c r="H484" s="2"/>
    </row>
    <row r="485" spans="1:8" ht="14.25" customHeight="1">
      <c r="A485" s="2"/>
      <c r="B485" s="2"/>
      <c r="C485" s="2"/>
      <c r="D485" s="2"/>
      <c r="E485" s="2"/>
      <c r="F485" s="2"/>
      <c r="G485" s="2"/>
      <c r="H485" s="2"/>
    </row>
    <row r="486" spans="1:8" ht="14.25" customHeight="1">
      <c r="A486" s="2"/>
      <c r="B486" s="2"/>
      <c r="C486" s="2"/>
      <c r="D486" s="2"/>
      <c r="E486" s="2"/>
      <c r="F486" s="2"/>
      <c r="G486" s="2"/>
      <c r="H486" s="2"/>
    </row>
    <row r="487" spans="1:8" ht="14.25" customHeight="1">
      <c r="A487" s="2"/>
      <c r="B487" s="2"/>
      <c r="C487" s="2"/>
      <c r="D487" s="2"/>
      <c r="E487" s="2"/>
      <c r="F487" s="2"/>
      <c r="G487" s="2"/>
      <c r="H487" s="2"/>
    </row>
    <row r="488" spans="1:8" ht="14.25" customHeight="1">
      <c r="A488" s="2"/>
      <c r="B488" s="2"/>
      <c r="C488" s="2"/>
      <c r="D488" s="2"/>
      <c r="E488" s="2"/>
      <c r="F488" s="2"/>
      <c r="G488" s="2"/>
      <c r="H488" s="2"/>
    </row>
    <row r="489" spans="1:8" ht="14.25" customHeight="1">
      <c r="A489" s="2"/>
      <c r="B489" s="2"/>
      <c r="C489" s="2"/>
      <c r="D489" s="2"/>
      <c r="E489" s="2"/>
      <c r="F489" s="2"/>
      <c r="G489" s="2"/>
      <c r="H489" s="2"/>
    </row>
    <row r="490" spans="1:8" ht="14.25" customHeight="1">
      <c r="A490" s="2"/>
      <c r="B490" s="2"/>
      <c r="C490" s="2"/>
      <c r="D490" s="2"/>
      <c r="E490" s="2"/>
      <c r="F490" s="2"/>
      <c r="G490" s="2"/>
      <c r="H490" s="2"/>
    </row>
    <row r="491" spans="1:8" ht="14.25" customHeight="1">
      <c r="A491" s="2"/>
      <c r="B491" s="2"/>
      <c r="C491" s="2"/>
      <c r="D491" s="2"/>
      <c r="E491" s="2"/>
      <c r="F491" s="2"/>
      <c r="G491" s="2"/>
      <c r="H491" s="2"/>
    </row>
    <row r="492" spans="1:8" ht="14.25" customHeight="1">
      <c r="A492" s="2"/>
      <c r="B492" s="2"/>
      <c r="C492" s="2"/>
      <c r="D492" s="2"/>
      <c r="E492" s="2"/>
      <c r="F492" s="2"/>
      <c r="G492" s="2"/>
      <c r="H492" s="2"/>
    </row>
    <row r="493" spans="1:8" ht="14.25" customHeight="1">
      <c r="A493" s="2"/>
      <c r="B493" s="2"/>
      <c r="C493" s="2"/>
      <c r="D493" s="2"/>
      <c r="E493" s="2"/>
      <c r="F493" s="2"/>
      <c r="G493" s="2"/>
      <c r="H493" s="2"/>
    </row>
    <row r="494" spans="1:8" ht="14.25" customHeight="1">
      <c r="A494" s="2"/>
      <c r="B494" s="2"/>
      <c r="C494" s="2"/>
      <c r="D494" s="2"/>
      <c r="E494" s="2"/>
      <c r="F494" s="2"/>
      <c r="G494" s="2"/>
      <c r="H494" s="2"/>
    </row>
    <row r="495" spans="1:8" ht="14.25" customHeight="1">
      <c r="A495" s="2"/>
      <c r="B495" s="2"/>
      <c r="C495" s="2"/>
      <c r="D495" s="2"/>
      <c r="E495" s="2"/>
      <c r="F495" s="2"/>
      <c r="G495" s="2"/>
      <c r="H495" s="2"/>
    </row>
    <row r="496" spans="1:8" ht="14.25" customHeight="1">
      <c r="A496" s="2"/>
      <c r="B496" s="2"/>
      <c r="C496" s="2"/>
      <c r="D496" s="2"/>
      <c r="E496" s="2"/>
      <c r="F496" s="2"/>
      <c r="G496" s="2"/>
      <c r="H496" s="2"/>
    </row>
    <row r="497" spans="1:8" ht="14.25" customHeight="1">
      <c r="A497" s="2"/>
      <c r="B497" s="2"/>
      <c r="C497" s="2"/>
      <c r="D497" s="2"/>
      <c r="E497" s="2"/>
      <c r="F497" s="2"/>
      <c r="G497" s="2"/>
      <c r="H497" s="2"/>
    </row>
    <row r="498" spans="1:8" ht="14.25" customHeight="1">
      <c r="A498" s="2"/>
      <c r="B498" s="2"/>
      <c r="C498" s="2"/>
      <c r="D498" s="2"/>
      <c r="E498" s="2"/>
      <c r="F498" s="2"/>
      <c r="G498" s="2"/>
      <c r="H498" s="2"/>
    </row>
    <row r="499" spans="1:8" ht="14.25" customHeight="1">
      <c r="A499" s="2"/>
      <c r="B499" s="2"/>
      <c r="C499" s="2"/>
      <c r="D499" s="2"/>
      <c r="E499" s="2"/>
      <c r="F499" s="2"/>
      <c r="G499" s="2"/>
      <c r="H499" s="2"/>
    </row>
    <row r="500" spans="1:8" ht="14.25" customHeight="1">
      <c r="A500" s="2"/>
      <c r="B500" s="2"/>
      <c r="C500" s="2"/>
      <c r="D500" s="2"/>
      <c r="E500" s="2"/>
      <c r="F500" s="2"/>
      <c r="G500" s="2"/>
      <c r="H500" s="2"/>
    </row>
    <row r="501" spans="1:8" ht="14.25" customHeight="1">
      <c r="A501" s="2"/>
      <c r="B501" s="2"/>
      <c r="C501" s="2"/>
      <c r="D501" s="2"/>
      <c r="E501" s="2"/>
      <c r="F501" s="2"/>
      <c r="G501" s="2"/>
      <c r="H501" s="2"/>
    </row>
    <row r="502" spans="1:8" ht="14.25" customHeight="1">
      <c r="A502" s="2"/>
      <c r="B502" s="2"/>
      <c r="C502" s="2"/>
      <c r="D502" s="2"/>
      <c r="E502" s="2"/>
      <c r="F502" s="2"/>
      <c r="G502" s="2"/>
      <c r="H502" s="2"/>
    </row>
    <row r="503" spans="1:8" ht="14.25" customHeight="1">
      <c r="A503" s="2"/>
      <c r="B503" s="2"/>
      <c r="C503" s="2"/>
      <c r="D503" s="2"/>
      <c r="E503" s="2"/>
      <c r="F503" s="2"/>
      <c r="G503" s="2"/>
      <c r="H503" s="2"/>
    </row>
    <row r="504" spans="1:8" ht="14.25" customHeight="1">
      <c r="A504" s="2"/>
      <c r="B504" s="2"/>
      <c r="C504" s="2"/>
      <c r="D504" s="2"/>
      <c r="E504" s="2"/>
      <c r="F504" s="2"/>
      <c r="G504" s="2"/>
      <c r="H504" s="2"/>
    </row>
    <row r="505" spans="1:8" ht="14.25" customHeight="1">
      <c r="A505" s="2"/>
      <c r="B505" s="2"/>
      <c r="C505" s="2"/>
      <c r="D505" s="2"/>
      <c r="E505" s="2"/>
      <c r="F505" s="2"/>
      <c r="G505" s="2"/>
      <c r="H505" s="2"/>
    </row>
    <row r="506" spans="1:8" ht="14.25" customHeight="1">
      <c r="A506" s="2"/>
      <c r="B506" s="2"/>
      <c r="C506" s="2"/>
      <c r="D506" s="2"/>
      <c r="E506" s="2"/>
      <c r="F506" s="2"/>
      <c r="G506" s="2"/>
      <c r="H506" s="2"/>
    </row>
    <row r="507" spans="1:8" ht="14.25" customHeight="1">
      <c r="A507" s="2"/>
      <c r="B507" s="2"/>
      <c r="C507" s="2"/>
      <c r="D507" s="2"/>
      <c r="E507" s="2"/>
      <c r="F507" s="2"/>
      <c r="G507" s="2"/>
      <c r="H507" s="2"/>
    </row>
    <row r="508" spans="1:8" ht="14.25" customHeight="1">
      <c r="A508" s="2"/>
      <c r="B508" s="2"/>
      <c r="C508" s="2"/>
      <c r="D508" s="2"/>
      <c r="E508" s="2"/>
      <c r="F508" s="2"/>
      <c r="G508" s="2"/>
      <c r="H508" s="2"/>
    </row>
    <row r="509" spans="1:8" ht="14.25" customHeight="1">
      <c r="A509" s="2"/>
      <c r="B509" s="2"/>
      <c r="C509" s="2"/>
      <c r="D509" s="2"/>
      <c r="E509" s="2"/>
      <c r="F509" s="2"/>
      <c r="G509" s="2"/>
      <c r="H509" s="2"/>
    </row>
    <row r="510" spans="1:8" ht="14.25" customHeight="1">
      <c r="A510" s="2"/>
      <c r="B510" s="2"/>
      <c r="C510" s="2"/>
      <c r="D510" s="2"/>
      <c r="E510" s="2"/>
      <c r="F510" s="2"/>
      <c r="G510" s="2"/>
      <c r="H510" s="2"/>
    </row>
    <row r="511" spans="1:8" ht="14.25" customHeight="1">
      <c r="A511" s="2"/>
      <c r="B511" s="2"/>
      <c r="C511" s="2"/>
      <c r="D511" s="2"/>
      <c r="E511" s="2"/>
      <c r="F511" s="2"/>
      <c r="G511" s="2"/>
      <c r="H511" s="2"/>
    </row>
    <row r="512" spans="1:8" ht="14.25" customHeight="1">
      <c r="A512" s="2"/>
      <c r="B512" s="2"/>
      <c r="C512" s="2"/>
      <c r="D512" s="2"/>
      <c r="E512" s="2"/>
      <c r="F512" s="2"/>
      <c r="G512" s="2"/>
      <c r="H512" s="2"/>
    </row>
    <row r="513" spans="1:8" ht="14.25" customHeight="1">
      <c r="A513" s="2"/>
      <c r="B513" s="2"/>
      <c r="C513" s="2"/>
      <c r="D513" s="2"/>
      <c r="E513" s="2"/>
      <c r="F513" s="2"/>
      <c r="G513" s="2"/>
      <c r="H513" s="2"/>
    </row>
    <row r="514" spans="1:8" ht="14.25" customHeight="1">
      <c r="A514" s="2"/>
      <c r="B514" s="2"/>
      <c r="C514" s="2"/>
      <c r="D514" s="2"/>
      <c r="E514" s="2"/>
      <c r="F514" s="2"/>
      <c r="G514" s="2"/>
      <c r="H514" s="2"/>
    </row>
    <row r="515" spans="1:8" ht="14.25" customHeight="1">
      <c r="A515" s="2"/>
      <c r="B515" s="2"/>
      <c r="C515" s="2"/>
      <c r="D515" s="2"/>
      <c r="E515" s="2"/>
      <c r="F515" s="2"/>
      <c r="G515" s="2"/>
      <c r="H515" s="2"/>
    </row>
    <row r="516" spans="1:8" ht="14.25" customHeight="1">
      <c r="A516" s="2"/>
      <c r="B516" s="2"/>
      <c r="C516" s="2"/>
      <c r="D516" s="2"/>
      <c r="E516" s="2"/>
      <c r="F516" s="2"/>
      <c r="G516" s="2"/>
      <c r="H516" s="2"/>
    </row>
    <row r="517" spans="1:8" ht="14.25" customHeight="1">
      <c r="A517" s="2"/>
      <c r="B517" s="2"/>
      <c r="C517" s="2"/>
      <c r="D517" s="2"/>
      <c r="E517" s="2"/>
      <c r="F517" s="2"/>
      <c r="G517" s="2"/>
      <c r="H517" s="2"/>
    </row>
    <row r="518" spans="1:8" ht="14.25" customHeight="1">
      <c r="A518" s="2"/>
      <c r="B518" s="2"/>
      <c r="C518" s="2"/>
      <c r="D518" s="2"/>
      <c r="E518" s="2"/>
      <c r="F518" s="2"/>
      <c r="G518" s="2"/>
      <c r="H518" s="2"/>
    </row>
    <row r="519" spans="1:8" ht="14.25" customHeight="1">
      <c r="A519" s="2"/>
      <c r="B519" s="2"/>
      <c r="C519" s="2"/>
      <c r="D519" s="2"/>
      <c r="E519" s="2"/>
      <c r="F519" s="2"/>
      <c r="G519" s="2"/>
      <c r="H519" s="2"/>
    </row>
    <row r="520" spans="1:8" ht="14.25" customHeight="1">
      <c r="A520" s="2"/>
      <c r="B520" s="2"/>
      <c r="C520" s="2"/>
      <c r="D520" s="2"/>
      <c r="E520" s="2"/>
      <c r="F520" s="2"/>
      <c r="G520" s="2"/>
      <c r="H520" s="2"/>
    </row>
    <row r="521" spans="1:8" ht="14.25" customHeight="1">
      <c r="A521" s="2"/>
      <c r="B521" s="2"/>
      <c r="C521" s="2"/>
      <c r="D521" s="2"/>
      <c r="E521" s="2"/>
      <c r="F521" s="2"/>
      <c r="G521" s="2"/>
      <c r="H521" s="2"/>
    </row>
    <row r="522" spans="1:8" ht="14.25" customHeight="1">
      <c r="A522" s="2"/>
      <c r="B522" s="2"/>
      <c r="C522" s="2"/>
      <c r="D522" s="2"/>
      <c r="E522" s="2"/>
      <c r="F522" s="2"/>
      <c r="G522" s="2"/>
      <c r="H522" s="2"/>
    </row>
    <row r="523" spans="1:8" ht="14.25" customHeight="1">
      <c r="A523" s="2"/>
      <c r="B523" s="2"/>
      <c r="C523" s="2"/>
      <c r="D523" s="2"/>
      <c r="E523" s="2"/>
      <c r="F523" s="2"/>
      <c r="G523" s="2"/>
      <c r="H523" s="2"/>
    </row>
    <row r="524" spans="1:8" ht="14.25" customHeight="1">
      <c r="A524" s="2"/>
      <c r="B524" s="2"/>
      <c r="C524" s="2"/>
      <c r="D524" s="2"/>
      <c r="E524" s="2"/>
      <c r="F524" s="2"/>
      <c r="G524" s="2"/>
      <c r="H524" s="2"/>
    </row>
    <row r="525" spans="1:8" ht="14.25" customHeight="1">
      <c r="A525" s="2"/>
      <c r="B525" s="2"/>
      <c r="C525" s="2"/>
      <c r="D525" s="2"/>
      <c r="E525" s="2"/>
      <c r="F525" s="2"/>
      <c r="G525" s="2"/>
      <c r="H525" s="2"/>
    </row>
    <row r="526" spans="1:8" ht="14.25" customHeight="1">
      <c r="A526" s="2"/>
      <c r="B526" s="2"/>
      <c r="C526" s="2"/>
      <c r="D526" s="2"/>
      <c r="E526" s="2"/>
      <c r="F526" s="2"/>
      <c r="G526" s="2"/>
      <c r="H526" s="2"/>
    </row>
    <row r="527" spans="1:8" ht="14.25" customHeight="1">
      <c r="A527" s="2"/>
      <c r="B527" s="2"/>
      <c r="C527" s="2"/>
      <c r="D527" s="2"/>
      <c r="E527" s="2"/>
      <c r="F527" s="2"/>
      <c r="G527" s="2"/>
      <c r="H527" s="2"/>
    </row>
    <row r="528" spans="1:8" ht="14.25" customHeight="1">
      <c r="A528" s="2"/>
      <c r="B528" s="2"/>
      <c r="C528" s="2"/>
      <c r="D528" s="2"/>
      <c r="E528" s="2"/>
      <c r="F528" s="2"/>
      <c r="G528" s="2"/>
      <c r="H528" s="2"/>
    </row>
    <row r="529" spans="1:8" ht="14.25" customHeight="1">
      <c r="A529" s="2"/>
      <c r="B529" s="2"/>
      <c r="C529" s="2"/>
      <c r="D529" s="2"/>
      <c r="E529" s="2"/>
      <c r="F529" s="2"/>
      <c r="G529" s="2"/>
      <c r="H529" s="2"/>
    </row>
    <row r="530" spans="1:8" ht="14.25" customHeight="1">
      <c r="A530" s="2"/>
      <c r="B530" s="2"/>
      <c r="C530" s="2"/>
      <c r="D530" s="2"/>
      <c r="E530" s="2"/>
      <c r="F530" s="2"/>
      <c r="G530" s="2"/>
      <c r="H530" s="2"/>
    </row>
    <row r="531" spans="1:8" ht="14.25" customHeight="1">
      <c r="A531" s="2"/>
      <c r="B531" s="2"/>
      <c r="C531" s="2"/>
      <c r="D531" s="2"/>
      <c r="E531" s="2"/>
      <c r="F531" s="2"/>
      <c r="G531" s="2"/>
      <c r="H531" s="2"/>
    </row>
    <row r="532" spans="1:8" ht="14.25" customHeight="1">
      <c r="A532" s="2"/>
      <c r="B532" s="2"/>
      <c r="C532" s="2"/>
      <c r="D532" s="2"/>
      <c r="E532" s="2"/>
      <c r="F532" s="2"/>
      <c r="G532" s="2"/>
      <c r="H532" s="2"/>
    </row>
    <row r="533" spans="1:8" ht="14.25" customHeight="1">
      <c r="A533" s="2"/>
      <c r="B533" s="2"/>
      <c r="C533" s="2"/>
      <c r="D533" s="2"/>
      <c r="E533" s="2"/>
      <c r="F533" s="2"/>
      <c r="G533" s="2"/>
      <c r="H533" s="2"/>
    </row>
    <row r="534" spans="1:8" ht="14.25" customHeight="1">
      <c r="A534" s="2"/>
      <c r="B534" s="2"/>
      <c r="C534" s="2"/>
      <c r="D534" s="2"/>
      <c r="E534" s="2"/>
      <c r="F534" s="2"/>
      <c r="G534" s="2"/>
      <c r="H534" s="2"/>
    </row>
    <row r="535" spans="1:8" ht="14.25" customHeight="1">
      <c r="A535" s="2"/>
      <c r="B535" s="2"/>
      <c r="C535" s="2"/>
      <c r="D535" s="2"/>
      <c r="E535" s="2"/>
      <c r="F535" s="2"/>
      <c r="G535" s="2"/>
      <c r="H535" s="2"/>
    </row>
    <row r="536" spans="1:8" ht="14.25" customHeight="1">
      <c r="A536" s="2"/>
      <c r="B536" s="2"/>
      <c r="C536" s="2"/>
      <c r="D536" s="2"/>
      <c r="E536" s="2"/>
      <c r="F536" s="2"/>
      <c r="G536" s="2"/>
      <c r="H536" s="2"/>
    </row>
    <row r="537" spans="1:8" ht="14.25" customHeight="1">
      <c r="A537" s="2"/>
      <c r="B537" s="2"/>
      <c r="C537" s="2"/>
      <c r="D537" s="2"/>
      <c r="E537" s="2"/>
      <c r="F537" s="2"/>
      <c r="G537" s="2"/>
      <c r="H537" s="2"/>
    </row>
    <row r="538" spans="1:8" ht="14.25" customHeight="1">
      <c r="A538" s="2"/>
      <c r="B538" s="2"/>
      <c r="C538" s="2"/>
      <c r="D538" s="2"/>
      <c r="E538" s="2"/>
      <c r="F538" s="2"/>
      <c r="G538" s="2"/>
      <c r="H538" s="2"/>
    </row>
    <row r="539" spans="1:8" ht="14.25" customHeight="1">
      <c r="A539" s="2"/>
      <c r="B539" s="2"/>
      <c r="C539" s="2"/>
      <c r="D539" s="2"/>
      <c r="E539" s="2"/>
      <c r="F539" s="2"/>
      <c r="G539" s="2"/>
      <c r="H539" s="2"/>
    </row>
    <row r="540" spans="1:8" ht="14.25" customHeight="1">
      <c r="A540" s="2"/>
      <c r="B540" s="2"/>
      <c r="C540" s="2"/>
      <c r="D540" s="2"/>
      <c r="E540" s="2"/>
      <c r="F540" s="2"/>
      <c r="G540" s="2"/>
      <c r="H540" s="2"/>
    </row>
    <row r="541" spans="1:8" ht="14.25" customHeight="1">
      <c r="A541" s="2"/>
      <c r="B541" s="2"/>
      <c r="C541" s="2"/>
      <c r="D541" s="2"/>
      <c r="E541" s="2"/>
      <c r="F541" s="2"/>
      <c r="G541" s="2"/>
      <c r="H541" s="2"/>
    </row>
    <row r="542" spans="1:8" ht="14.25" customHeight="1">
      <c r="A542" s="2"/>
      <c r="B542" s="2"/>
      <c r="C542" s="2"/>
      <c r="D542" s="2"/>
      <c r="E542" s="2"/>
      <c r="F542" s="2"/>
      <c r="G542" s="2"/>
      <c r="H542" s="2"/>
    </row>
    <row r="543" spans="1:8" ht="14.25" customHeight="1">
      <c r="A543" s="2"/>
      <c r="B543" s="2"/>
      <c r="C543" s="2"/>
      <c r="D543" s="2"/>
      <c r="E543" s="2"/>
      <c r="F543" s="2"/>
      <c r="G543" s="2"/>
      <c r="H543" s="2"/>
    </row>
    <row r="544" spans="1:8" ht="14.25" customHeight="1">
      <c r="A544" s="2"/>
      <c r="B544" s="2"/>
      <c r="C544" s="2"/>
      <c r="D544" s="2"/>
      <c r="E544" s="2"/>
      <c r="F544" s="2"/>
      <c r="G544" s="2"/>
      <c r="H544" s="2"/>
    </row>
    <row r="545" spans="1:8" ht="14.25" customHeight="1">
      <c r="A545" s="2"/>
      <c r="B545" s="2"/>
      <c r="C545" s="2"/>
      <c r="D545" s="2"/>
      <c r="E545" s="2"/>
      <c r="F545" s="2"/>
      <c r="G545" s="2"/>
      <c r="H545" s="2"/>
    </row>
    <row r="546" spans="1:8" ht="14.25" customHeight="1">
      <c r="A546" s="2"/>
      <c r="B546" s="2"/>
      <c r="C546" s="2"/>
      <c r="D546" s="2"/>
      <c r="E546" s="2"/>
      <c r="F546" s="2"/>
      <c r="G546" s="2"/>
      <c r="H546" s="2"/>
    </row>
    <row r="547" spans="1:8" ht="14.25" customHeight="1">
      <c r="A547" s="2"/>
      <c r="B547" s="2"/>
      <c r="C547" s="2"/>
      <c r="D547" s="2"/>
      <c r="E547" s="2"/>
      <c r="F547" s="2"/>
      <c r="G547" s="2"/>
      <c r="H547" s="2"/>
    </row>
    <row r="548" spans="1:8" ht="14.25" customHeight="1">
      <c r="A548" s="2"/>
      <c r="B548" s="2"/>
      <c r="C548" s="2"/>
      <c r="D548" s="2"/>
      <c r="E548" s="2"/>
      <c r="F548" s="2"/>
      <c r="G548" s="2"/>
      <c r="H548" s="2"/>
    </row>
    <row r="549" spans="1:8" ht="14.25" customHeight="1">
      <c r="A549" s="2"/>
      <c r="B549" s="2"/>
      <c r="C549" s="2"/>
      <c r="D549" s="2"/>
      <c r="E549" s="2"/>
      <c r="F549" s="2"/>
      <c r="G549" s="2"/>
      <c r="H549" s="2"/>
    </row>
    <row r="550" spans="1:8" ht="14.25" customHeight="1">
      <c r="A550" s="2"/>
      <c r="B550" s="2"/>
      <c r="C550" s="2"/>
      <c r="D550" s="2"/>
      <c r="E550" s="2"/>
      <c r="F550" s="2"/>
      <c r="G550" s="2"/>
      <c r="H550" s="2"/>
    </row>
    <row r="551" spans="1:8" ht="14.25" customHeight="1">
      <c r="A551" s="2"/>
      <c r="B551" s="2"/>
      <c r="C551" s="2"/>
      <c r="D551" s="2"/>
      <c r="E551" s="2"/>
      <c r="F551" s="2"/>
      <c r="G551" s="2"/>
      <c r="H551" s="2"/>
    </row>
    <row r="552" spans="1:8" ht="14.25" customHeight="1">
      <c r="A552" s="2"/>
      <c r="B552" s="2"/>
      <c r="C552" s="2"/>
      <c r="D552" s="2"/>
      <c r="E552" s="2"/>
      <c r="F552" s="2"/>
      <c r="G552" s="2"/>
      <c r="H552" s="2"/>
    </row>
    <row r="553" spans="1:8" ht="14.25" customHeight="1">
      <c r="A553" s="2"/>
      <c r="B553" s="2"/>
      <c r="C553" s="2"/>
      <c r="D553" s="2"/>
      <c r="E553" s="2"/>
      <c r="F553" s="2"/>
      <c r="G553" s="2"/>
      <c r="H553" s="2"/>
    </row>
    <row r="554" spans="1:8" ht="14.25" customHeight="1">
      <c r="A554" s="2"/>
      <c r="B554" s="2"/>
      <c r="C554" s="2"/>
      <c r="D554" s="2"/>
      <c r="E554" s="2"/>
      <c r="F554" s="2"/>
      <c r="G554" s="2"/>
      <c r="H554" s="2"/>
    </row>
    <row r="555" spans="1:8" ht="14.25" customHeight="1">
      <c r="A555" s="2"/>
      <c r="B555" s="2"/>
      <c r="C555" s="2"/>
      <c r="D555" s="2"/>
      <c r="E555" s="2"/>
      <c r="F555" s="2"/>
      <c r="G555" s="2"/>
      <c r="H555" s="2"/>
    </row>
    <row r="556" spans="1:8" ht="14.25" customHeight="1">
      <c r="A556" s="2"/>
      <c r="B556" s="2"/>
      <c r="C556" s="2"/>
      <c r="D556" s="2"/>
      <c r="E556" s="2"/>
      <c r="F556" s="2"/>
      <c r="G556" s="2"/>
      <c r="H556" s="2"/>
    </row>
    <row r="557" spans="1:8" ht="14.25" customHeight="1">
      <c r="A557" s="2"/>
      <c r="B557" s="2"/>
      <c r="C557" s="2"/>
      <c r="D557" s="2"/>
      <c r="E557" s="2"/>
      <c r="F557" s="2"/>
      <c r="G557" s="2"/>
      <c r="H557" s="2"/>
    </row>
    <row r="558" spans="1:8" ht="14.25" customHeight="1">
      <c r="A558" s="2"/>
      <c r="B558" s="2"/>
      <c r="C558" s="2"/>
      <c r="D558" s="2"/>
      <c r="E558" s="2"/>
      <c r="F558" s="2"/>
      <c r="G558" s="2"/>
      <c r="H558" s="2"/>
    </row>
    <row r="559" spans="1:8" ht="14.25" customHeight="1">
      <c r="A559" s="2"/>
      <c r="B559" s="2"/>
      <c r="C559" s="2"/>
      <c r="D559" s="2"/>
      <c r="E559" s="2"/>
      <c r="F559" s="2"/>
      <c r="G559" s="2"/>
      <c r="H559" s="2"/>
    </row>
    <row r="560" spans="1:8" ht="14.25" customHeight="1">
      <c r="A560" s="2"/>
      <c r="B560" s="2"/>
      <c r="C560" s="2"/>
      <c r="D560" s="2"/>
      <c r="E560" s="2"/>
      <c r="F560" s="2"/>
      <c r="G560" s="2"/>
      <c r="H560" s="2"/>
    </row>
    <row r="561" spans="1:8" ht="14.25" customHeight="1">
      <c r="A561" s="2"/>
      <c r="B561" s="2"/>
      <c r="C561" s="2"/>
      <c r="D561" s="2"/>
      <c r="E561" s="2"/>
      <c r="F561" s="2"/>
      <c r="G561" s="2"/>
      <c r="H561" s="2"/>
    </row>
    <row r="562" spans="1:8" ht="14.25" customHeight="1">
      <c r="A562" s="2"/>
      <c r="B562" s="2"/>
      <c r="C562" s="2"/>
      <c r="D562" s="2"/>
      <c r="E562" s="2"/>
      <c r="F562" s="2"/>
      <c r="G562" s="2"/>
      <c r="H562" s="2"/>
    </row>
    <row r="563" spans="1:8" ht="14.25" customHeight="1">
      <c r="A563" s="2"/>
      <c r="B563" s="2"/>
      <c r="C563" s="2"/>
      <c r="D563" s="2"/>
      <c r="E563" s="2"/>
      <c r="F563" s="2"/>
      <c r="G563" s="2"/>
      <c r="H563" s="2"/>
    </row>
    <row r="564" spans="1:8" ht="14.25" customHeight="1">
      <c r="A564" s="2"/>
      <c r="B564" s="2"/>
      <c r="C564" s="2"/>
      <c r="D564" s="2"/>
      <c r="E564" s="2"/>
      <c r="F564" s="2"/>
      <c r="G564" s="2"/>
      <c r="H564" s="2"/>
    </row>
    <row r="565" spans="1:8" ht="14.25" customHeight="1">
      <c r="A565" s="2"/>
      <c r="B565" s="2"/>
      <c r="C565" s="2"/>
      <c r="D565" s="2"/>
      <c r="E565" s="2"/>
      <c r="F565" s="2"/>
      <c r="G565" s="2"/>
      <c r="H565" s="2"/>
    </row>
    <row r="566" spans="1:8" ht="14.25" customHeight="1">
      <c r="A566" s="2"/>
      <c r="B566" s="2"/>
      <c r="C566" s="2"/>
      <c r="D566" s="2"/>
      <c r="E566" s="2"/>
      <c r="F566" s="2"/>
      <c r="G566" s="2"/>
      <c r="H566" s="2"/>
    </row>
    <row r="567" spans="1:8" ht="14.25" customHeight="1">
      <c r="A567" s="2"/>
      <c r="B567" s="2"/>
      <c r="C567" s="2"/>
      <c r="D567" s="2"/>
      <c r="E567" s="2"/>
      <c r="F567" s="2"/>
      <c r="G567" s="2"/>
      <c r="H567" s="2"/>
    </row>
    <row r="568" spans="1:8" ht="14.25" customHeight="1">
      <c r="A568" s="2"/>
      <c r="B568" s="2"/>
      <c r="C568" s="2"/>
      <c r="D568" s="2"/>
      <c r="E568" s="2"/>
      <c r="F568" s="2"/>
      <c r="G568" s="2"/>
      <c r="H568" s="2"/>
    </row>
    <row r="569" spans="1:8" ht="14.25" customHeight="1">
      <c r="A569" s="2"/>
      <c r="B569" s="2"/>
      <c r="C569" s="2"/>
      <c r="D569" s="2"/>
      <c r="E569" s="2"/>
      <c r="F569" s="2"/>
      <c r="G569" s="2"/>
      <c r="H569" s="2"/>
    </row>
    <row r="570" spans="1:8" ht="14.25" customHeight="1">
      <c r="A570" s="2"/>
      <c r="B570" s="2"/>
      <c r="C570" s="2"/>
      <c r="D570" s="2"/>
      <c r="E570" s="2"/>
      <c r="F570" s="2"/>
      <c r="G570" s="2"/>
      <c r="H570" s="2"/>
    </row>
    <row r="571" spans="1:8" ht="14.25" customHeight="1">
      <c r="A571" s="2"/>
      <c r="B571" s="2"/>
      <c r="C571" s="2"/>
      <c r="D571" s="2"/>
      <c r="E571" s="2"/>
      <c r="F571" s="2"/>
      <c r="G571" s="2"/>
      <c r="H571" s="2"/>
    </row>
    <row r="572" spans="1:8" ht="14.25" customHeight="1">
      <c r="A572" s="2"/>
      <c r="B572" s="2"/>
      <c r="C572" s="2"/>
      <c r="D572" s="2"/>
      <c r="E572" s="2"/>
      <c r="F572" s="2"/>
      <c r="G572" s="2"/>
      <c r="H572" s="2"/>
    </row>
    <row r="573" spans="1:8" ht="14.25" customHeight="1">
      <c r="A573" s="2"/>
      <c r="B573" s="2"/>
      <c r="C573" s="2"/>
      <c r="D573" s="2"/>
      <c r="E573" s="2"/>
      <c r="F573" s="2"/>
      <c r="G573" s="2"/>
      <c r="H573" s="2"/>
    </row>
    <row r="574" spans="1:8" ht="14.25" customHeight="1">
      <c r="A574" s="2"/>
      <c r="B574" s="2"/>
      <c r="C574" s="2"/>
      <c r="D574" s="2"/>
      <c r="E574" s="2"/>
      <c r="F574" s="2"/>
      <c r="G574" s="2"/>
      <c r="H574" s="2"/>
    </row>
    <row r="575" spans="1:8" ht="14.25" customHeight="1">
      <c r="A575" s="2"/>
      <c r="B575" s="2"/>
      <c r="C575" s="2"/>
      <c r="D575" s="2"/>
      <c r="E575" s="2"/>
      <c r="F575" s="2"/>
      <c r="G575" s="2"/>
      <c r="H575" s="2"/>
    </row>
    <row r="576" spans="1:8" ht="14.25" customHeight="1">
      <c r="A576" s="2"/>
      <c r="B576" s="2"/>
      <c r="C576" s="2"/>
      <c r="D576" s="2"/>
      <c r="E576" s="2"/>
      <c r="F576" s="2"/>
      <c r="G576" s="2"/>
      <c r="H576" s="2"/>
    </row>
    <row r="577" spans="1:8" ht="14.25" customHeight="1">
      <c r="A577" s="2"/>
      <c r="B577" s="2"/>
      <c r="C577" s="2"/>
      <c r="D577" s="2"/>
      <c r="E577" s="2"/>
      <c r="F577" s="2"/>
      <c r="G577" s="2"/>
      <c r="H577" s="2"/>
    </row>
    <row r="578" spans="1:8" ht="14.25" customHeight="1">
      <c r="A578" s="2"/>
      <c r="B578" s="2"/>
      <c r="C578" s="2"/>
      <c r="D578" s="2"/>
      <c r="E578" s="2"/>
      <c r="F578" s="2"/>
      <c r="G578" s="2"/>
      <c r="H578" s="2"/>
    </row>
    <row r="579" spans="1:8" ht="14.25" customHeight="1">
      <c r="A579" s="2"/>
      <c r="B579" s="2"/>
      <c r="C579" s="2"/>
      <c r="D579" s="2"/>
      <c r="E579" s="2"/>
      <c r="F579" s="2"/>
      <c r="G579" s="2"/>
      <c r="H579" s="2"/>
    </row>
    <row r="580" spans="1:8" ht="14.25" customHeight="1">
      <c r="A580" s="2"/>
      <c r="B580" s="2"/>
      <c r="C580" s="2"/>
      <c r="D580" s="2"/>
      <c r="E580" s="2"/>
      <c r="F580" s="2"/>
      <c r="G580" s="2"/>
      <c r="H580" s="2"/>
    </row>
    <row r="581" spans="1:8" ht="14.25" customHeight="1">
      <c r="A581" s="2"/>
      <c r="B581" s="2"/>
      <c r="C581" s="2"/>
      <c r="D581" s="2"/>
      <c r="E581" s="2"/>
      <c r="F581" s="2"/>
      <c r="G581" s="2"/>
      <c r="H581" s="2"/>
    </row>
    <row r="582" spans="1:8" ht="14.25" customHeight="1">
      <c r="A582" s="2"/>
      <c r="B582" s="2"/>
      <c r="C582" s="2"/>
      <c r="D582" s="2"/>
      <c r="E582" s="2"/>
      <c r="F582" s="2"/>
      <c r="G582" s="2"/>
      <c r="H582" s="2"/>
    </row>
    <row r="583" spans="1:8" ht="14.25" customHeight="1">
      <c r="A583" s="2"/>
      <c r="B583" s="2"/>
      <c r="C583" s="2"/>
      <c r="D583" s="2"/>
      <c r="E583" s="2"/>
      <c r="F583" s="2"/>
      <c r="G583" s="2"/>
      <c r="H583" s="2"/>
    </row>
    <row r="584" spans="1:8" ht="14.25" customHeight="1">
      <c r="A584" s="2"/>
      <c r="B584" s="2"/>
      <c r="C584" s="2"/>
      <c r="D584" s="2"/>
      <c r="E584" s="2"/>
      <c r="F584" s="2"/>
      <c r="G584" s="2"/>
      <c r="H584" s="2"/>
    </row>
    <row r="585" spans="1:8" ht="14.25" customHeight="1">
      <c r="A585" s="2"/>
      <c r="B585" s="2"/>
      <c r="C585" s="2"/>
      <c r="D585" s="2"/>
      <c r="E585" s="2"/>
      <c r="F585" s="2"/>
      <c r="G585" s="2"/>
      <c r="H585" s="2"/>
    </row>
    <row r="586" spans="1:8" ht="14.25" customHeight="1">
      <c r="A586" s="2"/>
      <c r="B586" s="2"/>
      <c r="C586" s="2"/>
      <c r="D586" s="2"/>
      <c r="E586" s="2"/>
      <c r="F586" s="2"/>
      <c r="G586" s="2"/>
      <c r="H586" s="2"/>
    </row>
    <row r="587" spans="1:8" ht="14.25" customHeight="1">
      <c r="A587" s="2"/>
      <c r="B587" s="2"/>
      <c r="C587" s="2"/>
      <c r="D587" s="2"/>
      <c r="E587" s="2"/>
      <c r="F587" s="2"/>
      <c r="G587" s="2"/>
      <c r="H587" s="2"/>
    </row>
    <row r="588" spans="1:8" ht="14.25" customHeight="1">
      <c r="A588" s="2"/>
      <c r="B588" s="2"/>
      <c r="C588" s="2"/>
      <c r="D588" s="2"/>
      <c r="E588" s="2"/>
      <c r="F588" s="2"/>
      <c r="G588" s="2"/>
      <c r="H588" s="2"/>
    </row>
    <row r="589" spans="1:8" ht="14.25" customHeight="1">
      <c r="A589" s="2"/>
      <c r="B589" s="2"/>
      <c r="C589" s="2"/>
      <c r="D589" s="2"/>
      <c r="E589" s="2"/>
      <c r="F589" s="2"/>
      <c r="G589" s="2"/>
      <c r="H589" s="2"/>
    </row>
    <row r="590" spans="1:8" ht="14.25" customHeight="1">
      <c r="A590" s="2"/>
      <c r="B590" s="2"/>
      <c r="C590" s="2"/>
      <c r="D590" s="2"/>
      <c r="E590" s="2"/>
      <c r="F590" s="2"/>
      <c r="G590" s="2"/>
      <c r="H590" s="2"/>
    </row>
    <row r="591" spans="1:8" ht="14.25" customHeight="1">
      <c r="A591" s="2"/>
      <c r="B591" s="2"/>
      <c r="C591" s="2"/>
      <c r="D591" s="2"/>
      <c r="E591" s="2"/>
      <c r="F591" s="2"/>
      <c r="G591" s="2"/>
      <c r="H591" s="2"/>
    </row>
    <row r="592" spans="1:8" ht="14.25" customHeight="1">
      <c r="A592" s="2"/>
      <c r="B592" s="2"/>
      <c r="C592" s="2"/>
      <c r="D592" s="2"/>
      <c r="E592" s="2"/>
      <c r="F592" s="2"/>
      <c r="G592" s="2"/>
      <c r="H592" s="2"/>
    </row>
    <row r="593" spans="1:8" ht="14.25" customHeight="1">
      <c r="A593" s="2"/>
      <c r="B593" s="2"/>
      <c r="C593" s="2"/>
      <c r="D593" s="2"/>
      <c r="E593" s="2"/>
      <c r="F593" s="2"/>
      <c r="G593" s="2"/>
      <c r="H593" s="2"/>
    </row>
    <row r="594" spans="1:8" ht="14.25" customHeight="1">
      <c r="A594" s="2"/>
      <c r="B594" s="2"/>
      <c r="C594" s="2"/>
      <c r="D594" s="2"/>
      <c r="E594" s="2"/>
      <c r="F594" s="2"/>
      <c r="G594" s="2"/>
      <c r="H594" s="2"/>
    </row>
    <row r="595" spans="1:8" ht="14.25" customHeight="1">
      <c r="A595" s="2"/>
      <c r="B595" s="2"/>
      <c r="C595" s="2"/>
      <c r="D595" s="2"/>
      <c r="E595" s="2"/>
      <c r="F595" s="2"/>
      <c r="G595" s="2"/>
      <c r="H595" s="2"/>
    </row>
    <row r="596" spans="1:8" ht="14.25" customHeight="1">
      <c r="A596" s="2"/>
      <c r="B596" s="2"/>
      <c r="C596" s="2"/>
      <c r="D596" s="2"/>
      <c r="E596" s="2"/>
      <c r="F596" s="2"/>
      <c r="G596" s="2"/>
      <c r="H596" s="2"/>
    </row>
    <row r="597" spans="1:8" ht="14.25" customHeight="1">
      <c r="A597" s="2"/>
      <c r="B597" s="2"/>
      <c r="C597" s="2"/>
      <c r="D597" s="2"/>
      <c r="E597" s="2"/>
      <c r="F597" s="2"/>
      <c r="G597" s="2"/>
      <c r="H597" s="2"/>
    </row>
    <row r="598" spans="1:8" ht="14.25" customHeight="1">
      <c r="A598" s="2"/>
      <c r="B598" s="2"/>
      <c r="C598" s="2"/>
      <c r="D598" s="2"/>
      <c r="E598" s="2"/>
      <c r="F598" s="2"/>
      <c r="G598" s="2"/>
      <c r="H598" s="2"/>
    </row>
    <row r="599" spans="1:8" ht="14.25" customHeight="1">
      <c r="A599" s="2"/>
      <c r="B599" s="2"/>
      <c r="C599" s="2"/>
      <c r="D599" s="2"/>
      <c r="E599" s="2"/>
      <c r="F599" s="2"/>
      <c r="G599" s="2"/>
      <c r="H599" s="2"/>
    </row>
    <row r="600" spans="1:8" ht="14.25" customHeight="1">
      <c r="A600" s="2"/>
      <c r="B600" s="2"/>
      <c r="C600" s="2"/>
      <c r="D600" s="2"/>
      <c r="E600" s="2"/>
      <c r="F600" s="2"/>
      <c r="G600" s="2"/>
      <c r="H600" s="2"/>
    </row>
    <row r="601" spans="1:8" ht="14.25" customHeight="1">
      <c r="A601" s="2"/>
      <c r="B601" s="2"/>
      <c r="C601" s="2"/>
      <c r="D601" s="2"/>
      <c r="E601" s="2"/>
      <c r="F601" s="2"/>
      <c r="G601" s="2"/>
      <c r="H601" s="2"/>
    </row>
    <row r="602" spans="1:8" ht="14.25" customHeight="1">
      <c r="A602" s="2"/>
      <c r="B602" s="2"/>
      <c r="C602" s="2"/>
      <c r="D602" s="2"/>
      <c r="E602" s="2"/>
      <c r="F602" s="2"/>
      <c r="G602" s="2"/>
      <c r="H602" s="2"/>
    </row>
    <row r="603" spans="1:8" ht="14.25" customHeight="1">
      <c r="A603" s="2"/>
      <c r="B603" s="2"/>
      <c r="C603" s="2"/>
      <c r="D603" s="2"/>
      <c r="E603" s="2"/>
      <c r="F603" s="2"/>
      <c r="G603" s="2"/>
      <c r="H603" s="2"/>
    </row>
    <row r="604" spans="1:8" ht="14.25" customHeight="1">
      <c r="A604" s="2"/>
      <c r="B604" s="2"/>
      <c r="C604" s="2"/>
      <c r="D604" s="2"/>
      <c r="E604" s="2"/>
      <c r="F604" s="2"/>
      <c r="G604" s="2"/>
      <c r="H604" s="2"/>
    </row>
    <row r="605" spans="1:8" ht="14.25" customHeight="1">
      <c r="A605" s="2"/>
      <c r="B605" s="2"/>
      <c r="C605" s="2"/>
      <c r="D605" s="2"/>
      <c r="E605" s="2"/>
      <c r="F605" s="2"/>
      <c r="G605" s="2"/>
      <c r="H605" s="2"/>
    </row>
    <row r="606" spans="1:8" ht="14.25" customHeight="1">
      <c r="A606" s="2"/>
      <c r="B606" s="2"/>
      <c r="C606" s="2"/>
      <c r="D606" s="2"/>
      <c r="E606" s="2"/>
      <c r="F606" s="2"/>
      <c r="G606" s="2"/>
      <c r="H606" s="2"/>
    </row>
    <row r="607" spans="1:8" ht="14.25" customHeight="1">
      <c r="A607" s="2"/>
      <c r="B607" s="2"/>
      <c r="C607" s="2"/>
      <c r="D607" s="2"/>
      <c r="E607" s="2"/>
      <c r="F607" s="2"/>
      <c r="G607" s="2"/>
      <c r="H607" s="2"/>
    </row>
    <row r="608" spans="1:8" ht="14.25" customHeight="1">
      <c r="A608" s="2"/>
      <c r="B608" s="2"/>
      <c r="C608" s="2"/>
      <c r="D608" s="2"/>
      <c r="E608" s="2"/>
      <c r="F608" s="2"/>
      <c r="G608" s="2"/>
      <c r="H608" s="2"/>
    </row>
    <row r="609" spans="1:8" ht="14.25" customHeight="1">
      <c r="A609" s="2"/>
      <c r="B609" s="2"/>
      <c r="C609" s="2"/>
      <c r="D609" s="2"/>
      <c r="E609" s="2"/>
      <c r="F609" s="2"/>
      <c r="G609" s="2"/>
      <c r="H609" s="2"/>
    </row>
    <row r="610" spans="1:8" ht="14.25" customHeight="1">
      <c r="A610" s="2"/>
      <c r="B610" s="2"/>
      <c r="C610" s="2"/>
      <c r="D610" s="2"/>
      <c r="E610" s="2"/>
      <c r="F610" s="2"/>
      <c r="G610" s="2"/>
      <c r="H610" s="2"/>
    </row>
    <row r="611" spans="1:8" ht="14.25" customHeight="1">
      <c r="A611" s="2"/>
      <c r="B611" s="2"/>
      <c r="C611" s="2"/>
      <c r="D611" s="2"/>
      <c r="E611" s="2"/>
      <c r="F611" s="2"/>
      <c r="G611" s="2"/>
      <c r="H611" s="2"/>
    </row>
    <row r="612" spans="1:8" ht="14.25" customHeight="1">
      <c r="A612" s="2"/>
      <c r="B612" s="2"/>
      <c r="C612" s="2"/>
      <c r="D612" s="2"/>
      <c r="E612" s="2"/>
      <c r="F612" s="2"/>
      <c r="G612" s="2"/>
      <c r="H612" s="2"/>
    </row>
    <row r="613" spans="1:8" ht="14.25" customHeight="1">
      <c r="A613" s="2"/>
      <c r="B613" s="2"/>
      <c r="C613" s="2"/>
      <c r="D613" s="2"/>
      <c r="E613" s="2"/>
      <c r="F613" s="2"/>
      <c r="G613" s="2"/>
      <c r="H613" s="2"/>
    </row>
    <row r="614" spans="1:8" ht="14.25" customHeight="1">
      <c r="A614" s="2"/>
      <c r="B614" s="2"/>
      <c r="C614" s="2"/>
      <c r="D614" s="2"/>
      <c r="E614" s="2"/>
      <c r="F614" s="2"/>
      <c r="G614" s="2"/>
      <c r="H614" s="2"/>
    </row>
    <row r="615" spans="1:8" ht="14.25" customHeight="1">
      <c r="A615" s="2"/>
      <c r="B615" s="2"/>
      <c r="C615" s="2"/>
      <c r="D615" s="2"/>
      <c r="E615" s="2"/>
      <c r="F615" s="2"/>
      <c r="G615" s="2"/>
      <c r="H615" s="2"/>
    </row>
    <row r="616" spans="1:8" ht="14.25" customHeight="1">
      <c r="A616" s="2"/>
      <c r="B616" s="2"/>
      <c r="C616" s="2"/>
      <c r="D616" s="2"/>
      <c r="E616" s="2"/>
      <c r="F616" s="2"/>
      <c r="G616" s="2"/>
      <c r="H616" s="2"/>
    </row>
    <row r="617" spans="1:8" ht="14.25" customHeight="1">
      <c r="A617" s="2"/>
      <c r="B617" s="2"/>
      <c r="C617" s="2"/>
      <c r="D617" s="2"/>
      <c r="E617" s="2"/>
      <c r="F617" s="2"/>
      <c r="G617" s="2"/>
      <c r="H617" s="2"/>
    </row>
    <row r="618" spans="1:8" ht="14.25" customHeight="1">
      <c r="A618" s="2"/>
      <c r="B618" s="2"/>
      <c r="C618" s="2"/>
      <c r="D618" s="2"/>
      <c r="E618" s="2"/>
      <c r="F618" s="2"/>
      <c r="G618" s="2"/>
      <c r="H618" s="2"/>
    </row>
    <row r="619" spans="1:8" ht="14.25" customHeight="1">
      <c r="A619" s="2"/>
      <c r="B619" s="2"/>
      <c r="C619" s="2"/>
      <c r="D619" s="2"/>
      <c r="E619" s="2"/>
      <c r="F619" s="2"/>
      <c r="G619" s="2"/>
      <c r="H619" s="2"/>
    </row>
    <row r="620" spans="1:8" ht="14.25" customHeight="1">
      <c r="A620" s="2"/>
      <c r="B620" s="2"/>
      <c r="C620" s="2"/>
      <c r="D620" s="2"/>
      <c r="E620" s="2"/>
      <c r="F620" s="2"/>
      <c r="G620" s="2"/>
      <c r="H620" s="2"/>
    </row>
    <row r="621" spans="1:8" ht="14.25" customHeight="1">
      <c r="A621" s="2"/>
      <c r="B621" s="2"/>
      <c r="C621" s="2"/>
      <c r="D621" s="2"/>
      <c r="E621" s="2"/>
      <c r="F621" s="2"/>
      <c r="G621" s="2"/>
      <c r="H621" s="2"/>
    </row>
    <row r="622" spans="1:8" ht="14.25" customHeight="1">
      <c r="A622" s="2"/>
      <c r="B622" s="2"/>
      <c r="C622" s="2"/>
      <c r="D622" s="2"/>
      <c r="E622" s="2"/>
      <c r="F622" s="2"/>
      <c r="G622" s="2"/>
      <c r="H622" s="2"/>
    </row>
    <row r="623" spans="1:8" ht="14.25" customHeight="1">
      <c r="A623" s="2"/>
      <c r="B623" s="2"/>
      <c r="C623" s="2"/>
      <c r="D623" s="2"/>
      <c r="E623" s="2"/>
      <c r="F623" s="2"/>
      <c r="G623" s="2"/>
      <c r="H623" s="2"/>
    </row>
    <row r="624" spans="1:8" ht="14.25" customHeight="1">
      <c r="A624" s="2"/>
      <c r="B624" s="2"/>
      <c r="C624" s="2"/>
      <c r="D624" s="2"/>
      <c r="E624" s="2"/>
      <c r="F624" s="2"/>
      <c r="G624" s="2"/>
      <c r="H624" s="2"/>
    </row>
    <row r="625" spans="1:8" ht="14.25" customHeight="1">
      <c r="A625" s="2"/>
      <c r="B625" s="2"/>
      <c r="C625" s="2"/>
      <c r="D625" s="2"/>
      <c r="E625" s="2"/>
      <c r="F625" s="2"/>
      <c r="G625" s="2"/>
      <c r="H625" s="2"/>
    </row>
    <row r="626" spans="1:8" ht="14.25" customHeight="1">
      <c r="A626" s="2"/>
      <c r="B626" s="2"/>
      <c r="C626" s="2"/>
      <c r="D626" s="2"/>
      <c r="E626" s="2"/>
      <c r="F626" s="2"/>
      <c r="G626" s="2"/>
      <c r="H626" s="2"/>
    </row>
    <row r="627" spans="1:8" ht="14.25" customHeight="1">
      <c r="A627" s="2"/>
      <c r="B627" s="2"/>
      <c r="C627" s="2"/>
      <c r="D627" s="2"/>
      <c r="E627" s="2"/>
      <c r="F627" s="2"/>
      <c r="G627" s="2"/>
      <c r="H627" s="2"/>
    </row>
    <row r="628" spans="1:8" ht="14.25" customHeight="1">
      <c r="A628" s="2"/>
      <c r="B628" s="2"/>
      <c r="C628" s="2"/>
      <c r="D628" s="2"/>
      <c r="E628" s="2"/>
      <c r="F628" s="2"/>
      <c r="G628" s="2"/>
      <c r="H628" s="2"/>
    </row>
    <row r="629" spans="1:8" ht="14.25" customHeight="1">
      <c r="A629" s="2"/>
      <c r="B629" s="2"/>
      <c r="C629" s="2"/>
      <c r="D629" s="2"/>
      <c r="E629" s="2"/>
      <c r="F629" s="2"/>
      <c r="G629" s="2"/>
      <c r="H629" s="2"/>
    </row>
    <row r="630" spans="1:8" ht="14.25" customHeight="1">
      <c r="A630" s="2"/>
      <c r="B630" s="2"/>
      <c r="C630" s="2"/>
      <c r="D630" s="2"/>
      <c r="E630" s="2"/>
      <c r="F630" s="2"/>
      <c r="G630" s="2"/>
      <c r="H630" s="2"/>
    </row>
    <row r="631" spans="1:8" ht="14.25" customHeight="1">
      <c r="A631" s="2"/>
      <c r="B631" s="2"/>
      <c r="C631" s="2"/>
      <c r="D631" s="2"/>
      <c r="E631" s="2"/>
      <c r="F631" s="2"/>
      <c r="G631" s="2"/>
      <c r="H631" s="2"/>
    </row>
    <row r="632" spans="1:8" ht="14.25" customHeight="1">
      <c r="A632" s="2"/>
      <c r="B632" s="2"/>
      <c r="C632" s="2"/>
      <c r="D632" s="2"/>
      <c r="E632" s="2"/>
      <c r="F632" s="2"/>
      <c r="G632" s="2"/>
      <c r="H632" s="2"/>
    </row>
    <row r="633" spans="1:8" ht="14.25" customHeight="1">
      <c r="A633" s="2"/>
      <c r="B633" s="2"/>
      <c r="C633" s="2"/>
      <c r="D633" s="2"/>
      <c r="E633" s="2"/>
      <c r="F633" s="2"/>
      <c r="G633" s="2"/>
      <c r="H633" s="2"/>
    </row>
    <row r="634" spans="1:8" ht="14.25" customHeight="1">
      <c r="A634" s="2"/>
      <c r="B634" s="2"/>
      <c r="C634" s="2"/>
      <c r="D634" s="2"/>
      <c r="E634" s="2"/>
      <c r="F634" s="2"/>
      <c r="G634" s="2"/>
      <c r="H634" s="2"/>
    </row>
    <row r="635" spans="1:8" ht="14.25" customHeight="1">
      <c r="A635" s="2"/>
      <c r="B635" s="2"/>
      <c r="C635" s="2"/>
      <c r="D635" s="2"/>
      <c r="E635" s="2"/>
      <c r="F635" s="2"/>
      <c r="G635" s="2"/>
      <c r="H635" s="2"/>
    </row>
    <row r="636" spans="1:8" ht="14.25" customHeight="1">
      <c r="A636" s="2"/>
      <c r="B636" s="2"/>
      <c r="C636" s="2"/>
      <c r="D636" s="2"/>
      <c r="E636" s="2"/>
      <c r="F636" s="2"/>
      <c r="G636" s="2"/>
      <c r="H636" s="2"/>
    </row>
    <row r="637" spans="1:8" ht="14.25" customHeight="1">
      <c r="A637" s="2"/>
      <c r="B637" s="2"/>
      <c r="C637" s="2"/>
      <c r="D637" s="2"/>
      <c r="E637" s="2"/>
      <c r="F637" s="2"/>
      <c r="G637" s="2"/>
      <c r="H637" s="2"/>
    </row>
    <row r="638" spans="1:8" ht="14.25" customHeight="1">
      <c r="A638" s="2"/>
      <c r="B638" s="2"/>
      <c r="C638" s="2"/>
      <c r="D638" s="2"/>
      <c r="E638" s="2"/>
      <c r="F638" s="2"/>
      <c r="G638" s="2"/>
      <c r="H638" s="2"/>
    </row>
    <row r="639" spans="1:8" ht="14.25" customHeight="1">
      <c r="A639" s="2"/>
      <c r="B639" s="2"/>
      <c r="C639" s="2"/>
      <c r="D639" s="2"/>
      <c r="E639" s="2"/>
      <c r="F639" s="2"/>
      <c r="G639" s="2"/>
      <c r="H639" s="2"/>
    </row>
    <row r="640" spans="1:8" ht="14.25" customHeight="1">
      <c r="A640" s="2"/>
      <c r="B640" s="2"/>
      <c r="C640" s="2"/>
      <c r="D640" s="2"/>
      <c r="E640" s="2"/>
      <c r="F640" s="2"/>
      <c r="G640" s="2"/>
      <c r="H640" s="2"/>
    </row>
    <row r="641" spans="1:8" ht="14.25" customHeight="1">
      <c r="A641" s="2"/>
      <c r="B641" s="2"/>
      <c r="C641" s="2"/>
      <c r="D641" s="2"/>
      <c r="E641" s="2"/>
      <c r="F641" s="2"/>
      <c r="G641" s="2"/>
      <c r="H641" s="2"/>
    </row>
    <row r="642" spans="1:8" ht="14.25" customHeight="1">
      <c r="A642" s="2"/>
      <c r="B642" s="2"/>
      <c r="C642" s="2"/>
      <c r="D642" s="2"/>
      <c r="E642" s="2"/>
      <c r="F642" s="2"/>
      <c r="G642" s="2"/>
      <c r="H642" s="2"/>
    </row>
    <row r="643" spans="1:8" ht="14.25" customHeight="1">
      <c r="A643" s="2"/>
      <c r="B643" s="2"/>
      <c r="C643" s="2"/>
      <c r="D643" s="2"/>
      <c r="E643" s="2"/>
      <c r="F643" s="2"/>
      <c r="G643" s="2"/>
      <c r="H643" s="2"/>
    </row>
    <row r="644" spans="1:8" ht="14.25" customHeight="1">
      <c r="A644" s="2"/>
      <c r="B644" s="2"/>
      <c r="C644" s="2"/>
      <c r="D644" s="2"/>
      <c r="E644" s="2"/>
      <c r="F644" s="2"/>
      <c r="G644" s="2"/>
      <c r="H644" s="2"/>
    </row>
    <row r="645" spans="1:8" ht="14.25" customHeight="1">
      <c r="A645" s="2"/>
      <c r="B645" s="2"/>
      <c r="C645" s="2"/>
      <c r="D645" s="2"/>
      <c r="E645" s="2"/>
      <c r="F645" s="2"/>
      <c r="G645" s="2"/>
      <c r="H645" s="2"/>
    </row>
    <row r="646" spans="1:8" ht="14.25" customHeight="1">
      <c r="A646" s="2"/>
      <c r="B646" s="2"/>
      <c r="C646" s="2"/>
      <c r="D646" s="2"/>
      <c r="E646" s="2"/>
      <c r="F646" s="2"/>
      <c r="G646" s="2"/>
      <c r="H646" s="2"/>
    </row>
    <row r="647" spans="1:8" ht="14.25" customHeight="1">
      <c r="A647" s="2"/>
      <c r="B647" s="2"/>
      <c r="C647" s="2"/>
      <c r="D647" s="2"/>
      <c r="E647" s="2"/>
      <c r="F647" s="2"/>
      <c r="G647" s="2"/>
      <c r="H647" s="2"/>
    </row>
    <row r="648" spans="1:8" ht="14.25" customHeight="1">
      <c r="A648" s="2"/>
      <c r="B648" s="2"/>
      <c r="C648" s="2"/>
      <c r="D648" s="2"/>
      <c r="E648" s="2"/>
      <c r="F648" s="2"/>
      <c r="G648" s="2"/>
      <c r="H648" s="2"/>
    </row>
    <row r="649" spans="1:8" ht="14.25" customHeight="1">
      <c r="A649" s="2"/>
      <c r="B649" s="2"/>
      <c r="C649" s="2"/>
      <c r="D649" s="2"/>
      <c r="E649" s="2"/>
      <c r="F649" s="2"/>
      <c r="G649" s="2"/>
      <c r="H649" s="2"/>
    </row>
    <row r="650" spans="1:8" ht="14.25" customHeight="1">
      <c r="A650" s="2"/>
      <c r="B650" s="2"/>
      <c r="C650" s="2"/>
      <c r="D650" s="2"/>
      <c r="E650" s="2"/>
      <c r="F650" s="2"/>
      <c r="G650" s="2"/>
      <c r="H650" s="2"/>
    </row>
    <row r="651" spans="1:8" ht="14.25" customHeight="1">
      <c r="A651" s="2"/>
      <c r="B651" s="2"/>
      <c r="C651" s="2"/>
      <c r="D651" s="2"/>
      <c r="E651" s="2"/>
      <c r="F651" s="2"/>
      <c r="G651" s="2"/>
      <c r="H651" s="2"/>
    </row>
    <row r="652" spans="1:8" ht="14.25" customHeight="1">
      <c r="A652" s="2"/>
      <c r="B652" s="2"/>
      <c r="C652" s="2"/>
      <c r="D652" s="2"/>
      <c r="E652" s="2"/>
      <c r="F652" s="2"/>
      <c r="G652" s="2"/>
      <c r="H652" s="2"/>
    </row>
    <row r="653" spans="1:8" ht="14.25" customHeight="1">
      <c r="A653" s="2"/>
      <c r="B653" s="2"/>
      <c r="C653" s="2"/>
      <c r="D653" s="2"/>
      <c r="E653" s="2"/>
      <c r="F653" s="2"/>
      <c r="G653" s="2"/>
      <c r="H653" s="2"/>
    </row>
    <row r="654" spans="1:8" ht="14.25" customHeight="1">
      <c r="A654" s="2"/>
      <c r="B654" s="2"/>
      <c r="C654" s="2"/>
      <c r="D654" s="2"/>
      <c r="E654" s="2"/>
      <c r="F654" s="2"/>
      <c r="G654" s="2"/>
      <c r="H654" s="2"/>
    </row>
    <row r="655" spans="1:8" ht="14.25" customHeight="1">
      <c r="A655" s="2"/>
      <c r="B655" s="2"/>
      <c r="C655" s="2"/>
      <c r="D655" s="2"/>
      <c r="E655" s="2"/>
      <c r="F655" s="2"/>
      <c r="G655" s="2"/>
      <c r="H655" s="2"/>
    </row>
    <row r="656" spans="1:8" ht="14.25" customHeight="1">
      <c r="A656" s="2"/>
      <c r="B656" s="2"/>
      <c r="C656" s="2"/>
      <c r="D656" s="2"/>
      <c r="E656" s="2"/>
      <c r="F656" s="2"/>
      <c r="G656" s="2"/>
      <c r="H656" s="2"/>
    </row>
    <row r="657" spans="1:8" ht="14.25" customHeight="1">
      <c r="A657" s="2"/>
      <c r="B657" s="2"/>
      <c r="C657" s="2"/>
      <c r="D657" s="2"/>
      <c r="E657" s="2"/>
      <c r="F657" s="2"/>
      <c r="G657" s="2"/>
      <c r="H657" s="2"/>
    </row>
    <row r="658" spans="1:8" ht="14.25" customHeight="1">
      <c r="A658" s="2"/>
      <c r="B658" s="2"/>
      <c r="C658" s="2"/>
      <c r="D658" s="2"/>
      <c r="E658" s="2"/>
      <c r="F658" s="2"/>
      <c r="G658" s="2"/>
      <c r="H658" s="2"/>
    </row>
    <row r="659" spans="1:8" ht="14.25" customHeight="1">
      <c r="A659" s="2"/>
      <c r="B659" s="2"/>
      <c r="C659" s="2"/>
      <c r="D659" s="2"/>
      <c r="E659" s="2"/>
      <c r="F659" s="2"/>
      <c r="G659" s="2"/>
      <c r="H659" s="2"/>
    </row>
    <row r="660" spans="1:8" ht="14.25" customHeight="1">
      <c r="A660" s="2"/>
      <c r="B660" s="2"/>
      <c r="C660" s="2"/>
      <c r="D660" s="2"/>
      <c r="E660" s="2"/>
      <c r="F660" s="2"/>
      <c r="G660" s="2"/>
      <c r="H660" s="2"/>
    </row>
    <row r="661" spans="1:8" ht="14.25" customHeight="1">
      <c r="A661" s="2"/>
      <c r="B661" s="2"/>
      <c r="C661" s="2"/>
      <c r="D661" s="2"/>
      <c r="E661" s="2"/>
      <c r="F661" s="2"/>
      <c r="G661" s="2"/>
      <c r="H661" s="2"/>
    </row>
    <row r="662" spans="1:8" ht="14.25" customHeight="1">
      <c r="A662" s="2"/>
      <c r="B662" s="2"/>
      <c r="C662" s="2"/>
      <c r="D662" s="2"/>
      <c r="E662" s="2"/>
      <c r="F662" s="2"/>
      <c r="G662" s="2"/>
      <c r="H662" s="2"/>
    </row>
    <row r="663" spans="1:8" ht="14.25" customHeight="1">
      <c r="A663" s="2"/>
      <c r="B663" s="2"/>
      <c r="C663" s="2"/>
      <c r="D663" s="2"/>
      <c r="E663" s="2"/>
      <c r="F663" s="2"/>
      <c r="G663" s="2"/>
      <c r="H663" s="2"/>
    </row>
    <row r="664" spans="1:8" ht="14.25" customHeight="1">
      <c r="A664" s="2"/>
      <c r="B664" s="2"/>
      <c r="C664" s="2"/>
      <c r="D664" s="2"/>
      <c r="E664" s="2"/>
      <c r="F664" s="2"/>
      <c r="G664" s="2"/>
      <c r="H664" s="2"/>
    </row>
    <row r="665" spans="1:8" ht="14.25" customHeight="1">
      <c r="A665" s="2"/>
      <c r="B665" s="2"/>
      <c r="C665" s="2"/>
      <c r="D665" s="2"/>
      <c r="E665" s="2"/>
      <c r="F665" s="2"/>
      <c r="G665" s="2"/>
      <c r="H665" s="2"/>
    </row>
    <row r="666" spans="1:8" ht="14.25" customHeight="1">
      <c r="A666" s="2"/>
      <c r="B666" s="2"/>
      <c r="C666" s="2"/>
      <c r="D666" s="2"/>
      <c r="E666" s="2"/>
      <c r="F666" s="2"/>
      <c r="G666" s="2"/>
      <c r="H666" s="2"/>
    </row>
    <row r="667" spans="1:8" ht="14.25" customHeight="1">
      <c r="A667" s="2"/>
      <c r="B667" s="2"/>
      <c r="C667" s="2"/>
      <c r="D667" s="2"/>
      <c r="E667" s="2"/>
      <c r="F667" s="2"/>
      <c r="G667" s="2"/>
      <c r="H667" s="2"/>
    </row>
    <row r="668" spans="1:8" ht="14.25" customHeight="1">
      <c r="A668" s="2"/>
      <c r="B668" s="2"/>
      <c r="C668" s="2"/>
      <c r="D668" s="2"/>
      <c r="E668" s="2"/>
      <c r="F668" s="2"/>
      <c r="G668" s="2"/>
      <c r="H668" s="2"/>
    </row>
    <row r="669" spans="1:8" ht="14.25" customHeight="1">
      <c r="A669" s="2"/>
      <c r="B669" s="2"/>
      <c r="C669" s="2"/>
      <c r="D669" s="2"/>
      <c r="E669" s="2"/>
      <c r="F669" s="2"/>
      <c r="G669" s="2"/>
      <c r="H669" s="2"/>
    </row>
    <row r="670" spans="1:8" ht="14.25" customHeight="1">
      <c r="A670" s="2"/>
      <c r="B670" s="2"/>
      <c r="C670" s="2"/>
      <c r="D670" s="2"/>
      <c r="E670" s="2"/>
      <c r="F670" s="2"/>
      <c r="G670" s="2"/>
      <c r="H670" s="2"/>
    </row>
    <row r="671" spans="1:8" ht="14.25" customHeight="1">
      <c r="A671" s="2"/>
      <c r="B671" s="2"/>
      <c r="C671" s="2"/>
      <c r="D671" s="2"/>
      <c r="E671" s="2"/>
      <c r="F671" s="2"/>
      <c r="G671" s="2"/>
      <c r="H671" s="2"/>
    </row>
    <row r="672" spans="1:8" ht="14.25" customHeight="1">
      <c r="A672" s="2"/>
      <c r="B672" s="2"/>
      <c r="C672" s="2"/>
      <c r="D672" s="2"/>
      <c r="E672" s="2"/>
      <c r="F672" s="2"/>
      <c r="G672" s="2"/>
      <c r="H672" s="2"/>
    </row>
    <row r="673" spans="1:8" ht="14.25" customHeight="1">
      <c r="A673" s="2"/>
      <c r="B673" s="2"/>
      <c r="C673" s="2"/>
      <c r="D673" s="2"/>
      <c r="E673" s="2"/>
      <c r="F673" s="2"/>
      <c r="G673" s="2"/>
      <c r="H673" s="2"/>
    </row>
    <row r="674" spans="1:8" ht="14.25" customHeight="1">
      <c r="A674" s="2"/>
      <c r="B674" s="2"/>
      <c r="C674" s="2"/>
      <c r="D674" s="2"/>
      <c r="E674" s="2"/>
      <c r="F674" s="2"/>
      <c r="G674" s="2"/>
      <c r="H674" s="2"/>
    </row>
    <row r="675" spans="1:8" ht="14.25" customHeight="1">
      <c r="A675" s="2"/>
      <c r="B675" s="2"/>
      <c r="C675" s="2"/>
      <c r="D675" s="2"/>
      <c r="E675" s="2"/>
      <c r="F675" s="2"/>
      <c r="G675" s="2"/>
      <c r="H675" s="2"/>
    </row>
    <row r="676" spans="1:8" ht="14.25" customHeight="1">
      <c r="A676" s="2"/>
      <c r="B676" s="2"/>
      <c r="C676" s="2"/>
      <c r="D676" s="2"/>
      <c r="E676" s="2"/>
      <c r="F676" s="2"/>
      <c r="G676" s="2"/>
      <c r="H676" s="2"/>
    </row>
    <row r="677" spans="1:8" ht="14.25" customHeight="1">
      <c r="A677" s="2"/>
      <c r="B677" s="2"/>
      <c r="C677" s="2"/>
      <c r="D677" s="2"/>
      <c r="E677" s="2"/>
      <c r="F677" s="2"/>
      <c r="G677" s="2"/>
      <c r="H677" s="2"/>
    </row>
    <row r="678" spans="1:8" ht="14.25" customHeight="1">
      <c r="A678" s="2"/>
      <c r="B678" s="2"/>
      <c r="C678" s="2"/>
      <c r="D678" s="2"/>
      <c r="E678" s="2"/>
      <c r="F678" s="2"/>
      <c r="G678" s="2"/>
      <c r="H678" s="2"/>
    </row>
    <row r="679" spans="1:8" ht="14.25" customHeight="1">
      <c r="A679" s="2"/>
      <c r="B679" s="2"/>
      <c r="C679" s="2"/>
      <c r="D679" s="2"/>
      <c r="E679" s="2"/>
      <c r="F679" s="2"/>
      <c r="G679" s="2"/>
      <c r="H679" s="2"/>
    </row>
    <row r="680" spans="1:8" ht="14.25" customHeight="1">
      <c r="A680" s="2"/>
      <c r="B680" s="2"/>
      <c r="C680" s="2"/>
      <c r="D680" s="2"/>
      <c r="E680" s="2"/>
      <c r="F680" s="2"/>
      <c r="G680" s="2"/>
      <c r="H680" s="2"/>
    </row>
    <row r="681" spans="1:8" ht="14.25" customHeight="1">
      <c r="A681" s="2"/>
      <c r="B681" s="2"/>
      <c r="C681" s="2"/>
      <c r="D681" s="2"/>
      <c r="E681" s="2"/>
      <c r="F681" s="2"/>
      <c r="G681" s="2"/>
      <c r="H681" s="2"/>
    </row>
    <row r="682" spans="1:8" ht="14.25" customHeight="1">
      <c r="A682" s="2"/>
      <c r="B682" s="2"/>
      <c r="C682" s="2"/>
      <c r="D682" s="2"/>
      <c r="E682" s="2"/>
      <c r="F682" s="2"/>
      <c r="G682" s="2"/>
      <c r="H682" s="2"/>
    </row>
    <row r="683" spans="1:8" ht="14.25" customHeight="1">
      <c r="A683" s="2"/>
      <c r="B683" s="2"/>
      <c r="C683" s="2"/>
      <c r="D683" s="2"/>
      <c r="E683" s="2"/>
      <c r="F683" s="2"/>
      <c r="G683" s="2"/>
      <c r="H683" s="2"/>
    </row>
    <row r="684" spans="1:8" ht="14.25" customHeight="1">
      <c r="A684" s="2"/>
      <c r="B684" s="2"/>
      <c r="C684" s="2"/>
      <c r="D684" s="2"/>
      <c r="E684" s="2"/>
      <c r="F684" s="2"/>
      <c r="G684" s="2"/>
      <c r="H684" s="2"/>
    </row>
    <row r="685" spans="1:8" ht="14.25" customHeight="1">
      <c r="A685" s="2"/>
      <c r="B685" s="2"/>
      <c r="C685" s="2"/>
      <c r="D685" s="2"/>
      <c r="E685" s="2"/>
      <c r="F685" s="2"/>
      <c r="G685" s="2"/>
      <c r="H685" s="2"/>
    </row>
    <row r="686" spans="1:8" ht="14.25" customHeight="1">
      <c r="A686" s="2"/>
      <c r="B686" s="2"/>
      <c r="C686" s="2"/>
      <c r="D686" s="2"/>
      <c r="E686" s="2"/>
      <c r="F686" s="2"/>
      <c r="G686" s="2"/>
      <c r="H686" s="2"/>
    </row>
    <row r="687" spans="1:8" ht="14.25" customHeight="1">
      <c r="A687" s="2"/>
      <c r="B687" s="2"/>
      <c r="C687" s="2"/>
      <c r="D687" s="2"/>
      <c r="E687" s="2"/>
      <c r="F687" s="2"/>
      <c r="G687" s="2"/>
      <c r="H687" s="2"/>
    </row>
    <row r="688" spans="1:8" ht="14.25" customHeight="1">
      <c r="A688" s="2"/>
      <c r="B688" s="2"/>
      <c r="C688" s="2"/>
      <c r="D688" s="2"/>
      <c r="E688" s="2"/>
      <c r="F688" s="2"/>
      <c r="G688" s="2"/>
      <c r="H688" s="2"/>
    </row>
    <row r="689" spans="1:8" ht="14.25" customHeight="1">
      <c r="A689" s="2"/>
      <c r="B689" s="2"/>
      <c r="C689" s="2"/>
      <c r="D689" s="2"/>
      <c r="E689" s="2"/>
      <c r="F689" s="2"/>
      <c r="G689" s="2"/>
      <c r="H689" s="2"/>
    </row>
    <row r="690" spans="1:8" ht="14.25" customHeight="1">
      <c r="A690" s="2"/>
      <c r="B690" s="2"/>
      <c r="C690" s="2"/>
      <c r="D690" s="2"/>
      <c r="E690" s="2"/>
      <c r="F690" s="2"/>
      <c r="G690" s="2"/>
      <c r="H690" s="2"/>
    </row>
    <row r="691" spans="1:8" ht="14.25" customHeight="1">
      <c r="A691" s="2"/>
      <c r="B691" s="2"/>
      <c r="C691" s="2"/>
      <c r="D691" s="2"/>
      <c r="E691" s="2"/>
      <c r="F691" s="2"/>
      <c r="G691" s="2"/>
      <c r="H691" s="2"/>
    </row>
    <row r="692" spans="1:8" ht="14.25" customHeight="1">
      <c r="A692" s="2"/>
      <c r="B692" s="2"/>
      <c r="C692" s="2"/>
      <c r="D692" s="2"/>
      <c r="E692" s="2"/>
      <c r="F692" s="2"/>
      <c r="G692" s="2"/>
      <c r="H692" s="2"/>
    </row>
    <row r="693" spans="1:8" ht="14.25" customHeight="1">
      <c r="A693" s="2"/>
      <c r="B693" s="2"/>
      <c r="C693" s="2"/>
      <c r="D693" s="2"/>
      <c r="E693" s="2"/>
      <c r="F693" s="2"/>
      <c r="G693" s="2"/>
      <c r="H693" s="2"/>
    </row>
    <row r="694" spans="1:8" ht="14.25" customHeight="1">
      <c r="A694" s="2"/>
      <c r="B694" s="2"/>
      <c r="C694" s="2"/>
      <c r="D694" s="2"/>
      <c r="E694" s="2"/>
      <c r="F694" s="2"/>
      <c r="G694" s="2"/>
      <c r="H694" s="2"/>
    </row>
    <row r="695" spans="1:8" ht="14.25" customHeight="1">
      <c r="A695" s="2"/>
      <c r="B695" s="2"/>
      <c r="C695" s="2"/>
      <c r="D695" s="2"/>
      <c r="E695" s="2"/>
      <c r="F695" s="2"/>
      <c r="G695" s="2"/>
      <c r="H695" s="2"/>
    </row>
    <row r="696" spans="1:8" ht="14.25" customHeight="1">
      <c r="A696" s="2"/>
      <c r="B696" s="2"/>
      <c r="C696" s="2"/>
      <c r="D696" s="2"/>
      <c r="E696" s="2"/>
      <c r="F696" s="2"/>
      <c r="G696" s="2"/>
      <c r="H696" s="2"/>
    </row>
    <row r="697" spans="1:8" ht="14.25" customHeight="1">
      <c r="A697" s="2"/>
      <c r="B697" s="2"/>
      <c r="C697" s="2"/>
      <c r="D697" s="2"/>
      <c r="E697" s="2"/>
      <c r="F697" s="2"/>
      <c r="G697" s="2"/>
      <c r="H697" s="2"/>
    </row>
    <row r="698" spans="1:8" ht="14.25" customHeight="1">
      <c r="A698" s="2"/>
      <c r="B698" s="2"/>
      <c r="C698" s="2"/>
      <c r="D698" s="2"/>
      <c r="E698" s="2"/>
      <c r="F698" s="2"/>
      <c r="G698" s="2"/>
      <c r="H698" s="2"/>
    </row>
    <row r="699" spans="1:8" ht="14.25" customHeight="1">
      <c r="A699" s="2"/>
      <c r="B699" s="2"/>
      <c r="C699" s="2"/>
      <c r="D699" s="2"/>
      <c r="E699" s="2"/>
      <c r="F699" s="2"/>
      <c r="G699" s="2"/>
      <c r="H699" s="2"/>
    </row>
    <row r="700" spans="1:8" ht="14.25" customHeight="1">
      <c r="A700" s="2"/>
      <c r="B700" s="2"/>
      <c r="C700" s="2"/>
      <c r="D700" s="2"/>
      <c r="E700" s="2"/>
      <c r="F700" s="2"/>
      <c r="G700" s="2"/>
      <c r="H700" s="2"/>
    </row>
    <row r="701" spans="1:8" ht="14.25" customHeight="1">
      <c r="A701" s="2"/>
      <c r="B701" s="2"/>
      <c r="C701" s="2"/>
      <c r="D701" s="2"/>
      <c r="E701" s="2"/>
      <c r="F701" s="2"/>
      <c r="G701" s="2"/>
      <c r="H701" s="2"/>
    </row>
    <row r="702" spans="1:8" ht="14.25" customHeight="1">
      <c r="A702" s="2"/>
      <c r="B702" s="2"/>
      <c r="C702" s="2"/>
      <c r="D702" s="2"/>
      <c r="E702" s="2"/>
      <c r="F702" s="2"/>
      <c r="G702" s="2"/>
      <c r="H702" s="2"/>
    </row>
    <row r="703" spans="1:8" ht="14.25" customHeight="1">
      <c r="A703" s="2"/>
      <c r="B703" s="2"/>
      <c r="C703" s="2"/>
      <c r="D703" s="2"/>
      <c r="E703" s="2"/>
      <c r="F703" s="2"/>
      <c r="G703" s="2"/>
      <c r="H703" s="2"/>
    </row>
    <row r="704" spans="1:8" ht="14.25" customHeight="1">
      <c r="A704" s="2"/>
      <c r="B704" s="2"/>
      <c r="C704" s="2"/>
      <c r="D704" s="2"/>
      <c r="E704" s="2"/>
      <c r="F704" s="2"/>
      <c r="G704" s="2"/>
      <c r="H704" s="2"/>
    </row>
    <row r="705" spans="1:8" ht="14.25" customHeight="1">
      <c r="A705" s="2"/>
      <c r="B705" s="2"/>
      <c r="C705" s="2"/>
      <c r="D705" s="2"/>
      <c r="E705" s="2"/>
      <c r="F705" s="2"/>
      <c r="G705" s="2"/>
      <c r="H705" s="2"/>
    </row>
    <row r="706" spans="1:8" ht="14.25" customHeight="1">
      <c r="A706" s="2"/>
      <c r="B706" s="2"/>
      <c r="C706" s="2"/>
      <c r="D706" s="2"/>
      <c r="E706" s="2"/>
      <c r="F706" s="2"/>
      <c r="G706" s="2"/>
      <c r="H706" s="2"/>
    </row>
    <row r="707" spans="1:8" ht="14.25" customHeight="1">
      <c r="A707" s="2"/>
      <c r="B707" s="2"/>
      <c r="C707" s="2"/>
      <c r="D707" s="2"/>
      <c r="E707" s="2"/>
      <c r="F707" s="2"/>
      <c r="G707" s="2"/>
      <c r="H707" s="2"/>
    </row>
    <row r="708" spans="1:8" ht="14.25" customHeight="1">
      <c r="A708" s="2"/>
      <c r="B708" s="2"/>
      <c r="C708" s="2"/>
      <c r="D708" s="2"/>
      <c r="E708" s="2"/>
      <c r="F708" s="2"/>
      <c r="G708" s="2"/>
      <c r="H708" s="2"/>
    </row>
    <row r="709" spans="1:8" ht="14.25" customHeight="1">
      <c r="A709" s="2"/>
      <c r="B709" s="2"/>
      <c r="C709" s="2"/>
      <c r="D709" s="2"/>
      <c r="E709" s="2"/>
      <c r="F709" s="2"/>
      <c r="G709" s="2"/>
      <c r="H709" s="2"/>
    </row>
    <row r="710" spans="1:8" ht="14.25" customHeight="1">
      <c r="A710" s="2"/>
      <c r="B710" s="2"/>
      <c r="C710" s="2"/>
      <c r="D710" s="2"/>
      <c r="E710" s="2"/>
      <c r="F710" s="2"/>
      <c r="G710" s="2"/>
      <c r="H710" s="2"/>
    </row>
    <row r="711" spans="1:8" ht="14.25" customHeight="1">
      <c r="A711" s="2"/>
      <c r="B711" s="2"/>
      <c r="C711" s="2"/>
      <c r="D711" s="2"/>
      <c r="E711" s="2"/>
      <c r="F711" s="2"/>
      <c r="G711" s="2"/>
      <c r="H711" s="2"/>
    </row>
    <row r="712" spans="1:8" ht="14.25" customHeight="1">
      <c r="A712" s="2"/>
      <c r="B712" s="2"/>
      <c r="C712" s="2"/>
      <c r="D712" s="2"/>
      <c r="E712" s="2"/>
      <c r="F712" s="2"/>
      <c r="G712" s="2"/>
      <c r="H712" s="2"/>
    </row>
    <row r="713" spans="1:8" ht="14.25" customHeight="1">
      <c r="A713" s="2"/>
      <c r="B713" s="2"/>
      <c r="C713" s="2"/>
      <c r="D713" s="2"/>
      <c r="E713" s="2"/>
      <c r="F713" s="2"/>
      <c r="G713" s="2"/>
      <c r="H713" s="2"/>
    </row>
    <row r="714" spans="1:8" ht="14.25" customHeight="1">
      <c r="A714" s="2"/>
      <c r="B714" s="2"/>
      <c r="C714" s="2"/>
      <c r="D714" s="2"/>
      <c r="E714" s="2"/>
      <c r="F714" s="2"/>
      <c r="G714" s="2"/>
      <c r="H714" s="2"/>
    </row>
    <row r="715" spans="1:8" ht="14.25" customHeight="1">
      <c r="A715" s="2"/>
      <c r="B715" s="2"/>
      <c r="C715" s="2"/>
      <c r="D715" s="2"/>
      <c r="E715" s="2"/>
      <c r="F715" s="2"/>
      <c r="G715" s="2"/>
      <c r="H715" s="2"/>
    </row>
    <row r="716" spans="1:8" ht="14.25" customHeight="1">
      <c r="A716" s="2"/>
      <c r="B716" s="2"/>
      <c r="C716" s="2"/>
      <c r="D716" s="2"/>
      <c r="E716" s="2"/>
      <c r="F716" s="2"/>
      <c r="G716" s="2"/>
      <c r="H716" s="2"/>
    </row>
    <row r="717" spans="1:8" ht="14.25" customHeight="1">
      <c r="A717" s="2"/>
      <c r="B717" s="2"/>
      <c r="C717" s="2"/>
      <c r="D717" s="2"/>
      <c r="E717" s="2"/>
      <c r="F717" s="2"/>
      <c r="G717" s="2"/>
      <c r="H717" s="2"/>
    </row>
    <row r="718" spans="1:8" ht="14.25" customHeight="1">
      <c r="A718" s="2"/>
      <c r="B718" s="2"/>
      <c r="C718" s="2"/>
      <c r="D718" s="2"/>
      <c r="E718" s="2"/>
      <c r="F718" s="2"/>
      <c r="G718" s="2"/>
      <c r="H718" s="2"/>
    </row>
    <row r="719" spans="1:8" ht="14.25" customHeight="1">
      <c r="A719" s="2"/>
      <c r="B719" s="2"/>
      <c r="C719" s="2"/>
      <c r="D719" s="2"/>
      <c r="E719" s="2"/>
      <c r="F719" s="2"/>
      <c r="G719" s="2"/>
      <c r="H719" s="2"/>
    </row>
    <row r="720" spans="1:8" ht="14.25" customHeight="1">
      <c r="A720" s="2"/>
      <c r="B720" s="2"/>
      <c r="C720" s="2"/>
      <c r="D720" s="2"/>
      <c r="E720" s="2"/>
      <c r="F720" s="2"/>
      <c r="G720" s="2"/>
      <c r="H720" s="2"/>
    </row>
    <row r="721" spans="1:8" ht="14.25" customHeight="1">
      <c r="A721" s="2"/>
      <c r="B721" s="2"/>
      <c r="C721" s="2"/>
      <c r="D721" s="2"/>
      <c r="E721" s="2"/>
      <c r="F721" s="2"/>
      <c r="G721" s="2"/>
      <c r="H721" s="2"/>
    </row>
    <row r="722" spans="1:8" ht="14.25" customHeight="1">
      <c r="A722" s="2"/>
      <c r="B722" s="2"/>
      <c r="C722" s="2"/>
      <c r="D722" s="2"/>
      <c r="E722" s="2"/>
      <c r="F722" s="2"/>
      <c r="G722" s="2"/>
      <c r="H722" s="2"/>
    </row>
    <row r="723" spans="1:8" ht="14.25" customHeight="1">
      <c r="A723" s="2"/>
      <c r="B723" s="2"/>
      <c r="C723" s="2"/>
      <c r="D723" s="2"/>
      <c r="E723" s="2"/>
      <c r="F723" s="2"/>
      <c r="G723" s="2"/>
      <c r="H723" s="2"/>
    </row>
    <row r="724" spans="1:8" ht="14.25" customHeight="1">
      <c r="A724" s="2"/>
      <c r="B724" s="2"/>
      <c r="C724" s="2"/>
      <c r="D724" s="2"/>
      <c r="E724" s="2"/>
      <c r="F724" s="2"/>
      <c r="G724" s="2"/>
      <c r="H724" s="2"/>
    </row>
    <row r="725" spans="1:8" ht="14.25" customHeight="1">
      <c r="A725" s="2"/>
      <c r="B725" s="2"/>
      <c r="C725" s="2"/>
      <c r="D725" s="2"/>
      <c r="E725" s="2"/>
      <c r="F725" s="2"/>
      <c r="G725" s="2"/>
      <c r="H725" s="2"/>
    </row>
    <row r="726" spans="1:8" ht="14.25" customHeight="1">
      <c r="A726" s="2"/>
      <c r="B726" s="2"/>
      <c r="C726" s="2"/>
      <c r="D726" s="2"/>
      <c r="E726" s="2"/>
      <c r="F726" s="2"/>
      <c r="G726" s="2"/>
      <c r="H726" s="2"/>
    </row>
    <row r="727" spans="1:8" ht="14.25" customHeight="1">
      <c r="A727" s="2"/>
      <c r="B727" s="2"/>
      <c r="C727" s="2"/>
      <c r="D727" s="2"/>
      <c r="E727" s="2"/>
      <c r="F727" s="2"/>
      <c r="G727" s="2"/>
      <c r="H727" s="2"/>
    </row>
    <row r="728" spans="1:8" ht="14.25" customHeight="1">
      <c r="A728" s="2"/>
      <c r="B728" s="2"/>
      <c r="C728" s="2"/>
      <c r="D728" s="2"/>
      <c r="E728" s="2"/>
      <c r="F728" s="2"/>
      <c r="G728" s="2"/>
      <c r="H728" s="2"/>
    </row>
    <row r="729" spans="1:8" ht="14.25" customHeight="1">
      <c r="A729" s="2"/>
      <c r="B729" s="2"/>
      <c r="C729" s="2"/>
      <c r="D729" s="2"/>
      <c r="E729" s="2"/>
      <c r="F729" s="2"/>
      <c r="G729" s="2"/>
      <c r="H729" s="2"/>
    </row>
    <row r="730" spans="1:8" ht="14.25" customHeight="1">
      <c r="A730" s="2"/>
      <c r="B730" s="2"/>
      <c r="C730" s="2"/>
      <c r="D730" s="2"/>
      <c r="E730" s="2"/>
      <c r="F730" s="2"/>
      <c r="G730" s="2"/>
      <c r="H730" s="2"/>
    </row>
    <row r="731" spans="1:8" ht="14.25" customHeight="1">
      <c r="A731" s="2"/>
      <c r="B731" s="2"/>
      <c r="C731" s="2"/>
      <c r="D731" s="2"/>
      <c r="E731" s="2"/>
      <c r="F731" s="2"/>
      <c r="G731" s="2"/>
      <c r="H731" s="2"/>
    </row>
    <row r="732" spans="1:8" ht="14.25" customHeight="1">
      <c r="A732" s="2"/>
      <c r="B732" s="2"/>
      <c r="C732" s="2"/>
      <c r="D732" s="2"/>
      <c r="E732" s="2"/>
      <c r="F732" s="2"/>
      <c r="G732" s="2"/>
      <c r="H732" s="2"/>
    </row>
    <row r="733" spans="1:8" ht="14.25" customHeight="1">
      <c r="A733" s="2"/>
      <c r="B733" s="2"/>
      <c r="C733" s="2"/>
      <c r="D733" s="2"/>
      <c r="E733" s="2"/>
      <c r="F733" s="2"/>
      <c r="G733" s="2"/>
      <c r="H733" s="2"/>
    </row>
    <row r="734" spans="1:8" ht="14.25" customHeight="1">
      <c r="A734" s="2"/>
      <c r="B734" s="2"/>
      <c r="C734" s="2"/>
      <c r="D734" s="2"/>
      <c r="E734" s="2"/>
      <c r="F734" s="2"/>
      <c r="G734" s="2"/>
      <c r="H734" s="2"/>
    </row>
    <row r="735" spans="1:8" ht="14.25" customHeight="1">
      <c r="A735" s="2"/>
      <c r="B735" s="2"/>
      <c r="C735" s="2"/>
      <c r="D735" s="2"/>
      <c r="E735" s="2"/>
      <c r="F735" s="2"/>
      <c r="G735" s="2"/>
      <c r="H735" s="2"/>
    </row>
    <row r="736" spans="1:8" ht="14.25" customHeight="1">
      <c r="A736" s="2"/>
      <c r="B736" s="2"/>
      <c r="C736" s="2"/>
      <c r="D736" s="2"/>
      <c r="E736" s="2"/>
      <c r="F736" s="2"/>
      <c r="G736" s="2"/>
      <c r="H736" s="2"/>
    </row>
    <row r="737" spans="1:8" ht="14.25" customHeight="1">
      <c r="A737" s="2"/>
      <c r="B737" s="2"/>
      <c r="C737" s="2"/>
      <c r="D737" s="2"/>
      <c r="E737" s="2"/>
      <c r="F737" s="2"/>
      <c r="G737" s="2"/>
      <c r="H737" s="2"/>
    </row>
    <row r="738" spans="1:8" ht="14.25" customHeight="1">
      <c r="A738" s="2"/>
      <c r="B738" s="2"/>
      <c r="C738" s="2"/>
      <c r="D738" s="2"/>
      <c r="E738" s="2"/>
      <c r="F738" s="2"/>
      <c r="G738" s="2"/>
      <c r="H738" s="2"/>
    </row>
    <row r="739" spans="1:8" ht="14.25" customHeight="1">
      <c r="A739" s="2"/>
      <c r="B739" s="2"/>
      <c r="C739" s="2"/>
      <c r="D739" s="2"/>
      <c r="E739" s="2"/>
      <c r="F739" s="2"/>
      <c r="G739" s="2"/>
      <c r="H739" s="2"/>
    </row>
    <row r="740" spans="1:8" ht="14.25" customHeight="1">
      <c r="A740" s="2"/>
      <c r="B740" s="2"/>
      <c r="C740" s="2"/>
      <c r="D740" s="2"/>
      <c r="E740" s="2"/>
      <c r="F740" s="2"/>
      <c r="G740" s="2"/>
      <c r="H740" s="2"/>
    </row>
    <row r="741" spans="1:8" ht="14.25" customHeight="1">
      <c r="A741" s="2"/>
      <c r="B741" s="2"/>
      <c r="C741" s="2"/>
      <c r="D741" s="2"/>
      <c r="E741" s="2"/>
      <c r="F741" s="2"/>
      <c r="G741" s="2"/>
      <c r="H741" s="2"/>
    </row>
    <row r="742" spans="1:8" ht="14.25" customHeight="1">
      <c r="A742" s="2"/>
      <c r="B742" s="2"/>
      <c r="C742" s="2"/>
      <c r="D742" s="2"/>
      <c r="E742" s="2"/>
      <c r="F742" s="2"/>
      <c r="G742" s="2"/>
      <c r="H742" s="2"/>
    </row>
    <row r="743" spans="1:8" ht="14.25" customHeight="1">
      <c r="A743" s="2"/>
      <c r="B743" s="2"/>
      <c r="C743" s="2"/>
      <c r="D743" s="2"/>
      <c r="E743" s="2"/>
      <c r="F743" s="2"/>
      <c r="G743" s="2"/>
      <c r="H743" s="2"/>
    </row>
    <row r="744" spans="1:8" ht="14.25" customHeight="1">
      <c r="A744" s="2"/>
      <c r="B744" s="2"/>
      <c r="C744" s="2"/>
      <c r="D744" s="2"/>
      <c r="E744" s="2"/>
      <c r="F744" s="2"/>
      <c r="G744" s="2"/>
      <c r="H744" s="2"/>
    </row>
    <row r="745" spans="1:8" ht="14.25" customHeight="1">
      <c r="A745" s="2"/>
      <c r="B745" s="2"/>
      <c r="C745" s="2"/>
      <c r="D745" s="2"/>
      <c r="E745" s="2"/>
      <c r="F745" s="2"/>
      <c r="G745" s="2"/>
      <c r="H745" s="2"/>
    </row>
    <row r="746" spans="1:8" ht="14.25" customHeight="1">
      <c r="A746" s="2"/>
      <c r="B746" s="2"/>
      <c r="C746" s="2"/>
      <c r="D746" s="2"/>
      <c r="E746" s="2"/>
      <c r="F746" s="2"/>
      <c r="G746" s="2"/>
      <c r="H746" s="2"/>
    </row>
    <row r="747" spans="1:8" ht="14.25" customHeight="1">
      <c r="A747" s="2"/>
      <c r="B747" s="2"/>
      <c r="C747" s="2"/>
      <c r="D747" s="2"/>
      <c r="E747" s="2"/>
      <c r="F747" s="2"/>
      <c r="G747" s="2"/>
      <c r="H747" s="2"/>
    </row>
    <row r="748" spans="1:8" ht="14.25" customHeight="1">
      <c r="A748" s="2"/>
      <c r="B748" s="2"/>
      <c r="C748" s="2"/>
      <c r="D748" s="2"/>
      <c r="E748" s="2"/>
      <c r="F748" s="2"/>
      <c r="G748" s="2"/>
      <c r="H748" s="2"/>
    </row>
    <row r="749" spans="1:8" ht="14.25" customHeight="1">
      <c r="A749" s="2"/>
      <c r="B749" s="2"/>
      <c r="C749" s="2"/>
      <c r="D749" s="2"/>
      <c r="E749" s="2"/>
      <c r="F749" s="2"/>
      <c r="G749" s="2"/>
      <c r="H749" s="2"/>
    </row>
    <row r="750" spans="1:8" ht="14.25" customHeight="1">
      <c r="A750" s="2"/>
      <c r="B750" s="2"/>
      <c r="C750" s="2"/>
      <c r="D750" s="2"/>
      <c r="E750" s="2"/>
      <c r="F750" s="2"/>
      <c r="G750" s="2"/>
      <c r="H750" s="2"/>
    </row>
    <row r="751" spans="1:8" ht="14.25" customHeight="1">
      <c r="A751" s="2"/>
      <c r="B751" s="2"/>
      <c r="C751" s="2"/>
      <c r="D751" s="2"/>
      <c r="E751" s="2"/>
      <c r="F751" s="2"/>
      <c r="G751" s="2"/>
      <c r="H751" s="2"/>
    </row>
    <row r="752" spans="1:8" ht="14.25" customHeight="1">
      <c r="A752" s="2"/>
      <c r="B752" s="2"/>
      <c r="C752" s="2"/>
      <c r="D752" s="2"/>
      <c r="E752" s="2"/>
      <c r="F752" s="2"/>
      <c r="G752" s="2"/>
      <c r="H752" s="2"/>
    </row>
    <row r="753" spans="1:8" ht="14.25" customHeight="1">
      <c r="A753" s="2"/>
      <c r="B753" s="2"/>
      <c r="C753" s="2"/>
      <c r="D753" s="2"/>
      <c r="E753" s="2"/>
      <c r="F753" s="2"/>
      <c r="G753" s="2"/>
      <c r="H753" s="2"/>
    </row>
    <row r="754" spans="1:8" ht="14.25" customHeight="1">
      <c r="A754" s="2"/>
      <c r="B754" s="2"/>
      <c r="C754" s="2"/>
      <c r="D754" s="2"/>
      <c r="E754" s="2"/>
      <c r="F754" s="2"/>
      <c r="G754" s="2"/>
      <c r="H754" s="2"/>
    </row>
    <row r="755" spans="1:8" ht="14.25" customHeight="1">
      <c r="A755" s="2"/>
      <c r="B755" s="2"/>
      <c r="C755" s="2"/>
      <c r="D755" s="2"/>
      <c r="E755" s="2"/>
      <c r="F755" s="2"/>
      <c r="G755" s="2"/>
      <c r="H755" s="2"/>
    </row>
    <row r="756" spans="1:8" ht="14.25" customHeight="1">
      <c r="A756" s="2"/>
      <c r="B756" s="2"/>
      <c r="C756" s="2"/>
      <c r="D756" s="2"/>
      <c r="E756" s="2"/>
      <c r="F756" s="2"/>
      <c r="G756" s="2"/>
      <c r="H756" s="2"/>
    </row>
    <row r="757" spans="1:8" ht="14.25" customHeight="1">
      <c r="A757" s="2"/>
      <c r="B757" s="2"/>
      <c r="C757" s="2"/>
      <c r="D757" s="2"/>
      <c r="E757" s="2"/>
      <c r="F757" s="2"/>
      <c r="G757" s="2"/>
      <c r="H757" s="2"/>
    </row>
    <row r="758" spans="1:8" ht="14.25" customHeight="1">
      <c r="A758" s="2"/>
      <c r="B758" s="2"/>
      <c r="C758" s="2"/>
      <c r="D758" s="2"/>
      <c r="E758" s="2"/>
      <c r="F758" s="2"/>
      <c r="G758" s="2"/>
      <c r="H758" s="2"/>
    </row>
    <row r="759" spans="1:8" ht="14.25" customHeight="1">
      <c r="A759" s="2"/>
      <c r="B759" s="2"/>
      <c r="C759" s="2"/>
      <c r="D759" s="2"/>
      <c r="E759" s="2"/>
      <c r="F759" s="2"/>
      <c r="G759" s="2"/>
      <c r="H759" s="2"/>
    </row>
    <row r="760" spans="1:8" ht="14.25" customHeight="1">
      <c r="A760" s="2"/>
      <c r="B760" s="2"/>
      <c r="C760" s="2"/>
      <c r="D760" s="2"/>
      <c r="E760" s="2"/>
      <c r="F760" s="2"/>
      <c r="G760" s="2"/>
      <c r="H760" s="2"/>
    </row>
    <row r="761" spans="1:8" ht="14.25" customHeight="1">
      <c r="A761" s="2"/>
      <c r="B761" s="2"/>
      <c r="C761" s="2"/>
      <c r="D761" s="2"/>
      <c r="E761" s="2"/>
      <c r="F761" s="2"/>
      <c r="G761" s="2"/>
      <c r="H761" s="2"/>
    </row>
    <row r="762" spans="1:8" ht="14.25" customHeight="1">
      <c r="A762" s="2"/>
      <c r="B762" s="2"/>
      <c r="C762" s="2"/>
      <c r="D762" s="2"/>
      <c r="E762" s="2"/>
      <c r="F762" s="2"/>
      <c r="G762" s="2"/>
      <c r="H762" s="2"/>
    </row>
    <row r="763" spans="1:8" ht="14.25" customHeight="1">
      <c r="A763" s="2"/>
      <c r="B763" s="2"/>
      <c r="C763" s="2"/>
      <c r="D763" s="2"/>
      <c r="E763" s="2"/>
      <c r="F763" s="2"/>
      <c r="G763" s="2"/>
      <c r="H763" s="2"/>
    </row>
    <row r="764" spans="1:8" ht="14.25" customHeight="1">
      <c r="A764" s="2"/>
      <c r="B764" s="2"/>
      <c r="C764" s="2"/>
      <c r="D764" s="2"/>
      <c r="E764" s="2"/>
      <c r="F764" s="2"/>
      <c r="G764" s="2"/>
      <c r="H764" s="2"/>
    </row>
    <row r="765" spans="1:8" ht="14.25" customHeight="1">
      <c r="A765" s="2"/>
      <c r="B765" s="2"/>
      <c r="C765" s="2"/>
      <c r="D765" s="2"/>
      <c r="E765" s="2"/>
      <c r="F765" s="2"/>
      <c r="G765" s="2"/>
      <c r="H765" s="2"/>
    </row>
    <row r="766" spans="1:8" ht="14.25" customHeight="1">
      <c r="A766" s="2"/>
      <c r="B766" s="2"/>
      <c r="C766" s="2"/>
      <c r="D766" s="2"/>
      <c r="E766" s="2"/>
      <c r="F766" s="2"/>
      <c r="G766" s="2"/>
      <c r="H766" s="2"/>
    </row>
    <row r="767" spans="1:8" ht="14.25" customHeight="1">
      <c r="A767" s="2"/>
      <c r="B767" s="2"/>
      <c r="C767" s="2"/>
      <c r="D767" s="2"/>
      <c r="E767" s="2"/>
      <c r="F767" s="2"/>
      <c r="G767" s="2"/>
      <c r="H767" s="2"/>
    </row>
    <row r="768" spans="1:8" ht="14.25" customHeight="1">
      <c r="A768" s="2"/>
      <c r="B768" s="2"/>
      <c r="C768" s="2"/>
      <c r="D768" s="2"/>
      <c r="E768" s="2"/>
      <c r="F768" s="2"/>
      <c r="G768" s="2"/>
      <c r="H768" s="2"/>
    </row>
    <row r="769" spans="1:8" ht="14.25" customHeight="1">
      <c r="A769" s="2"/>
      <c r="B769" s="2"/>
      <c r="C769" s="2"/>
      <c r="D769" s="2"/>
      <c r="E769" s="2"/>
      <c r="F769" s="2"/>
      <c r="G769" s="2"/>
      <c r="H769" s="2"/>
    </row>
    <row r="770" spans="1:8" ht="14.25" customHeight="1">
      <c r="A770" s="2"/>
      <c r="B770" s="2"/>
      <c r="C770" s="2"/>
      <c r="D770" s="2"/>
      <c r="E770" s="2"/>
      <c r="F770" s="2"/>
      <c r="G770" s="2"/>
      <c r="H770" s="2"/>
    </row>
    <row r="771" spans="1:8" ht="14.25" customHeight="1">
      <c r="A771" s="2"/>
      <c r="B771" s="2"/>
      <c r="C771" s="2"/>
      <c r="D771" s="2"/>
      <c r="E771" s="2"/>
      <c r="F771" s="2"/>
      <c r="G771" s="2"/>
      <c r="H771" s="2"/>
    </row>
    <row r="772" spans="1:8" ht="14.25" customHeight="1">
      <c r="A772" s="2"/>
      <c r="B772" s="2"/>
      <c r="C772" s="2"/>
      <c r="D772" s="2"/>
      <c r="E772" s="2"/>
      <c r="F772" s="2"/>
      <c r="G772" s="2"/>
      <c r="H772" s="2"/>
    </row>
    <row r="773" spans="1:8" ht="14.25" customHeight="1">
      <c r="A773" s="2"/>
      <c r="B773" s="2"/>
      <c r="C773" s="2"/>
      <c r="D773" s="2"/>
      <c r="E773" s="2"/>
      <c r="F773" s="2"/>
      <c r="G773" s="2"/>
      <c r="H773" s="2"/>
    </row>
    <row r="774" spans="1:8" ht="14.25" customHeight="1">
      <c r="A774" s="2"/>
      <c r="B774" s="2"/>
      <c r="C774" s="2"/>
      <c r="D774" s="2"/>
      <c r="E774" s="2"/>
      <c r="F774" s="2"/>
      <c r="G774" s="2"/>
      <c r="H774" s="2"/>
    </row>
    <row r="775" spans="1:8" ht="14.25" customHeight="1">
      <c r="A775" s="2"/>
      <c r="B775" s="2"/>
      <c r="C775" s="2"/>
      <c r="D775" s="2"/>
      <c r="E775" s="2"/>
      <c r="F775" s="2"/>
      <c r="G775" s="2"/>
      <c r="H775" s="2"/>
    </row>
    <row r="776" spans="1:8" ht="14.25" customHeight="1">
      <c r="A776" s="2"/>
      <c r="B776" s="2"/>
      <c r="C776" s="2"/>
      <c r="D776" s="2"/>
      <c r="E776" s="2"/>
      <c r="F776" s="2"/>
      <c r="G776" s="2"/>
      <c r="H776" s="2"/>
    </row>
    <row r="777" spans="1:8" ht="14.25" customHeight="1">
      <c r="A777" s="2"/>
      <c r="B777" s="2"/>
      <c r="C777" s="2"/>
      <c r="D777" s="2"/>
      <c r="E777" s="2"/>
      <c r="F777" s="2"/>
      <c r="G777" s="2"/>
      <c r="H777" s="2"/>
    </row>
    <row r="778" spans="1:8" ht="14.25" customHeight="1">
      <c r="A778" s="2"/>
      <c r="B778" s="2"/>
      <c r="C778" s="2"/>
      <c r="D778" s="2"/>
      <c r="E778" s="2"/>
      <c r="F778" s="2"/>
      <c r="G778" s="2"/>
      <c r="H778" s="2"/>
    </row>
    <row r="779" spans="1:8" ht="14.25" customHeight="1">
      <c r="A779" s="2"/>
      <c r="B779" s="2"/>
      <c r="C779" s="2"/>
      <c r="D779" s="2"/>
      <c r="E779" s="2"/>
      <c r="F779" s="2"/>
      <c r="G779" s="2"/>
      <c r="H779" s="2"/>
    </row>
    <row r="780" spans="1:8" ht="14.25" customHeight="1">
      <c r="A780" s="2"/>
      <c r="B780" s="2"/>
      <c r="C780" s="2"/>
      <c r="D780" s="2"/>
      <c r="E780" s="2"/>
      <c r="F780" s="2"/>
      <c r="G780" s="2"/>
      <c r="H780" s="2"/>
    </row>
    <row r="781" spans="1:8" ht="14.25" customHeight="1">
      <c r="A781" s="2"/>
      <c r="B781" s="2"/>
      <c r="C781" s="2"/>
      <c r="D781" s="2"/>
      <c r="E781" s="2"/>
      <c r="F781" s="2"/>
      <c r="G781" s="2"/>
      <c r="H781" s="2"/>
    </row>
    <row r="782" spans="1:8" ht="14.25" customHeight="1">
      <c r="A782" s="2"/>
      <c r="B782" s="2"/>
      <c r="C782" s="2"/>
      <c r="D782" s="2"/>
      <c r="E782" s="2"/>
      <c r="F782" s="2"/>
      <c r="G782" s="2"/>
      <c r="H782" s="2"/>
    </row>
    <row r="783" spans="1:8" ht="14.25" customHeight="1">
      <c r="A783" s="2"/>
      <c r="B783" s="2"/>
      <c r="C783" s="2"/>
      <c r="D783" s="2"/>
      <c r="E783" s="2"/>
      <c r="F783" s="2"/>
      <c r="G783" s="2"/>
      <c r="H783" s="2"/>
    </row>
    <row r="784" spans="1:8" ht="14.25" customHeight="1">
      <c r="A784" s="2"/>
      <c r="B784" s="2"/>
      <c r="C784" s="2"/>
      <c r="D784" s="2"/>
      <c r="E784" s="2"/>
      <c r="F784" s="2"/>
      <c r="G784" s="2"/>
      <c r="H784" s="2"/>
    </row>
    <row r="785" spans="1:8" ht="14.25" customHeight="1">
      <c r="A785" s="2"/>
      <c r="B785" s="2"/>
      <c r="C785" s="2"/>
      <c r="D785" s="2"/>
      <c r="E785" s="2"/>
      <c r="F785" s="2"/>
      <c r="G785" s="2"/>
      <c r="H785" s="2"/>
    </row>
    <row r="786" spans="1:8" ht="14.25" customHeight="1">
      <c r="A786" s="2"/>
      <c r="B786" s="2"/>
      <c r="C786" s="2"/>
      <c r="D786" s="2"/>
      <c r="E786" s="2"/>
      <c r="F786" s="2"/>
      <c r="G786" s="2"/>
      <c r="H786" s="2"/>
    </row>
    <row r="787" spans="1:8" ht="14.25" customHeight="1">
      <c r="A787" s="2"/>
      <c r="B787" s="2"/>
      <c r="C787" s="2"/>
      <c r="D787" s="2"/>
      <c r="E787" s="2"/>
      <c r="F787" s="2"/>
      <c r="G787" s="2"/>
      <c r="H787" s="2"/>
    </row>
    <row r="788" spans="1:8" ht="14.25" customHeight="1">
      <c r="A788" s="2"/>
      <c r="B788" s="2"/>
      <c r="C788" s="2"/>
      <c r="D788" s="2"/>
      <c r="E788" s="2"/>
      <c r="F788" s="2"/>
      <c r="G788" s="2"/>
      <c r="H788" s="2"/>
    </row>
    <row r="789" spans="1:8" ht="14.25" customHeight="1">
      <c r="A789" s="2"/>
      <c r="B789" s="2"/>
      <c r="C789" s="2"/>
      <c r="D789" s="2"/>
      <c r="E789" s="2"/>
      <c r="F789" s="2"/>
      <c r="G789" s="2"/>
      <c r="H789" s="2"/>
    </row>
    <row r="790" spans="1:8" ht="14.25" customHeight="1">
      <c r="A790" s="2"/>
      <c r="B790" s="2"/>
      <c r="C790" s="2"/>
      <c r="D790" s="2"/>
      <c r="E790" s="2"/>
      <c r="F790" s="2"/>
      <c r="G790" s="2"/>
      <c r="H790" s="2"/>
    </row>
    <row r="791" spans="1:8" ht="14.25" customHeight="1">
      <c r="A791" s="2"/>
      <c r="B791" s="2"/>
      <c r="C791" s="2"/>
      <c r="D791" s="2"/>
      <c r="E791" s="2"/>
      <c r="F791" s="2"/>
      <c r="G791" s="2"/>
      <c r="H791" s="2"/>
    </row>
    <row r="792" spans="1:8" ht="14.25" customHeight="1">
      <c r="A792" s="2"/>
      <c r="B792" s="2"/>
      <c r="C792" s="2"/>
      <c r="D792" s="2"/>
      <c r="E792" s="2"/>
      <c r="F792" s="2"/>
      <c r="G792" s="2"/>
      <c r="H792" s="2"/>
    </row>
    <row r="793" spans="1:8" ht="14.25" customHeight="1">
      <c r="A793" s="2"/>
      <c r="B793" s="2"/>
      <c r="C793" s="2"/>
      <c r="D793" s="2"/>
      <c r="E793" s="2"/>
      <c r="F793" s="2"/>
      <c r="G793" s="2"/>
      <c r="H793" s="2"/>
    </row>
    <row r="794" spans="1:8" ht="14.25" customHeight="1">
      <c r="A794" s="2"/>
      <c r="B794" s="2"/>
      <c r="C794" s="2"/>
      <c r="D794" s="2"/>
      <c r="E794" s="2"/>
      <c r="F794" s="2"/>
      <c r="G794" s="2"/>
      <c r="H794" s="2"/>
    </row>
    <row r="795" spans="1:8" ht="14.25" customHeight="1">
      <c r="A795" s="2"/>
      <c r="B795" s="2"/>
      <c r="C795" s="2"/>
      <c r="D795" s="2"/>
      <c r="E795" s="2"/>
      <c r="F795" s="2"/>
      <c r="G795" s="2"/>
      <c r="H795" s="2"/>
    </row>
    <row r="796" spans="1:8" ht="14.25" customHeight="1">
      <c r="A796" s="2"/>
      <c r="B796" s="2"/>
      <c r="C796" s="2"/>
      <c r="D796" s="2"/>
      <c r="E796" s="2"/>
      <c r="F796" s="2"/>
      <c r="G796" s="2"/>
      <c r="H796" s="2"/>
    </row>
    <row r="797" spans="1:8" ht="14.25" customHeight="1">
      <c r="A797" s="2"/>
      <c r="B797" s="2"/>
      <c r="C797" s="2"/>
      <c r="D797" s="2"/>
      <c r="E797" s="2"/>
      <c r="F797" s="2"/>
      <c r="G797" s="2"/>
      <c r="H797" s="2"/>
    </row>
    <row r="798" spans="1:8" ht="14.25" customHeight="1">
      <c r="A798" s="2"/>
      <c r="B798" s="2"/>
      <c r="C798" s="2"/>
      <c r="D798" s="2"/>
      <c r="E798" s="2"/>
      <c r="F798" s="2"/>
      <c r="G798" s="2"/>
      <c r="H798" s="2"/>
    </row>
    <row r="799" spans="1:8" ht="14.25" customHeight="1">
      <c r="A799" s="2"/>
      <c r="B799" s="2"/>
      <c r="C799" s="2"/>
      <c r="D799" s="2"/>
      <c r="E799" s="2"/>
      <c r="F799" s="2"/>
      <c r="G799" s="2"/>
      <c r="H799" s="2"/>
    </row>
    <row r="800" spans="1:8" ht="14.25" customHeight="1">
      <c r="A800" s="2"/>
      <c r="B800" s="2"/>
      <c r="C800" s="2"/>
      <c r="D800" s="2"/>
      <c r="E800" s="2"/>
      <c r="F800" s="2"/>
      <c r="G800" s="2"/>
      <c r="H800" s="2"/>
    </row>
    <row r="801" spans="1:8" ht="14.25" customHeight="1">
      <c r="A801" s="2"/>
      <c r="B801" s="2"/>
      <c r="C801" s="2"/>
      <c r="D801" s="2"/>
      <c r="E801" s="2"/>
      <c r="F801" s="2"/>
      <c r="G801" s="2"/>
      <c r="H801" s="2"/>
    </row>
    <row r="802" spans="1:8" ht="14.25" customHeight="1">
      <c r="A802" s="2"/>
      <c r="B802" s="2"/>
      <c r="C802" s="2"/>
      <c r="D802" s="2"/>
      <c r="E802" s="2"/>
      <c r="F802" s="2"/>
      <c r="G802" s="2"/>
      <c r="H802" s="2"/>
    </row>
    <row r="803" spans="1:8" ht="14.25" customHeight="1">
      <c r="A803" s="2"/>
      <c r="B803" s="2"/>
      <c r="C803" s="2"/>
      <c r="D803" s="2"/>
      <c r="E803" s="2"/>
      <c r="F803" s="2"/>
      <c r="G803" s="2"/>
      <c r="H803" s="2"/>
    </row>
    <row r="804" spans="1:8" ht="14.25" customHeight="1">
      <c r="A804" s="2"/>
      <c r="B804" s="2"/>
      <c r="C804" s="2"/>
      <c r="D804" s="2"/>
      <c r="E804" s="2"/>
      <c r="F804" s="2"/>
      <c r="G804" s="2"/>
      <c r="H804" s="2"/>
    </row>
    <row r="805" spans="1:8" ht="14.25" customHeight="1">
      <c r="A805" s="2"/>
      <c r="B805" s="2"/>
      <c r="C805" s="2"/>
      <c r="D805" s="2"/>
      <c r="E805" s="2"/>
      <c r="F805" s="2"/>
      <c r="G805" s="2"/>
      <c r="H805" s="2"/>
    </row>
    <row r="806" spans="1:8" ht="14.25" customHeight="1">
      <c r="A806" s="2"/>
      <c r="B806" s="2"/>
      <c r="C806" s="2"/>
      <c r="D806" s="2"/>
      <c r="E806" s="2"/>
      <c r="F806" s="2"/>
      <c r="G806" s="2"/>
      <c r="H806" s="2"/>
    </row>
    <row r="807" spans="1:8" ht="14.25" customHeight="1">
      <c r="A807" s="2"/>
      <c r="B807" s="2"/>
      <c r="C807" s="2"/>
      <c r="D807" s="2"/>
      <c r="E807" s="2"/>
      <c r="F807" s="2"/>
      <c r="G807" s="2"/>
      <c r="H807" s="2"/>
    </row>
    <row r="808" spans="1:8" ht="14.25" customHeight="1">
      <c r="A808" s="2"/>
      <c r="B808" s="2"/>
      <c r="C808" s="2"/>
      <c r="D808" s="2"/>
      <c r="E808" s="2"/>
      <c r="F808" s="2"/>
      <c r="G808" s="2"/>
      <c r="H808" s="2"/>
    </row>
    <row r="809" spans="1:8" ht="14.25" customHeight="1">
      <c r="A809" s="2"/>
      <c r="B809" s="2"/>
      <c r="C809" s="2"/>
      <c r="D809" s="2"/>
      <c r="E809" s="2"/>
      <c r="F809" s="2"/>
      <c r="G809" s="2"/>
      <c r="H809" s="2"/>
    </row>
    <row r="810" spans="1:8" ht="14.25" customHeight="1">
      <c r="A810" s="2"/>
      <c r="B810" s="2"/>
      <c r="C810" s="2"/>
      <c r="D810" s="2"/>
      <c r="E810" s="2"/>
      <c r="F810" s="2"/>
      <c r="G810" s="2"/>
      <c r="H810" s="2"/>
    </row>
    <row r="811" spans="1:8" ht="14.25" customHeight="1">
      <c r="A811" s="2"/>
      <c r="B811" s="2"/>
      <c r="C811" s="2"/>
      <c r="D811" s="2"/>
      <c r="E811" s="2"/>
      <c r="F811" s="2"/>
      <c r="G811" s="2"/>
      <c r="H811" s="2"/>
    </row>
    <row r="812" spans="1:8" ht="14.25" customHeight="1">
      <c r="A812" s="2"/>
      <c r="B812" s="2"/>
      <c r="C812" s="2"/>
      <c r="D812" s="2"/>
      <c r="E812" s="2"/>
      <c r="F812" s="2"/>
      <c r="G812" s="2"/>
      <c r="H812" s="2"/>
    </row>
    <row r="813" spans="1:8" ht="14.25" customHeight="1">
      <c r="A813" s="2"/>
      <c r="B813" s="2"/>
      <c r="C813" s="2"/>
      <c r="D813" s="2"/>
      <c r="E813" s="2"/>
      <c r="F813" s="2"/>
      <c r="G813" s="2"/>
      <c r="H813" s="2"/>
    </row>
    <row r="814" spans="1:8" ht="14.25" customHeight="1">
      <c r="A814" s="2"/>
      <c r="B814" s="2"/>
      <c r="C814" s="2"/>
      <c r="D814" s="2"/>
      <c r="E814" s="2"/>
      <c r="F814" s="2"/>
      <c r="G814" s="2"/>
      <c r="H814" s="2"/>
    </row>
    <row r="815" spans="1:8" ht="14.25" customHeight="1">
      <c r="A815" s="2"/>
      <c r="B815" s="2"/>
      <c r="C815" s="2"/>
      <c r="D815" s="2"/>
      <c r="E815" s="2"/>
      <c r="F815" s="2"/>
      <c r="G815" s="2"/>
      <c r="H815" s="2"/>
    </row>
    <row r="816" spans="1:8" ht="14.25" customHeight="1">
      <c r="A816" s="2"/>
      <c r="B816" s="2"/>
      <c r="C816" s="2"/>
      <c r="D816" s="2"/>
      <c r="E816" s="2"/>
      <c r="F816" s="2"/>
      <c r="G816" s="2"/>
      <c r="H816" s="2"/>
    </row>
    <row r="817" spans="1:8" ht="14.25" customHeight="1">
      <c r="A817" s="2"/>
      <c r="B817" s="2"/>
      <c r="C817" s="2"/>
      <c r="D817" s="2"/>
      <c r="E817" s="2"/>
      <c r="F817" s="2"/>
      <c r="G817" s="2"/>
      <c r="H817" s="2"/>
    </row>
    <row r="818" spans="1:8" ht="14.25" customHeight="1">
      <c r="A818" s="2"/>
      <c r="B818" s="2"/>
      <c r="C818" s="2"/>
      <c r="D818" s="2"/>
      <c r="E818" s="2"/>
      <c r="F818" s="2"/>
      <c r="G818" s="2"/>
      <c r="H818" s="2"/>
    </row>
    <row r="819" spans="1:8" ht="14.25" customHeight="1">
      <c r="A819" s="2"/>
      <c r="B819" s="2"/>
      <c r="C819" s="2"/>
      <c r="D819" s="2"/>
      <c r="E819" s="2"/>
      <c r="F819" s="2"/>
      <c r="G819" s="2"/>
      <c r="H819" s="2"/>
    </row>
    <row r="820" spans="1:8" ht="14.25" customHeight="1">
      <c r="A820" s="2"/>
      <c r="B820" s="2"/>
      <c r="C820" s="2"/>
      <c r="D820" s="2"/>
      <c r="E820" s="2"/>
      <c r="F820" s="2"/>
      <c r="G820" s="2"/>
      <c r="H820" s="2"/>
    </row>
    <row r="821" spans="1:8" ht="14.25" customHeight="1">
      <c r="A821" s="2"/>
      <c r="B821" s="2"/>
      <c r="C821" s="2"/>
      <c r="D821" s="2"/>
      <c r="E821" s="2"/>
      <c r="F821" s="2"/>
      <c r="G821" s="2"/>
      <c r="H821" s="2"/>
    </row>
    <row r="822" spans="1:8" ht="14.25" customHeight="1">
      <c r="A822" s="2"/>
      <c r="B822" s="2"/>
      <c r="C822" s="2"/>
      <c r="D822" s="2"/>
      <c r="E822" s="2"/>
      <c r="F822" s="2"/>
      <c r="G822" s="2"/>
      <c r="H822" s="2"/>
    </row>
    <row r="823" spans="1:8" ht="14.25" customHeight="1">
      <c r="A823" s="2"/>
      <c r="B823" s="2"/>
      <c r="C823" s="2"/>
      <c r="D823" s="2"/>
      <c r="E823" s="2"/>
      <c r="F823" s="2"/>
      <c r="G823" s="2"/>
      <c r="H823" s="2"/>
    </row>
    <row r="824" spans="1:8" ht="14.25" customHeight="1">
      <c r="A824" s="2"/>
      <c r="B824" s="2"/>
      <c r="C824" s="2"/>
      <c r="D824" s="2"/>
      <c r="E824" s="2"/>
      <c r="F824" s="2"/>
      <c r="G824" s="2"/>
      <c r="H824" s="2"/>
    </row>
    <row r="825" spans="1:8" ht="14.25" customHeight="1">
      <c r="A825" s="2"/>
      <c r="B825" s="2"/>
      <c r="C825" s="2"/>
      <c r="D825" s="2"/>
      <c r="E825" s="2"/>
      <c r="F825" s="2"/>
      <c r="G825" s="2"/>
      <c r="H825" s="2"/>
    </row>
    <row r="826" spans="1:8" ht="14.25" customHeight="1">
      <c r="A826" s="2"/>
      <c r="B826" s="2"/>
      <c r="C826" s="2"/>
      <c r="D826" s="2"/>
      <c r="E826" s="2"/>
      <c r="F826" s="2"/>
      <c r="G826" s="2"/>
      <c r="H826" s="2"/>
    </row>
    <row r="827" spans="1:8" ht="14.25" customHeight="1">
      <c r="A827" s="2"/>
      <c r="B827" s="2"/>
      <c r="C827" s="2"/>
      <c r="D827" s="2"/>
      <c r="E827" s="2"/>
      <c r="F827" s="2"/>
      <c r="G827" s="2"/>
      <c r="H827" s="2"/>
    </row>
    <row r="828" spans="1:8" ht="14.25" customHeight="1">
      <c r="A828" s="2"/>
      <c r="B828" s="2"/>
      <c r="C828" s="2"/>
      <c r="D828" s="2"/>
      <c r="E828" s="2"/>
      <c r="F828" s="2"/>
      <c r="G828" s="2"/>
      <c r="H828" s="2"/>
    </row>
    <row r="829" spans="1:8" ht="14.25" customHeight="1">
      <c r="A829" s="2"/>
      <c r="B829" s="2"/>
      <c r="C829" s="2"/>
      <c r="D829" s="2"/>
      <c r="E829" s="2"/>
      <c r="F829" s="2"/>
      <c r="G829" s="2"/>
      <c r="H829" s="2"/>
    </row>
    <row r="830" spans="1:8" ht="14.25" customHeight="1">
      <c r="A830" s="2"/>
      <c r="B830" s="2"/>
      <c r="C830" s="2"/>
      <c r="D830" s="2"/>
      <c r="E830" s="2"/>
      <c r="F830" s="2"/>
      <c r="G830" s="2"/>
      <c r="H830" s="2"/>
    </row>
    <row r="831" spans="1:8" ht="14.25" customHeight="1">
      <c r="A831" s="2"/>
      <c r="B831" s="2"/>
      <c r="C831" s="2"/>
      <c r="D831" s="2"/>
      <c r="E831" s="2"/>
      <c r="F831" s="2"/>
      <c r="G831" s="2"/>
      <c r="H831" s="2"/>
    </row>
    <row r="832" spans="1:8" ht="14.25" customHeight="1">
      <c r="A832" s="2"/>
      <c r="B832" s="2"/>
      <c r="C832" s="2"/>
      <c r="D832" s="2"/>
      <c r="E832" s="2"/>
      <c r="F832" s="2"/>
      <c r="G832" s="2"/>
      <c r="H832" s="2"/>
    </row>
    <row r="833" spans="1:8" ht="14.25" customHeight="1">
      <c r="A833" s="2"/>
      <c r="B833" s="2"/>
      <c r="C833" s="2"/>
      <c r="D833" s="2"/>
      <c r="E833" s="2"/>
      <c r="F833" s="2"/>
      <c r="G833" s="2"/>
      <c r="H833" s="2"/>
    </row>
    <row r="834" spans="1:8" ht="14.25" customHeight="1">
      <c r="A834" s="2"/>
      <c r="B834" s="2"/>
      <c r="C834" s="2"/>
      <c r="D834" s="2"/>
      <c r="E834" s="2"/>
      <c r="F834" s="2"/>
      <c r="G834" s="2"/>
      <c r="H834" s="2"/>
    </row>
    <row r="835" spans="1:8" ht="14.25" customHeight="1">
      <c r="A835" s="2"/>
      <c r="B835" s="2"/>
      <c r="C835" s="2"/>
      <c r="D835" s="2"/>
      <c r="E835" s="2"/>
      <c r="F835" s="2"/>
      <c r="G835" s="2"/>
      <c r="H835" s="2"/>
    </row>
    <row r="836" spans="1:8" ht="14.25" customHeight="1">
      <c r="A836" s="2"/>
      <c r="B836" s="2"/>
      <c r="C836" s="2"/>
      <c r="D836" s="2"/>
      <c r="E836" s="2"/>
      <c r="F836" s="2"/>
      <c r="G836" s="2"/>
      <c r="H836" s="2"/>
    </row>
    <row r="837" spans="1:8" ht="14.25" customHeight="1">
      <c r="A837" s="2"/>
      <c r="B837" s="2"/>
      <c r="C837" s="2"/>
      <c r="D837" s="2"/>
      <c r="E837" s="2"/>
      <c r="F837" s="2"/>
      <c r="G837" s="2"/>
      <c r="H837" s="2"/>
    </row>
    <row r="838" spans="1:8" ht="14.25" customHeight="1">
      <c r="A838" s="2"/>
      <c r="B838" s="2"/>
      <c r="C838" s="2"/>
      <c r="D838" s="2"/>
      <c r="E838" s="2"/>
      <c r="F838" s="2"/>
      <c r="G838" s="2"/>
      <c r="H838" s="2"/>
    </row>
    <row r="839" spans="1:8" ht="14.25" customHeight="1">
      <c r="A839" s="2"/>
      <c r="B839" s="2"/>
      <c r="C839" s="2"/>
      <c r="D839" s="2"/>
      <c r="E839" s="2"/>
      <c r="F839" s="2"/>
      <c r="G839" s="2"/>
      <c r="H839" s="2"/>
    </row>
    <row r="840" spans="1:8" ht="14.25" customHeight="1">
      <c r="A840" s="2"/>
      <c r="B840" s="2"/>
      <c r="C840" s="2"/>
      <c r="D840" s="2"/>
      <c r="E840" s="2"/>
      <c r="F840" s="2"/>
      <c r="G840" s="2"/>
      <c r="H840" s="2"/>
    </row>
    <row r="841" spans="1:8" ht="14.25" customHeight="1">
      <c r="A841" s="2"/>
      <c r="B841" s="2"/>
      <c r="C841" s="2"/>
      <c r="D841" s="2"/>
      <c r="E841" s="2"/>
      <c r="F841" s="2"/>
      <c r="G841" s="2"/>
      <c r="H841" s="2"/>
    </row>
    <row r="842" spans="1:8" ht="14.25" customHeight="1">
      <c r="A842" s="2"/>
      <c r="B842" s="2"/>
      <c r="C842" s="2"/>
      <c r="D842" s="2"/>
      <c r="E842" s="2"/>
      <c r="F842" s="2"/>
      <c r="G842" s="2"/>
      <c r="H842" s="2"/>
    </row>
    <row r="843" spans="1:8" ht="14.25" customHeight="1">
      <c r="A843" s="2"/>
      <c r="B843" s="2"/>
      <c r="C843" s="2"/>
      <c r="D843" s="2"/>
      <c r="E843" s="2"/>
      <c r="F843" s="2"/>
      <c r="G843" s="2"/>
      <c r="H843" s="2"/>
    </row>
    <row r="844" spans="1:8" ht="14.25" customHeight="1">
      <c r="A844" s="2"/>
      <c r="B844" s="2"/>
      <c r="C844" s="2"/>
      <c r="D844" s="2"/>
      <c r="E844" s="2"/>
      <c r="F844" s="2"/>
      <c r="G844" s="2"/>
      <c r="H844" s="2"/>
    </row>
    <row r="845" spans="1:8" ht="14.25" customHeight="1">
      <c r="A845" s="2"/>
      <c r="B845" s="2"/>
      <c r="C845" s="2"/>
      <c r="D845" s="2"/>
      <c r="E845" s="2"/>
      <c r="F845" s="2"/>
      <c r="G845" s="2"/>
      <c r="H845" s="2"/>
    </row>
    <row r="846" spans="1:8" ht="14.25" customHeight="1">
      <c r="A846" s="2"/>
      <c r="B846" s="2"/>
      <c r="C846" s="2"/>
      <c r="D846" s="2"/>
      <c r="E846" s="2"/>
      <c r="F846" s="2"/>
      <c r="G846" s="2"/>
      <c r="H846" s="2"/>
    </row>
    <row r="847" spans="1:8" ht="14.25" customHeight="1">
      <c r="A847" s="2"/>
      <c r="B847" s="2"/>
      <c r="C847" s="2"/>
      <c r="D847" s="2"/>
      <c r="E847" s="2"/>
      <c r="F847" s="2"/>
      <c r="G847" s="2"/>
      <c r="H847" s="2"/>
    </row>
    <row r="848" spans="1:8" ht="14.25" customHeight="1">
      <c r="A848" s="2"/>
      <c r="B848" s="2"/>
      <c r="C848" s="2"/>
      <c r="D848" s="2"/>
      <c r="E848" s="2"/>
      <c r="F848" s="2"/>
      <c r="G848" s="2"/>
      <c r="H848" s="2"/>
    </row>
    <row r="849" spans="1:8" ht="14.25" customHeight="1">
      <c r="A849" s="2"/>
      <c r="B849" s="2"/>
      <c r="C849" s="2"/>
      <c r="D849" s="2"/>
      <c r="E849" s="2"/>
      <c r="F849" s="2"/>
      <c r="G849" s="2"/>
      <c r="H849" s="2"/>
    </row>
    <row r="850" spans="1:8" ht="14.25" customHeight="1">
      <c r="A850" s="2"/>
      <c r="B850" s="2"/>
      <c r="C850" s="2"/>
      <c r="D850" s="2"/>
      <c r="E850" s="2"/>
      <c r="F850" s="2"/>
      <c r="G850" s="2"/>
      <c r="H850" s="2"/>
    </row>
    <row r="851" spans="1:8" ht="14.25" customHeight="1">
      <c r="A851" s="2"/>
      <c r="B851" s="2"/>
      <c r="C851" s="2"/>
      <c r="D851" s="2"/>
      <c r="E851" s="2"/>
      <c r="F851" s="2"/>
      <c r="G851" s="2"/>
      <c r="H851" s="2"/>
    </row>
    <row r="852" spans="1:8" ht="14.25" customHeight="1">
      <c r="A852" s="2"/>
      <c r="B852" s="2"/>
      <c r="C852" s="2"/>
      <c r="D852" s="2"/>
      <c r="E852" s="2"/>
      <c r="F852" s="2"/>
      <c r="G852" s="2"/>
      <c r="H852" s="2"/>
    </row>
    <row r="853" spans="1:8" ht="14.25" customHeight="1">
      <c r="A853" s="2"/>
      <c r="B853" s="2"/>
      <c r="C853" s="2"/>
      <c r="D853" s="2"/>
      <c r="E853" s="2"/>
      <c r="F853" s="2"/>
      <c r="G853" s="2"/>
      <c r="H853" s="2"/>
    </row>
    <row r="854" spans="1:8" ht="14.25" customHeight="1">
      <c r="A854" s="2"/>
      <c r="B854" s="2"/>
      <c r="C854" s="2"/>
      <c r="D854" s="2"/>
      <c r="E854" s="2"/>
      <c r="F854" s="2"/>
      <c r="G854" s="2"/>
      <c r="H854" s="2"/>
    </row>
    <row r="855" spans="1:8" ht="14.25" customHeight="1">
      <c r="A855" s="2"/>
      <c r="B855" s="2"/>
      <c r="C855" s="2"/>
      <c r="D855" s="2"/>
      <c r="E855" s="2"/>
      <c r="F855" s="2"/>
      <c r="G855" s="2"/>
      <c r="H855" s="2"/>
    </row>
    <row r="856" spans="1:8" ht="14.25" customHeight="1">
      <c r="A856" s="2"/>
      <c r="B856" s="2"/>
      <c r="C856" s="2"/>
      <c r="D856" s="2"/>
      <c r="E856" s="2"/>
      <c r="F856" s="2"/>
      <c r="G856" s="2"/>
      <c r="H856" s="2"/>
    </row>
    <row r="857" spans="1:8" ht="14.25" customHeight="1">
      <c r="A857" s="2"/>
      <c r="B857" s="2"/>
      <c r="C857" s="2"/>
      <c r="D857" s="2"/>
      <c r="E857" s="2"/>
      <c r="F857" s="2"/>
      <c r="G857" s="2"/>
      <c r="H857" s="2"/>
    </row>
    <row r="858" spans="1:8" ht="14.25" customHeight="1">
      <c r="A858" s="2"/>
      <c r="B858" s="2"/>
      <c r="C858" s="2"/>
      <c r="D858" s="2"/>
      <c r="E858" s="2"/>
      <c r="F858" s="2"/>
      <c r="G858" s="2"/>
      <c r="H858" s="2"/>
    </row>
    <row r="859" spans="1:8" ht="14.25" customHeight="1">
      <c r="A859" s="2"/>
      <c r="B859" s="2"/>
      <c r="C859" s="2"/>
      <c r="D859" s="2"/>
      <c r="E859" s="2"/>
      <c r="F859" s="2"/>
      <c r="G859" s="2"/>
      <c r="H859" s="2"/>
    </row>
    <row r="860" spans="1:8" ht="14.25" customHeight="1">
      <c r="A860" s="2"/>
      <c r="B860" s="2"/>
      <c r="C860" s="2"/>
      <c r="D860" s="2"/>
      <c r="E860" s="2"/>
      <c r="F860" s="2"/>
      <c r="G860" s="2"/>
      <c r="H860" s="2"/>
    </row>
    <row r="861" spans="1:8" ht="14.25" customHeight="1">
      <c r="A861" s="2"/>
      <c r="B861" s="2"/>
      <c r="C861" s="2"/>
      <c r="D861" s="2"/>
      <c r="E861" s="2"/>
      <c r="F861" s="2"/>
      <c r="G861" s="2"/>
      <c r="H861" s="2"/>
    </row>
    <row r="862" spans="1:8" ht="14.25" customHeight="1">
      <c r="A862" s="2"/>
      <c r="B862" s="2"/>
      <c r="C862" s="2"/>
      <c r="D862" s="2"/>
      <c r="E862" s="2"/>
      <c r="F862" s="2"/>
      <c r="G862" s="2"/>
      <c r="H862" s="2"/>
    </row>
    <row r="863" spans="1:8" ht="14.25" customHeight="1">
      <c r="A863" s="2"/>
      <c r="B863" s="2"/>
      <c r="C863" s="2"/>
      <c r="D863" s="2"/>
      <c r="E863" s="2"/>
      <c r="F863" s="2"/>
      <c r="G863" s="2"/>
      <c r="H863" s="2"/>
    </row>
    <row r="864" spans="1:8" ht="14.25" customHeight="1">
      <c r="A864" s="2"/>
      <c r="B864" s="2"/>
      <c r="C864" s="2"/>
      <c r="D864" s="2"/>
      <c r="E864" s="2"/>
      <c r="F864" s="2"/>
      <c r="G864" s="2"/>
      <c r="H864" s="2"/>
    </row>
    <row r="865" spans="1:8" ht="14.25" customHeight="1">
      <c r="A865" s="2"/>
      <c r="B865" s="2"/>
      <c r="C865" s="2"/>
      <c r="D865" s="2"/>
      <c r="E865" s="2"/>
      <c r="F865" s="2"/>
      <c r="G865" s="2"/>
      <c r="H865" s="2"/>
    </row>
    <row r="866" spans="1:8" ht="14.25" customHeight="1">
      <c r="A866" s="2"/>
      <c r="B866" s="2"/>
      <c r="C866" s="2"/>
      <c r="D866" s="2"/>
      <c r="E866" s="2"/>
      <c r="F866" s="2"/>
      <c r="G866" s="2"/>
      <c r="H866" s="2"/>
    </row>
    <row r="867" spans="1:8" ht="14.25" customHeight="1">
      <c r="A867" s="2"/>
      <c r="B867" s="2"/>
      <c r="C867" s="2"/>
      <c r="D867" s="2"/>
      <c r="E867" s="2"/>
      <c r="F867" s="2"/>
      <c r="G867" s="2"/>
      <c r="H867" s="2"/>
    </row>
    <row r="868" spans="1:8" ht="14.25" customHeight="1">
      <c r="A868" s="2"/>
      <c r="B868" s="2"/>
      <c r="C868" s="2"/>
      <c r="D868" s="2"/>
      <c r="E868" s="2"/>
      <c r="F868" s="2"/>
      <c r="G868" s="2"/>
      <c r="H868" s="2"/>
    </row>
    <row r="869" spans="1:8" ht="14.25" customHeight="1">
      <c r="A869" s="2"/>
      <c r="B869" s="2"/>
      <c r="C869" s="2"/>
      <c r="D869" s="2"/>
      <c r="E869" s="2"/>
      <c r="F869" s="2"/>
      <c r="G869" s="2"/>
      <c r="H869" s="2"/>
    </row>
    <row r="870" spans="1:8" ht="14.25" customHeight="1">
      <c r="A870" s="2"/>
      <c r="B870" s="2"/>
      <c r="C870" s="2"/>
      <c r="D870" s="2"/>
      <c r="E870" s="2"/>
      <c r="F870" s="2"/>
      <c r="G870" s="2"/>
      <c r="H870" s="2"/>
    </row>
    <row r="871" spans="1:8" ht="14.25" customHeight="1">
      <c r="A871" s="2"/>
      <c r="B871" s="2"/>
      <c r="C871" s="2"/>
      <c r="D871" s="2"/>
      <c r="E871" s="2"/>
      <c r="F871" s="2"/>
      <c r="G871" s="2"/>
      <c r="H871" s="2"/>
    </row>
    <row r="872" spans="1:8" ht="14.25" customHeight="1">
      <c r="A872" s="2"/>
      <c r="B872" s="2"/>
      <c r="C872" s="2"/>
      <c r="D872" s="2"/>
      <c r="E872" s="2"/>
      <c r="F872" s="2"/>
      <c r="G872" s="2"/>
      <c r="H872" s="2"/>
    </row>
    <row r="873" spans="1:8" ht="14.25" customHeight="1">
      <c r="A873" s="2"/>
      <c r="B873" s="2"/>
      <c r="C873" s="2"/>
      <c r="D873" s="2"/>
      <c r="E873" s="2"/>
      <c r="F873" s="2"/>
      <c r="G873" s="2"/>
      <c r="H873" s="2"/>
    </row>
    <row r="874" spans="1:8" ht="14.25" customHeight="1">
      <c r="A874" s="2"/>
      <c r="B874" s="2"/>
      <c r="C874" s="2"/>
      <c r="D874" s="2"/>
      <c r="E874" s="2"/>
      <c r="F874" s="2"/>
      <c r="G874" s="2"/>
      <c r="H874" s="2"/>
    </row>
    <row r="875" spans="1:8" ht="14.25" customHeight="1">
      <c r="A875" s="2"/>
      <c r="B875" s="2"/>
      <c r="C875" s="2"/>
      <c r="D875" s="2"/>
      <c r="E875" s="2"/>
      <c r="F875" s="2"/>
      <c r="G875" s="2"/>
      <c r="H875" s="2"/>
    </row>
    <row r="876" spans="1:8" ht="14.25" customHeight="1">
      <c r="A876" s="2"/>
      <c r="B876" s="2"/>
      <c r="C876" s="2"/>
      <c r="D876" s="2"/>
      <c r="E876" s="2"/>
      <c r="F876" s="2"/>
      <c r="G876" s="2"/>
      <c r="H876" s="2"/>
    </row>
    <row r="877" spans="1:8" ht="14.25" customHeight="1">
      <c r="A877" s="2"/>
      <c r="B877" s="2"/>
      <c r="C877" s="2"/>
      <c r="D877" s="2"/>
      <c r="E877" s="2"/>
      <c r="F877" s="2"/>
      <c r="G877" s="2"/>
      <c r="H877" s="2"/>
    </row>
    <row r="878" spans="1:8" ht="14.25" customHeight="1">
      <c r="A878" s="2"/>
      <c r="B878" s="2"/>
      <c r="C878" s="2"/>
      <c r="D878" s="2"/>
      <c r="E878" s="2"/>
      <c r="F878" s="2"/>
      <c r="G878" s="2"/>
      <c r="H878" s="2"/>
    </row>
    <row r="879" spans="1:8" ht="14.25" customHeight="1">
      <c r="A879" s="2"/>
      <c r="B879" s="2"/>
      <c r="C879" s="2"/>
      <c r="D879" s="2"/>
      <c r="E879" s="2"/>
      <c r="F879" s="2"/>
      <c r="G879" s="2"/>
      <c r="H879" s="2"/>
    </row>
    <row r="880" spans="1:8" ht="14.25" customHeight="1">
      <c r="A880" s="2"/>
      <c r="B880" s="2"/>
      <c r="C880" s="2"/>
      <c r="D880" s="2"/>
      <c r="E880" s="2"/>
      <c r="F880" s="2"/>
      <c r="G880" s="2"/>
      <c r="H880" s="2"/>
    </row>
    <row r="881" spans="1:8" ht="14.25" customHeight="1">
      <c r="A881" s="2"/>
      <c r="B881" s="2"/>
      <c r="C881" s="2"/>
      <c r="D881" s="2"/>
      <c r="E881" s="2"/>
      <c r="F881" s="2"/>
      <c r="G881" s="2"/>
      <c r="H881" s="2"/>
    </row>
    <row r="882" spans="1:8" ht="14.25" customHeight="1">
      <c r="A882" s="2"/>
      <c r="B882" s="2"/>
      <c r="C882" s="2"/>
      <c r="D882" s="2"/>
      <c r="E882" s="2"/>
      <c r="F882" s="2"/>
      <c r="G882" s="2"/>
      <c r="H882" s="2"/>
    </row>
    <row r="883" spans="1:8" ht="14.25" customHeight="1">
      <c r="A883" s="2"/>
      <c r="B883" s="2"/>
      <c r="C883" s="2"/>
      <c r="D883" s="2"/>
      <c r="E883" s="2"/>
      <c r="F883" s="2"/>
      <c r="G883" s="2"/>
      <c r="H883" s="2"/>
    </row>
    <row r="884" spans="1:8" ht="14.25" customHeight="1">
      <c r="A884" s="2"/>
      <c r="B884" s="2"/>
      <c r="C884" s="2"/>
      <c r="D884" s="2"/>
      <c r="E884" s="2"/>
      <c r="F884" s="2"/>
      <c r="G884" s="2"/>
      <c r="H884" s="2"/>
    </row>
    <row r="885" spans="1:8" ht="14.25" customHeight="1">
      <c r="A885" s="2"/>
      <c r="B885" s="2"/>
      <c r="C885" s="2"/>
      <c r="D885" s="2"/>
      <c r="E885" s="2"/>
      <c r="F885" s="2"/>
      <c r="G885" s="2"/>
      <c r="H885" s="2"/>
    </row>
    <row r="886" spans="1:8" ht="14.25" customHeight="1">
      <c r="A886" s="2"/>
      <c r="B886" s="2"/>
      <c r="C886" s="2"/>
      <c r="D886" s="2"/>
      <c r="E886" s="2"/>
      <c r="F886" s="2"/>
      <c r="G886" s="2"/>
      <c r="H886" s="2"/>
    </row>
    <row r="887" spans="1:8" ht="14.25" customHeight="1">
      <c r="A887" s="2"/>
      <c r="B887" s="2"/>
      <c r="C887" s="2"/>
      <c r="D887" s="2"/>
      <c r="E887" s="2"/>
      <c r="F887" s="2"/>
      <c r="G887" s="2"/>
      <c r="H887" s="2"/>
    </row>
    <row r="888" spans="1:8" ht="14.25" customHeight="1">
      <c r="A888" s="2"/>
      <c r="B888" s="2"/>
      <c r="C888" s="2"/>
      <c r="D888" s="2"/>
      <c r="E888" s="2"/>
      <c r="F888" s="2"/>
      <c r="G888" s="2"/>
      <c r="H888" s="2"/>
    </row>
    <row r="889" spans="1:8" ht="14.25" customHeight="1">
      <c r="A889" s="2"/>
      <c r="B889" s="2"/>
      <c r="C889" s="2"/>
      <c r="D889" s="2"/>
      <c r="E889" s="2"/>
      <c r="F889" s="2"/>
      <c r="G889" s="2"/>
      <c r="H889" s="2"/>
    </row>
    <row r="890" spans="1:8" ht="14.25" customHeight="1">
      <c r="A890" s="2"/>
      <c r="B890" s="2"/>
      <c r="C890" s="2"/>
      <c r="D890" s="2"/>
      <c r="E890" s="2"/>
      <c r="F890" s="2"/>
      <c r="G890" s="2"/>
      <c r="H890" s="2"/>
    </row>
    <row r="891" spans="1:8" ht="14.25" customHeight="1">
      <c r="A891" s="2"/>
      <c r="B891" s="2"/>
      <c r="C891" s="2"/>
      <c r="D891" s="2"/>
      <c r="E891" s="2"/>
      <c r="F891" s="2"/>
      <c r="G891" s="2"/>
      <c r="H891" s="2"/>
    </row>
    <row r="892" spans="1:8" ht="14.25" customHeight="1">
      <c r="A892" s="2"/>
      <c r="B892" s="2"/>
      <c r="C892" s="2"/>
      <c r="D892" s="2"/>
      <c r="E892" s="2"/>
      <c r="F892" s="2"/>
      <c r="G892" s="2"/>
      <c r="H892" s="2"/>
    </row>
    <row r="893" spans="1:8" ht="14.25" customHeight="1">
      <c r="A893" s="2"/>
      <c r="B893" s="2"/>
      <c r="C893" s="2"/>
      <c r="D893" s="2"/>
      <c r="E893" s="2"/>
      <c r="F893" s="2"/>
      <c r="G893" s="2"/>
      <c r="H893" s="2"/>
    </row>
    <row r="894" spans="1:8" ht="14.25" customHeight="1">
      <c r="A894" s="2"/>
      <c r="B894" s="2"/>
      <c r="C894" s="2"/>
      <c r="D894" s="2"/>
      <c r="E894" s="2"/>
      <c r="F894" s="2"/>
      <c r="G894" s="2"/>
      <c r="H894" s="2"/>
    </row>
    <row r="895" spans="1:8" ht="14.25" customHeight="1">
      <c r="A895" s="2"/>
      <c r="B895" s="2"/>
      <c r="C895" s="2"/>
      <c r="D895" s="2"/>
      <c r="E895" s="2"/>
      <c r="F895" s="2"/>
      <c r="G895" s="2"/>
      <c r="H895" s="2"/>
    </row>
    <row r="896" spans="1:8" ht="14.25" customHeight="1">
      <c r="A896" s="2"/>
      <c r="B896" s="2"/>
      <c r="C896" s="2"/>
      <c r="D896" s="2"/>
      <c r="E896" s="2"/>
      <c r="F896" s="2"/>
      <c r="G896" s="2"/>
      <c r="H896" s="2"/>
    </row>
    <row r="897" spans="1:8" ht="14.25" customHeight="1">
      <c r="A897" s="2"/>
      <c r="B897" s="2"/>
      <c r="C897" s="2"/>
      <c r="D897" s="2"/>
      <c r="E897" s="2"/>
      <c r="F897" s="2"/>
      <c r="G897" s="2"/>
      <c r="H897" s="2"/>
    </row>
    <row r="898" spans="1:8" ht="14.25" customHeight="1">
      <c r="A898" s="2"/>
      <c r="B898" s="2"/>
      <c r="C898" s="2"/>
      <c r="D898" s="2"/>
      <c r="E898" s="2"/>
      <c r="F898" s="2"/>
      <c r="G898" s="2"/>
      <c r="H898" s="2"/>
    </row>
    <row r="899" spans="1:8" ht="14.25" customHeight="1">
      <c r="A899" s="2"/>
      <c r="B899" s="2"/>
      <c r="C899" s="2"/>
      <c r="D899" s="2"/>
      <c r="E899" s="2"/>
      <c r="F899" s="2"/>
      <c r="G899" s="2"/>
      <c r="H899" s="2"/>
    </row>
    <row r="900" spans="1:8" ht="14.25" customHeight="1">
      <c r="A900" s="2"/>
      <c r="B900" s="2"/>
      <c r="C900" s="2"/>
      <c r="D900" s="2"/>
      <c r="E900" s="2"/>
      <c r="F900" s="2"/>
      <c r="G900" s="2"/>
      <c r="H900" s="2"/>
    </row>
    <row r="901" spans="1:8" ht="14.25" customHeight="1">
      <c r="A901" s="2"/>
      <c r="B901" s="2"/>
      <c r="C901" s="2"/>
      <c r="D901" s="2"/>
      <c r="E901" s="2"/>
      <c r="F901" s="2"/>
      <c r="G901" s="2"/>
      <c r="H901" s="2"/>
    </row>
    <row r="902" spans="1:8" ht="14.25" customHeight="1">
      <c r="A902" s="2"/>
      <c r="B902" s="2"/>
      <c r="C902" s="2"/>
      <c r="D902" s="2"/>
      <c r="E902" s="2"/>
      <c r="F902" s="2"/>
      <c r="G902" s="2"/>
      <c r="H902" s="2"/>
    </row>
    <row r="903" spans="1:8" ht="14.25" customHeight="1">
      <c r="A903" s="2"/>
      <c r="B903" s="2"/>
      <c r="C903" s="2"/>
      <c r="D903" s="2"/>
      <c r="E903" s="2"/>
      <c r="F903" s="2"/>
      <c r="G903" s="2"/>
      <c r="H903" s="2"/>
    </row>
    <row r="904" spans="1:8" ht="14.25" customHeight="1">
      <c r="A904" s="2"/>
      <c r="B904" s="2"/>
      <c r="C904" s="2"/>
      <c r="D904" s="2"/>
      <c r="E904" s="2"/>
      <c r="F904" s="2"/>
      <c r="G904" s="2"/>
      <c r="H904" s="2"/>
    </row>
    <row r="905" spans="1:8" ht="14.25" customHeight="1">
      <c r="A905" s="2"/>
      <c r="B905" s="2"/>
      <c r="C905" s="2"/>
      <c r="D905" s="2"/>
      <c r="E905" s="2"/>
      <c r="F905" s="2"/>
      <c r="G905" s="2"/>
      <c r="H905" s="2"/>
    </row>
    <row r="906" spans="1:8" ht="14.25" customHeight="1">
      <c r="A906" s="2"/>
      <c r="B906" s="2"/>
      <c r="C906" s="2"/>
      <c r="D906" s="2"/>
      <c r="E906" s="2"/>
      <c r="F906" s="2"/>
      <c r="G906" s="2"/>
      <c r="H906" s="2"/>
    </row>
    <row r="907" spans="1:8" ht="14.25" customHeight="1">
      <c r="A907" s="2"/>
      <c r="B907" s="2"/>
      <c r="C907" s="2"/>
      <c r="D907" s="2"/>
      <c r="E907" s="2"/>
      <c r="F907" s="2"/>
      <c r="G907" s="2"/>
      <c r="H907" s="2"/>
    </row>
    <row r="908" spans="1:8" ht="14.25" customHeight="1">
      <c r="A908" s="2"/>
      <c r="B908" s="2"/>
      <c r="C908" s="2"/>
      <c r="D908" s="2"/>
      <c r="E908" s="2"/>
      <c r="F908" s="2"/>
      <c r="G908" s="2"/>
      <c r="H908" s="2"/>
    </row>
    <row r="909" spans="1:8" ht="14.25" customHeight="1">
      <c r="A909" s="2"/>
      <c r="B909" s="2"/>
      <c r="C909" s="2"/>
      <c r="D909" s="2"/>
      <c r="E909" s="2"/>
      <c r="F909" s="2"/>
      <c r="G909" s="2"/>
      <c r="H909" s="2"/>
    </row>
    <row r="910" spans="1:8" ht="14.25" customHeight="1">
      <c r="A910" s="2"/>
      <c r="B910" s="2"/>
      <c r="C910" s="2"/>
      <c r="D910" s="2"/>
      <c r="E910" s="2"/>
      <c r="F910" s="2"/>
      <c r="G910" s="2"/>
      <c r="H910" s="2"/>
    </row>
    <row r="911" spans="1:8" ht="14.25" customHeight="1">
      <c r="A911" s="2"/>
      <c r="B911" s="2"/>
      <c r="C911" s="2"/>
      <c r="D911" s="2"/>
      <c r="E911" s="2"/>
      <c r="F911" s="2"/>
      <c r="G911" s="2"/>
      <c r="H911" s="2"/>
    </row>
    <row r="912" spans="1:8" ht="14.25" customHeight="1">
      <c r="A912" s="2"/>
      <c r="B912" s="2"/>
      <c r="C912" s="2"/>
      <c r="D912" s="2"/>
      <c r="E912" s="2"/>
      <c r="F912" s="2"/>
      <c r="G912" s="2"/>
      <c r="H912" s="2"/>
    </row>
    <row r="913" spans="1:8" ht="14.25" customHeight="1">
      <c r="A913" s="2"/>
      <c r="B913" s="2"/>
      <c r="C913" s="2"/>
      <c r="D913" s="2"/>
      <c r="E913" s="2"/>
      <c r="F913" s="2"/>
      <c r="G913" s="2"/>
      <c r="H913" s="2"/>
    </row>
    <row r="914" spans="1:8" ht="14.25" customHeight="1">
      <c r="A914" s="2"/>
      <c r="B914" s="2"/>
      <c r="C914" s="2"/>
      <c r="D914" s="2"/>
      <c r="E914" s="2"/>
      <c r="F914" s="2"/>
      <c r="G914" s="2"/>
      <c r="H914" s="2"/>
    </row>
    <row r="915" spans="1:8" ht="14.25" customHeight="1">
      <c r="A915" s="2"/>
      <c r="B915" s="2"/>
      <c r="C915" s="2"/>
      <c r="D915" s="2"/>
      <c r="E915" s="2"/>
      <c r="F915" s="2"/>
      <c r="G915" s="2"/>
      <c r="H915" s="2"/>
    </row>
    <row r="916" spans="1:8" ht="14.25" customHeight="1">
      <c r="A916" s="2"/>
      <c r="B916" s="2"/>
      <c r="C916" s="2"/>
      <c r="D916" s="2"/>
      <c r="E916" s="2"/>
      <c r="F916" s="2"/>
      <c r="G916" s="2"/>
      <c r="H916" s="2"/>
    </row>
    <row r="917" spans="1:8" ht="14.25" customHeight="1">
      <c r="A917" s="2"/>
      <c r="B917" s="2"/>
      <c r="C917" s="2"/>
      <c r="D917" s="2"/>
      <c r="E917" s="2"/>
      <c r="F917" s="2"/>
      <c r="G917" s="2"/>
      <c r="H917" s="2"/>
    </row>
    <row r="918" spans="1:8" ht="14.25" customHeight="1">
      <c r="A918" s="2"/>
      <c r="B918" s="2"/>
      <c r="C918" s="2"/>
      <c r="D918" s="2"/>
      <c r="E918" s="2"/>
      <c r="F918" s="2"/>
      <c r="G918" s="2"/>
      <c r="H918" s="2"/>
    </row>
    <row r="919" spans="1:8" ht="14.25" customHeight="1">
      <c r="A919" s="2"/>
      <c r="B919" s="2"/>
      <c r="C919" s="2"/>
      <c r="D919" s="2"/>
      <c r="E919" s="2"/>
      <c r="F919" s="2"/>
      <c r="G919" s="2"/>
      <c r="H919" s="2"/>
    </row>
    <row r="920" spans="1:8" ht="14.25" customHeight="1">
      <c r="A920" s="2"/>
      <c r="B920" s="2"/>
      <c r="C920" s="2"/>
      <c r="D920" s="2"/>
      <c r="E920" s="2"/>
      <c r="F920" s="2"/>
      <c r="G920" s="2"/>
      <c r="H920" s="2"/>
    </row>
    <row r="921" spans="1:8" ht="14.25" customHeight="1">
      <c r="A921" s="2"/>
      <c r="B921" s="2"/>
      <c r="C921" s="2"/>
      <c r="D921" s="2"/>
      <c r="E921" s="2"/>
      <c r="F921" s="2"/>
      <c r="G921" s="2"/>
      <c r="H921" s="2"/>
    </row>
    <row r="922" spans="1:8" ht="14.25" customHeight="1">
      <c r="A922" s="2"/>
      <c r="B922" s="2"/>
      <c r="C922" s="2"/>
      <c r="D922" s="2"/>
      <c r="E922" s="2"/>
      <c r="F922" s="2"/>
      <c r="G922" s="2"/>
      <c r="H922" s="2"/>
    </row>
    <row r="923" spans="1:8" ht="14.25" customHeight="1">
      <c r="A923" s="2"/>
      <c r="B923" s="2"/>
      <c r="C923" s="2"/>
      <c r="D923" s="2"/>
      <c r="E923" s="2"/>
      <c r="F923" s="2"/>
      <c r="G923" s="2"/>
      <c r="H923" s="2"/>
    </row>
    <row r="924" spans="1:8" ht="14.25" customHeight="1">
      <c r="A924" s="2"/>
      <c r="B924" s="2"/>
      <c r="C924" s="2"/>
      <c r="D924" s="2"/>
      <c r="E924" s="2"/>
      <c r="F924" s="2"/>
      <c r="G924" s="2"/>
      <c r="H924" s="2"/>
    </row>
    <row r="925" spans="1:8" ht="14.25" customHeight="1">
      <c r="A925" s="2"/>
      <c r="B925" s="2"/>
      <c r="C925" s="2"/>
      <c r="D925" s="2"/>
      <c r="E925" s="2"/>
      <c r="F925" s="2"/>
      <c r="G925" s="2"/>
      <c r="H925" s="2"/>
    </row>
    <row r="926" spans="1:8" ht="14.25" customHeight="1">
      <c r="A926" s="2"/>
      <c r="B926" s="2"/>
      <c r="C926" s="2"/>
      <c r="D926" s="2"/>
      <c r="E926" s="2"/>
      <c r="F926" s="2"/>
      <c r="G926" s="2"/>
      <c r="H926" s="2"/>
    </row>
    <row r="927" spans="1:8" ht="14.25" customHeight="1">
      <c r="A927" s="2"/>
      <c r="B927" s="2"/>
      <c r="C927" s="2"/>
      <c r="D927" s="2"/>
      <c r="E927" s="2"/>
      <c r="F927" s="2"/>
      <c r="G927" s="2"/>
      <c r="H927" s="2"/>
    </row>
    <row r="928" spans="1:8" ht="14.25" customHeight="1">
      <c r="A928" s="2"/>
      <c r="B928" s="2"/>
      <c r="C928" s="2"/>
      <c r="D928" s="2"/>
      <c r="E928" s="2"/>
      <c r="F928" s="2"/>
      <c r="G928" s="2"/>
      <c r="H928" s="2"/>
    </row>
    <row r="929" spans="1:8" ht="14.25" customHeight="1">
      <c r="A929" s="2"/>
      <c r="B929" s="2"/>
      <c r="C929" s="2"/>
      <c r="D929" s="2"/>
      <c r="E929" s="2"/>
      <c r="F929" s="2"/>
      <c r="G929" s="2"/>
      <c r="H929" s="2"/>
    </row>
    <row r="930" spans="1:8" ht="14.25" customHeight="1">
      <c r="A930" s="2"/>
      <c r="B930" s="2"/>
      <c r="C930" s="2"/>
      <c r="D930" s="2"/>
      <c r="E930" s="2"/>
      <c r="F930" s="2"/>
      <c r="G930" s="2"/>
      <c r="H930" s="2"/>
    </row>
    <row r="931" spans="1:8" ht="14.25" customHeight="1">
      <c r="A931" s="2"/>
      <c r="B931" s="2"/>
      <c r="C931" s="2"/>
      <c r="D931" s="2"/>
      <c r="E931" s="2"/>
      <c r="F931" s="2"/>
      <c r="G931" s="2"/>
      <c r="H931" s="2"/>
    </row>
    <row r="932" spans="1:8" ht="14.25" customHeight="1">
      <c r="A932" s="2"/>
      <c r="B932" s="2"/>
      <c r="C932" s="2"/>
      <c r="D932" s="2"/>
      <c r="E932" s="2"/>
      <c r="F932" s="2"/>
      <c r="G932" s="2"/>
      <c r="H932" s="2"/>
    </row>
    <row r="933" spans="1:8" ht="14.25" customHeight="1">
      <c r="A933" s="2"/>
      <c r="B933" s="2"/>
      <c r="C933" s="2"/>
      <c r="D933" s="2"/>
      <c r="E933" s="2"/>
      <c r="F933" s="2"/>
      <c r="G933" s="2"/>
      <c r="H933" s="2"/>
    </row>
    <row r="934" spans="1:8" ht="14.25" customHeight="1">
      <c r="A934" s="2"/>
      <c r="B934" s="2"/>
      <c r="C934" s="2"/>
      <c r="D934" s="2"/>
      <c r="E934" s="2"/>
      <c r="F934" s="2"/>
      <c r="G934" s="2"/>
      <c r="H934" s="2"/>
    </row>
    <row r="935" spans="1:8" ht="14.25" customHeight="1">
      <c r="A935" s="2"/>
      <c r="B935" s="2"/>
      <c r="C935" s="2"/>
      <c r="D935" s="2"/>
      <c r="E935" s="2"/>
      <c r="F935" s="2"/>
      <c r="G935" s="2"/>
      <c r="H935" s="2"/>
    </row>
    <row r="936" spans="1:8" ht="14.25" customHeight="1">
      <c r="A936" s="2"/>
      <c r="B936" s="2"/>
      <c r="C936" s="2"/>
      <c r="D936" s="2"/>
      <c r="E936" s="2"/>
      <c r="F936" s="2"/>
      <c r="G936" s="2"/>
      <c r="H936" s="2"/>
    </row>
    <row r="937" spans="1:8" ht="14.25" customHeight="1">
      <c r="A937" s="2"/>
      <c r="B937" s="2"/>
      <c r="C937" s="2"/>
      <c r="D937" s="2"/>
      <c r="E937" s="2"/>
      <c r="F937" s="2"/>
      <c r="G937" s="2"/>
      <c r="H937" s="2"/>
    </row>
    <row r="938" spans="1:8" ht="14.25" customHeight="1">
      <c r="A938" s="2"/>
      <c r="B938" s="2"/>
      <c r="C938" s="2"/>
      <c r="D938" s="2"/>
      <c r="E938" s="2"/>
      <c r="F938" s="2"/>
      <c r="G938" s="2"/>
      <c r="H938" s="2"/>
    </row>
    <row r="939" spans="1:8" ht="14.25" customHeight="1">
      <c r="A939" s="2"/>
      <c r="B939" s="2"/>
      <c r="C939" s="2"/>
      <c r="D939" s="2"/>
      <c r="E939" s="2"/>
      <c r="F939" s="2"/>
      <c r="G939" s="2"/>
      <c r="H939" s="2"/>
    </row>
    <row r="940" spans="1:8" ht="14.25" customHeight="1">
      <c r="A940" s="2"/>
      <c r="B940" s="2"/>
      <c r="C940" s="2"/>
      <c r="D940" s="2"/>
      <c r="E940" s="2"/>
      <c r="F940" s="2"/>
      <c r="G940" s="2"/>
      <c r="H940" s="2"/>
    </row>
    <row r="941" spans="1:8" ht="14.25" customHeight="1">
      <c r="A941" s="2"/>
      <c r="B941" s="2"/>
      <c r="C941" s="2"/>
      <c r="D941" s="2"/>
      <c r="E941" s="2"/>
      <c r="F941" s="2"/>
      <c r="G941" s="2"/>
      <c r="H941" s="2"/>
    </row>
    <row r="942" spans="1:8" ht="14.25" customHeight="1">
      <c r="A942" s="2"/>
      <c r="B942" s="2"/>
      <c r="C942" s="2"/>
      <c r="D942" s="2"/>
      <c r="E942" s="2"/>
      <c r="F942" s="2"/>
      <c r="G942" s="2"/>
      <c r="H942" s="2"/>
    </row>
    <row r="943" spans="1:8" ht="14.25" customHeight="1">
      <c r="A943" s="2"/>
      <c r="B943" s="2"/>
      <c r="C943" s="2"/>
      <c r="D943" s="2"/>
      <c r="E943" s="2"/>
      <c r="F943" s="2"/>
      <c r="G943" s="2"/>
      <c r="H943" s="2"/>
    </row>
    <row r="944" spans="1:8" ht="14.25" customHeight="1">
      <c r="A944" s="2"/>
      <c r="B944" s="2"/>
      <c r="C944" s="2"/>
      <c r="D944" s="2"/>
      <c r="E944" s="2"/>
      <c r="F944" s="2"/>
      <c r="G944" s="2"/>
      <c r="H944" s="2"/>
    </row>
    <row r="945" spans="1:8" ht="14.25" customHeight="1">
      <c r="A945" s="2"/>
      <c r="B945" s="2"/>
      <c r="C945" s="2"/>
      <c r="D945" s="2"/>
      <c r="E945" s="2"/>
      <c r="F945" s="2"/>
      <c r="G945" s="2"/>
      <c r="H945" s="2"/>
    </row>
    <row r="946" spans="1:8" ht="14.25" customHeight="1">
      <c r="A946" s="2"/>
      <c r="B946" s="2"/>
      <c r="C946" s="2"/>
      <c r="D946" s="2"/>
      <c r="E946" s="2"/>
      <c r="F946" s="2"/>
      <c r="G946" s="2"/>
      <c r="H946" s="2"/>
    </row>
    <row r="947" spans="1:8" ht="14.25" customHeight="1">
      <c r="A947" s="2"/>
      <c r="B947" s="2"/>
      <c r="C947" s="2"/>
      <c r="D947" s="2"/>
      <c r="E947" s="2"/>
      <c r="F947" s="2"/>
      <c r="G947" s="2"/>
      <c r="H947" s="2"/>
    </row>
    <row r="948" spans="1:8" ht="14.25" customHeight="1">
      <c r="A948" s="2"/>
      <c r="B948" s="2"/>
      <c r="C948" s="2"/>
      <c r="D948" s="2"/>
      <c r="E948" s="2"/>
      <c r="F948" s="2"/>
      <c r="G948" s="2"/>
      <c r="H948" s="2"/>
    </row>
    <row r="949" spans="1:8" ht="14.25" customHeight="1">
      <c r="A949" s="2"/>
      <c r="B949" s="2"/>
      <c r="C949" s="2"/>
      <c r="D949" s="2"/>
      <c r="E949" s="2"/>
      <c r="F949" s="2"/>
      <c r="G949" s="2"/>
      <c r="H949" s="2"/>
    </row>
    <row r="950" spans="1:8" ht="14.25" customHeight="1">
      <c r="A950" s="2"/>
      <c r="B950" s="2"/>
      <c r="C950" s="2"/>
      <c r="D950" s="2"/>
      <c r="E950" s="2"/>
      <c r="F950" s="2"/>
      <c r="G950" s="2"/>
      <c r="H950" s="2"/>
    </row>
    <row r="951" spans="1:8" ht="14.25" customHeight="1">
      <c r="A951" s="2"/>
      <c r="B951" s="2"/>
      <c r="C951" s="2"/>
      <c r="D951" s="2"/>
      <c r="E951" s="2"/>
      <c r="F951" s="2"/>
      <c r="G951" s="2"/>
      <c r="H951" s="2"/>
    </row>
    <row r="952" spans="1:8" ht="14.25" customHeight="1">
      <c r="A952" s="2"/>
      <c r="B952" s="2"/>
      <c r="C952" s="2"/>
      <c r="D952" s="2"/>
      <c r="E952" s="2"/>
      <c r="F952" s="2"/>
      <c r="G952" s="2"/>
      <c r="H952" s="2"/>
    </row>
    <row r="953" spans="1:8" ht="14.25" customHeight="1">
      <c r="A953" s="2"/>
      <c r="B953" s="2"/>
      <c r="C953" s="2"/>
      <c r="D953" s="2"/>
      <c r="E953" s="2"/>
      <c r="F953" s="2"/>
      <c r="G953" s="2"/>
      <c r="H953" s="2"/>
    </row>
    <row r="954" spans="1:8" ht="14.25" customHeight="1">
      <c r="A954" s="2"/>
      <c r="B954" s="2"/>
      <c r="C954" s="2"/>
      <c r="D954" s="2"/>
      <c r="E954" s="2"/>
      <c r="F954" s="2"/>
      <c r="G954" s="2"/>
      <c r="H954" s="2"/>
    </row>
    <row r="955" spans="1:8" ht="14.25" customHeight="1">
      <c r="A955" s="2"/>
      <c r="B955" s="2"/>
      <c r="C955" s="2"/>
      <c r="D955" s="2"/>
      <c r="E955" s="2"/>
      <c r="F955" s="2"/>
      <c r="G955" s="2"/>
      <c r="H955" s="2"/>
    </row>
    <row r="956" spans="1:8" ht="14.25" customHeight="1">
      <c r="A956" s="2"/>
      <c r="B956" s="2"/>
      <c r="C956" s="2"/>
      <c r="D956" s="2"/>
      <c r="E956" s="2"/>
      <c r="F956" s="2"/>
      <c r="G956" s="2"/>
      <c r="H956" s="2"/>
    </row>
    <row r="957" spans="1:8" ht="14.25" customHeight="1">
      <c r="A957" s="2"/>
      <c r="B957" s="2"/>
      <c r="C957" s="2"/>
      <c r="D957" s="2"/>
      <c r="E957" s="2"/>
      <c r="F957" s="2"/>
      <c r="G957" s="2"/>
      <c r="H957" s="2"/>
    </row>
    <row r="958" spans="1:8" ht="14.25" customHeight="1">
      <c r="A958" s="2"/>
      <c r="B958" s="2"/>
      <c r="C958" s="2"/>
      <c r="D958" s="2"/>
      <c r="E958" s="2"/>
      <c r="F958" s="2"/>
      <c r="G958" s="2"/>
      <c r="H958" s="2"/>
    </row>
    <row r="959" spans="1:8" ht="14.25" customHeight="1">
      <c r="A959" s="2"/>
      <c r="B959" s="2"/>
      <c r="C959" s="2"/>
      <c r="D959" s="2"/>
      <c r="E959" s="2"/>
      <c r="F959" s="2"/>
      <c r="G959" s="2"/>
      <c r="H959" s="2"/>
    </row>
    <row r="960" spans="1:8" ht="14.25" customHeight="1">
      <c r="A960" s="2"/>
      <c r="B960" s="2"/>
      <c r="C960" s="2"/>
      <c r="D960" s="2"/>
      <c r="E960" s="2"/>
      <c r="F960" s="2"/>
      <c r="G960" s="2"/>
      <c r="H960" s="2"/>
    </row>
    <row r="961" spans="1:8" ht="14.25" customHeight="1">
      <c r="A961" s="2"/>
      <c r="B961" s="2"/>
      <c r="C961" s="2"/>
      <c r="D961" s="2"/>
      <c r="E961" s="2"/>
      <c r="F961" s="2"/>
      <c r="G961" s="2"/>
      <c r="H961" s="2"/>
    </row>
    <row r="962" spans="1:8" ht="14.25" customHeight="1">
      <c r="A962" s="2"/>
      <c r="B962" s="2"/>
      <c r="C962" s="2"/>
      <c r="D962" s="2"/>
      <c r="E962" s="2"/>
      <c r="F962" s="2"/>
      <c r="G962" s="2"/>
      <c r="H962" s="2"/>
    </row>
    <row r="963" spans="1:8" ht="14.25" customHeight="1">
      <c r="A963" s="2"/>
      <c r="B963" s="2"/>
      <c r="C963" s="2"/>
      <c r="D963" s="2"/>
      <c r="E963" s="2"/>
      <c r="F963" s="2"/>
      <c r="G963" s="2"/>
      <c r="H963" s="2"/>
    </row>
    <row r="964" spans="1:8" ht="14.25" customHeight="1">
      <c r="A964" s="2"/>
      <c r="B964" s="2"/>
      <c r="C964" s="2"/>
      <c r="D964" s="2"/>
      <c r="E964" s="2"/>
      <c r="F964" s="2"/>
      <c r="G964" s="2"/>
      <c r="H964" s="2"/>
    </row>
    <row r="965" spans="1:8" ht="14.25" customHeight="1">
      <c r="A965" s="2"/>
      <c r="B965" s="2"/>
      <c r="C965" s="2"/>
      <c r="D965" s="2"/>
      <c r="E965" s="2"/>
      <c r="F965" s="2"/>
      <c r="G965" s="2"/>
      <c r="H965" s="2"/>
    </row>
    <row r="966" spans="1:8" ht="14.25" customHeight="1">
      <c r="A966" s="2"/>
      <c r="B966" s="2"/>
      <c r="C966" s="2"/>
      <c r="D966" s="2"/>
      <c r="E966" s="2"/>
      <c r="F966" s="2"/>
      <c r="G966" s="2"/>
      <c r="H966" s="2"/>
    </row>
    <row r="967" spans="1:8" ht="14.25" customHeight="1">
      <c r="A967" s="2"/>
      <c r="B967" s="2"/>
      <c r="C967" s="2"/>
      <c r="D967" s="2"/>
      <c r="E967" s="2"/>
      <c r="F967" s="2"/>
      <c r="G967" s="2"/>
      <c r="H967" s="2"/>
    </row>
    <row r="968" spans="1:8" ht="14.25" customHeight="1">
      <c r="A968" s="2"/>
      <c r="B968" s="2"/>
      <c r="C968" s="2"/>
      <c r="D968" s="2"/>
      <c r="E968" s="2"/>
      <c r="F968" s="2"/>
      <c r="G968" s="2"/>
      <c r="H968" s="2"/>
    </row>
    <row r="969" spans="1:8" ht="14.25" customHeight="1">
      <c r="A969" s="2"/>
      <c r="B969" s="2"/>
      <c r="C969" s="2"/>
      <c r="D969" s="2"/>
      <c r="E969" s="2"/>
      <c r="F969" s="2"/>
      <c r="G969" s="2"/>
      <c r="H969" s="2"/>
    </row>
    <row r="970" spans="1:8" ht="14.25" customHeight="1">
      <c r="A970" s="2"/>
      <c r="B970" s="2"/>
      <c r="C970" s="2"/>
      <c r="D970" s="2"/>
      <c r="E970" s="2"/>
      <c r="F970" s="2"/>
      <c r="G970" s="2"/>
      <c r="H970" s="2"/>
    </row>
    <row r="971" spans="1:8" ht="14.25" customHeight="1">
      <c r="A971" s="2"/>
      <c r="B971" s="2"/>
      <c r="C971" s="2"/>
      <c r="D971" s="2"/>
      <c r="E971" s="2"/>
      <c r="F971" s="2"/>
      <c r="G971" s="2"/>
      <c r="H971" s="2"/>
    </row>
    <row r="972" spans="1:8" ht="14.25" customHeight="1">
      <c r="A972" s="2"/>
      <c r="B972" s="2"/>
      <c r="C972" s="2"/>
      <c r="D972" s="2"/>
      <c r="E972" s="2"/>
      <c r="F972" s="2"/>
      <c r="G972" s="2"/>
      <c r="H972" s="2"/>
    </row>
    <row r="973" spans="1:8" ht="14.25" customHeight="1">
      <c r="A973" s="2"/>
      <c r="B973" s="2"/>
      <c r="C973" s="2"/>
      <c r="D973" s="2"/>
      <c r="E973" s="2"/>
      <c r="F973" s="2"/>
      <c r="G973" s="2"/>
      <c r="H973" s="2"/>
    </row>
    <row r="974" spans="1:8" ht="14.25" customHeight="1">
      <c r="A974" s="2"/>
      <c r="B974" s="2"/>
      <c r="C974" s="2"/>
      <c r="D974" s="2"/>
      <c r="E974" s="2"/>
      <c r="F974" s="2"/>
      <c r="G974" s="2"/>
      <c r="H974" s="2"/>
    </row>
    <row r="975" spans="1:8" ht="14.25" customHeight="1">
      <c r="A975" s="2"/>
      <c r="B975" s="2"/>
      <c r="C975" s="2"/>
      <c r="D975" s="2"/>
      <c r="E975" s="2"/>
      <c r="F975" s="2"/>
      <c r="G975" s="2"/>
      <c r="H975" s="2"/>
    </row>
    <row r="976" spans="1:8" ht="14.25" customHeight="1">
      <c r="A976" s="2"/>
      <c r="B976" s="2"/>
      <c r="C976" s="2"/>
      <c r="D976" s="2"/>
      <c r="E976" s="2"/>
      <c r="F976" s="2"/>
      <c r="G976" s="2"/>
      <c r="H976" s="2"/>
    </row>
    <row r="977" spans="1:8" ht="14.25" customHeight="1">
      <c r="A977" s="2"/>
      <c r="B977" s="2"/>
      <c r="C977" s="2"/>
      <c r="D977" s="2"/>
      <c r="E977" s="2"/>
      <c r="F977" s="2"/>
      <c r="G977" s="2"/>
      <c r="H977" s="2"/>
    </row>
    <row r="978" spans="1:8" ht="14.25" customHeight="1">
      <c r="A978" s="2"/>
      <c r="B978" s="2"/>
      <c r="C978" s="2"/>
      <c r="D978" s="2"/>
      <c r="E978" s="2"/>
      <c r="F978" s="2"/>
      <c r="G978" s="2"/>
      <c r="H978" s="2"/>
    </row>
    <row r="979" spans="1:8" ht="14.25" customHeight="1">
      <c r="A979" s="2"/>
      <c r="B979" s="2"/>
      <c r="C979" s="2"/>
      <c r="D979" s="2"/>
      <c r="E979" s="2"/>
      <c r="F979" s="2"/>
      <c r="G979" s="2"/>
      <c r="H979" s="2"/>
    </row>
    <row r="980" spans="1:8" ht="14.25" customHeight="1">
      <c r="A980" s="2"/>
      <c r="B980" s="2"/>
      <c r="C980" s="2"/>
      <c r="D980" s="2"/>
      <c r="E980" s="2"/>
      <c r="F980" s="2"/>
      <c r="G980" s="2"/>
      <c r="H980" s="2"/>
    </row>
    <row r="981" spans="1:8" ht="14.25" customHeight="1">
      <c r="A981" s="2"/>
      <c r="B981" s="2"/>
      <c r="C981" s="2"/>
      <c r="D981" s="2"/>
      <c r="E981" s="2"/>
      <c r="F981" s="2"/>
      <c r="G981" s="2"/>
      <c r="H981" s="2"/>
    </row>
    <row r="982" spans="1:8" ht="14.25" customHeight="1">
      <c r="A982" s="2"/>
      <c r="B982" s="2"/>
      <c r="C982" s="2"/>
      <c r="D982" s="2"/>
      <c r="E982" s="2"/>
      <c r="F982" s="2"/>
      <c r="G982" s="2"/>
      <c r="H982" s="2"/>
    </row>
    <row r="983" spans="1:8" ht="14.25" customHeight="1">
      <c r="A983" s="2"/>
      <c r="B983" s="2"/>
      <c r="C983" s="2"/>
      <c r="D983" s="2"/>
      <c r="E983" s="2"/>
      <c r="F983" s="2"/>
      <c r="G983" s="2"/>
      <c r="H983" s="2"/>
    </row>
    <row r="984" spans="1:8" ht="14.25" customHeight="1">
      <c r="A984" s="2"/>
      <c r="B984" s="2"/>
      <c r="C984" s="2"/>
      <c r="D984" s="2"/>
      <c r="E984" s="2"/>
      <c r="F984" s="2"/>
      <c r="G984" s="2"/>
      <c r="H984" s="2"/>
    </row>
    <row r="985" spans="1:8" ht="14.25" customHeight="1">
      <c r="A985" s="2"/>
      <c r="B985" s="2"/>
      <c r="C985" s="2"/>
      <c r="D985" s="2"/>
      <c r="E985" s="2"/>
      <c r="F985" s="2"/>
      <c r="G985" s="2"/>
      <c r="H985" s="2"/>
    </row>
    <row r="986" spans="1:8" ht="14.25" customHeight="1">
      <c r="A986" s="2"/>
      <c r="B986" s="2"/>
      <c r="C986" s="2"/>
      <c r="D986" s="2"/>
      <c r="E986" s="2"/>
      <c r="F986" s="2"/>
      <c r="G986" s="2"/>
      <c r="H986" s="2"/>
    </row>
    <row r="987" spans="1:8" ht="14.25" customHeight="1">
      <c r="A987" s="2"/>
      <c r="B987" s="2"/>
      <c r="C987" s="2"/>
      <c r="D987" s="2"/>
      <c r="E987" s="2"/>
      <c r="F987" s="2"/>
      <c r="G987" s="2"/>
      <c r="H987" s="2"/>
    </row>
    <row r="988" spans="1:8" ht="14.25" customHeight="1">
      <c r="A988" s="2"/>
      <c r="B988" s="2"/>
      <c r="C988" s="2"/>
      <c r="D988" s="2"/>
      <c r="E988" s="2"/>
      <c r="F988" s="2"/>
      <c r="G988" s="2"/>
      <c r="H988" s="2"/>
    </row>
    <row r="989" spans="1:8" ht="14.25" customHeight="1">
      <c r="A989" s="2"/>
      <c r="B989" s="2"/>
      <c r="C989" s="2"/>
      <c r="D989" s="2"/>
      <c r="E989" s="2"/>
      <c r="F989" s="2"/>
      <c r="G989" s="2"/>
      <c r="H989" s="2"/>
    </row>
    <row r="990" spans="1:8" ht="14.25" customHeight="1">
      <c r="A990" s="2"/>
      <c r="B990" s="2"/>
      <c r="C990" s="2"/>
      <c r="D990" s="2"/>
      <c r="E990" s="2"/>
      <c r="F990" s="2"/>
      <c r="G990" s="2"/>
      <c r="H990" s="2"/>
    </row>
    <row r="991" spans="1:8" ht="14.25" customHeight="1">
      <c r="A991" s="2"/>
      <c r="B991" s="2"/>
      <c r="C991" s="2"/>
      <c r="D991" s="2"/>
      <c r="E991" s="2"/>
      <c r="F991" s="2"/>
      <c r="G991" s="2"/>
      <c r="H991" s="2"/>
    </row>
    <row r="992" spans="1:8" ht="14.25" customHeight="1">
      <c r="A992" s="2"/>
      <c r="B992" s="2"/>
      <c r="C992" s="2"/>
      <c r="D992" s="2"/>
      <c r="E992" s="2"/>
      <c r="F992" s="2"/>
      <c r="G992" s="2"/>
      <c r="H992" s="2"/>
    </row>
    <row r="993" spans="1:8" ht="14.25" customHeight="1">
      <c r="A993" s="2"/>
      <c r="B993" s="2"/>
      <c r="C993" s="2"/>
      <c r="D993" s="2"/>
      <c r="E993" s="2"/>
      <c r="F993" s="2"/>
      <c r="G993" s="2"/>
      <c r="H993" s="2"/>
    </row>
    <row r="994" spans="1:8" ht="14.25" customHeight="1">
      <c r="A994" s="2"/>
      <c r="B994" s="2"/>
      <c r="C994" s="2"/>
      <c r="D994" s="2"/>
      <c r="E994" s="2"/>
      <c r="F994" s="2"/>
      <c r="G994" s="2"/>
      <c r="H994" s="2"/>
    </row>
    <row r="995" spans="1:8" ht="14.25" customHeight="1">
      <c r="A995" s="2"/>
      <c r="B995" s="2"/>
      <c r="C995" s="2"/>
      <c r="D995" s="2"/>
      <c r="E995" s="2"/>
      <c r="F995" s="2"/>
      <c r="G995" s="2"/>
      <c r="H995" s="2"/>
    </row>
    <row r="996" spans="1:8" ht="14.25" customHeight="1">
      <c r="A996" s="2"/>
      <c r="B996" s="2"/>
      <c r="C996" s="2"/>
      <c r="D996" s="2"/>
      <c r="E996" s="2"/>
      <c r="F996" s="2"/>
      <c r="G996" s="2"/>
      <c r="H996" s="2"/>
    </row>
    <row r="997" spans="1:8" ht="14.25" customHeight="1">
      <c r="A997" s="2"/>
      <c r="B997" s="2"/>
      <c r="C997" s="2"/>
      <c r="D997" s="2"/>
      <c r="E997" s="2"/>
      <c r="F997" s="2"/>
      <c r="G997" s="2"/>
      <c r="H997" s="2"/>
    </row>
    <row r="998" spans="1:8" ht="14.25" customHeight="1">
      <c r="A998" s="2"/>
      <c r="B998" s="2"/>
      <c r="C998" s="2"/>
      <c r="D998" s="2"/>
      <c r="E998" s="2"/>
      <c r="F998" s="2"/>
      <c r="G998" s="2"/>
      <c r="H998" s="2"/>
    </row>
    <row r="999" spans="1:8" ht="14.25" customHeight="1">
      <c r="A999" s="2"/>
      <c r="B999" s="2"/>
      <c r="C999" s="2"/>
      <c r="D999" s="2"/>
      <c r="E999" s="2"/>
      <c r="F999" s="2"/>
      <c r="G999" s="2"/>
      <c r="H999" s="2"/>
    </row>
    <row r="1000" spans="1:8" ht="14.25" customHeight="1">
      <c r="A1000" s="2"/>
      <c r="B1000" s="2"/>
      <c r="C1000" s="2"/>
      <c r="D1000" s="2"/>
      <c r="E1000" s="2"/>
      <c r="F1000" s="2"/>
      <c r="G1000" s="2"/>
      <c r="H1000" s="2"/>
    </row>
  </sheetData>
  <mergeCells count="42">
    <mergeCell ref="A4:H4"/>
    <mergeCell ref="A5:H5"/>
    <mergeCell ref="A6:H6"/>
    <mergeCell ref="A8:A10"/>
    <mergeCell ref="B8:B10"/>
    <mergeCell ref="C8:C10"/>
    <mergeCell ref="D8:D10"/>
    <mergeCell ref="E8:E10"/>
    <mergeCell ref="F8:H8"/>
    <mergeCell ref="F9:F10"/>
    <mergeCell ref="G9:G10"/>
    <mergeCell ref="H9:H10"/>
    <mergeCell ref="G250:G251"/>
    <mergeCell ref="H250:H251"/>
    <mergeCell ref="A249:A251"/>
    <mergeCell ref="B249:B251"/>
    <mergeCell ref="C249:C251"/>
    <mergeCell ref="D249:D251"/>
    <mergeCell ref="E249:E251"/>
    <mergeCell ref="F249:H249"/>
    <mergeCell ref="F250:F251"/>
    <mergeCell ref="A274:B274"/>
    <mergeCell ref="A277:A279"/>
    <mergeCell ref="B277:B279"/>
    <mergeCell ref="C277:C279"/>
    <mergeCell ref="D277:D279"/>
    <mergeCell ref="D305:D307"/>
    <mergeCell ref="E277:E279"/>
    <mergeCell ref="F277:H277"/>
    <mergeCell ref="H278:H279"/>
    <mergeCell ref="E305:E307"/>
    <mergeCell ref="F305:H305"/>
    <mergeCell ref="F306:F307"/>
    <mergeCell ref="G306:G307"/>
    <mergeCell ref="H306:H307"/>
    <mergeCell ref="F278:F279"/>
    <mergeCell ref="G278:G279"/>
    <mergeCell ref="A330:B330"/>
    <mergeCell ref="A302:B302"/>
    <mergeCell ref="A305:A307"/>
    <mergeCell ref="B305:B307"/>
    <mergeCell ref="C305:C307"/>
  </mergeCells>
  <conditionalFormatting sqref="C247:E247">
    <cfRule type="cellIs" dxfId="127" priority="1" operator="lessThan">
      <formula>0</formula>
    </cfRule>
  </conditionalFormatting>
  <conditionalFormatting sqref="C247:E247">
    <cfRule type="cellIs" dxfId="126" priority="2" operator="greaterThan">
      <formula>0</formula>
    </cfRule>
  </conditionalFormatting>
  <conditionalFormatting sqref="F247:G247">
    <cfRule type="cellIs" dxfId="125" priority="3" operator="lessThan">
      <formula>0</formula>
    </cfRule>
  </conditionalFormatting>
  <conditionalFormatting sqref="F247:G247">
    <cfRule type="cellIs" dxfId="124" priority="4" operator="greaterThan">
      <formula>0</formula>
    </cfRule>
  </conditionalFormatting>
  <conditionalFormatting sqref="H247">
    <cfRule type="cellIs" dxfId="123" priority="5" operator="lessThan">
      <formula>0</formula>
    </cfRule>
  </conditionalFormatting>
  <conditionalFormatting sqref="H247">
    <cfRule type="cellIs" dxfId="122" priority="6" operator="greaterThan">
      <formula>0</formula>
    </cfRule>
  </conditionalFormatting>
  <conditionalFormatting sqref="C246:E246">
    <cfRule type="cellIs" dxfId="121" priority="7" operator="lessThan">
      <formula>0</formula>
    </cfRule>
  </conditionalFormatting>
  <conditionalFormatting sqref="C246:E246">
    <cfRule type="cellIs" dxfId="120" priority="8" operator="greaterThan">
      <formula>0</formula>
    </cfRule>
  </conditionalFormatting>
  <conditionalFormatting sqref="F246:H246">
    <cfRule type="cellIs" dxfId="119" priority="9" operator="lessThan">
      <formula>0</formula>
    </cfRule>
  </conditionalFormatting>
  <conditionalFormatting sqref="F246:H246">
    <cfRule type="cellIs" dxfId="118" priority="10" operator="greaterThan">
      <formula>0</formula>
    </cfRule>
  </conditionalFormatting>
  <conditionalFormatting sqref="C238:H245">
    <cfRule type="cellIs" dxfId="117" priority="11" operator="lessThan">
      <formula>0</formula>
    </cfRule>
  </conditionalFormatting>
  <conditionalFormatting sqref="C238:H245">
    <cfRule type="cellIs" dxfId="116" priority="12" operator="greaterThan">
      <formula>0</formula>
    </cfRule>
  </conditionalFormatting>
  <conditionalFormatting sqref="C332:H332">
    <cfRule type="cellIs" dxfId="115" priority="13" operator="lessThan">
      <formula>0</formula>
    </cfRule>
  </conditionalFormatting>
  <conditionalFormatting sqref="C332:H332">
    <cfRule type="cellIs" dxfId="114" priority="14" operator="greaterThan">
      <formula>0</formula>
    </cfRule>
  </conditionalFormatting>
  <conditionalFormatting sqref="G14:G33">
    <cfRule type="cellIs" dxfId="113" priority="15" operator="lessThan">
      <formula>0</formula>
    </cfRule>
  </conditionalFormatting>
  <conditionalFormatting sqref="G14:G33">
    <cfRule type="cellIs" dxfId="112" priority="16" operator="greaterThan">
      <formula>0</formula>
    </cfRule>
  </conditionalFormatting>
  <conditionalFormatting sqref="G38:G57">
    <cfRule type="cellIs" dxfId="111" priority="17" operator="lessThan">
      <formula>0</formula>
    </cfRule>
  </conditionalFormatting>
  <conditionalFormatting sqref="G38:G57">
    <cfRule type="cellIs" dxfId="110" priority="18" operator="greaterThan">
      <formula>0</formula>
    </cfRule>
  </conditionalFormatting>
  <conditionalFormatting sqref="G62:G81">
    <cfRule type="cellIs" dxfId="109" priority="19" operator="lessThan">
      <formula>0</formula>
    </cfRule>
  </conditionalFormatting>
  <conditionalFormatting sqref="G62:G81">
    <cfRule type="cellIs" dxfId="108" priority="20" operator="greaterThan">
      <formula>0</formula>
    </cfRule>
  </conditionalFormatting>
  <conditionalFormatting sqref="G86:G105">
    <cfRule type="cellIs" dxfId="107" priority="21" operator="lessThan">
      <formula>0</formula>
    </cfRule>
  </conditionalFormatting>
  <conditionalFormatting sqref="G86:G105">
    <cfRule type="cellIs" dxfId="106" priority="22" operator="greaterThan">
      <formula>0</formula>
    </cfRule>
  </conditionalFormatting>
  <conditionalFormatting sqref="G110:G129">
    <cfRule type="cellIs" dxfId="105" priority="23" operator="lessThan">
      <formula>0</formula>
    </cfRule>
  </conditionalFormatting>
  <conditionalFormatting sqref="G110:G129">
    <cfRule type="cellIs" dxfId="104" priority="24" operator="greaterThan">
      <formula>0</formula>
    </cfRule>
  </conditionalFormatting>
  <conditionalFormatting sqref="G134:G153">
    <cfRule type="cellIs" dxfId="103" priority="25" operator="lessThan">
      <formula>0</formula>
    </cfRule>
  </conditionalFormatting>
  <conditionalFormatting sqref="G134:G153">
    <cfRule type="cellIs" dxfId="102" priority="26" operator="greaterThan">
      <formula>0</formula>
    </cfRule>
  </conditionalFormatting>
  <conditionalFormatting sqref="G158:G177">
    <cfRule type="cellIs" dxfId="101" priority="27" operator="lessThan">
      <formula>0</formula>
    </cfRule>
  </conditionalFormatting>
  <conditionalFormatting sqref="G158:G177">
    <cfRule type="cellIs" dxfId="100" priority="28" operator="greaterThan">
      <formula>0</formula>
    </cfRule>
  </conditionalFormatting>
  <conditionalFormatting sqref="G182:G201">
    <cfRule type="cellIs" dxfId="99" priority="29" operator="lessThan">
      <formula>0</formula>
    </cfRule>
  </conditionalFormatting>
  <conditionalFormatting sqref="G182:G201">
    <cfRule type="cellIs" dxfId="98" priority="30" operator="greaterThan">
      <formula>0</formula>
    </cfRule>
  </conditionalFormatting>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 customHeight="1"/>
  <cols>
    <col min="1" max="1" width="4" customWidth="1"/>
    <col min="2" max="2" width="44" customWidth="1"/>
    <col min="3" max="3" width="12" customWidth="1"/>
    <col min="4" max="4" width="27.7109375" customWidth="1"/>
    <col min="5" max="5" width="15.28515625" customWidth="1"/>
    <col min="6" max="6" width="42.7109375" customWidth="1"/>
    <col min="7" max="7" width="28.28515625" customWidth="1"/>
    <col min="8" max="8" width="13.28515625" customWidth="1"/>
    <col min="9" max="9" width="61.28515625" customWidth="1"/>
    <col min="10" max="10" width="13.28515625" customWidth="1"/>
    <col min="11" max="11" width="6" customWidth="1"/>
    <col min="12" max="12" width="8.28515625" customWidth="1"/>
    <col min="13" max="13" width="52.7109375" customWidth="1"/>
    <col min="14" max="14" width="48.7109375" customWidth="1"/>
    <col min="15" max="15" width="38.28515625" customWidth="1"/>
    <col min="16" max="17" width="8.7109375" customWidth="1"/>
    <col min="18" max="18" width="54" customWidth="1"/>
    <col min="19" max="19" width="24.28515625" customWidth="1"/>
    <col min="20" max="26" width="8.7109375" customWidth="1"/>
  </cols>
  <sheetData>
    <row r="1" spans="1:26" ht="14.25" customHeight="1"/>
    <row r="2" spans="1:26" ht="14.25" customHeight="1">
      <c r="A2" s="154" t="s">
        <v>35</v>
      </c>
      <c r="B2" s="154" t="s">
        <v>406</v>
      </c>
      <c r="C2" s="154" t="s">
        <v>407</v>
      </c>
      <c r="D2" s="154" t="s">
        <v>408</v>
      </c>
      <c r="E2" s="154" t="s">
        <v>409</v>
      </c>
      <c r="F2" s="154" t="s">
        <v>410</v>
      </c>
      <c r="G2" s="154" t="s">
        <v>411</v>
      </c>
      <c r="H2" s="154" t="s">
        <v>412</v>
      </c>
      <c r="I2" s="154" t="s">
        <v>413</v>
      </c>
      <c r="J2" s="154" t="s">
        <v>414</v>
      </c>
      <c r="K2" s="154" t="s">
        <v>415</v>
      </c>
      <c r="L2" s="154" t="s">
        <v>416</v>
      </c>
      <c r="M2" s="154" t="s">
        <v>417</v>
      </c>
      <c r="N2" s="154" t="s">
        <v>418</v>
      </c>
      <c r="O2" s="154" t="s">
        <v>419</v>
      </c>
      <c r="P2" s="155" t="s">
        <v>420</v>
      </c>
      <c r="Q2" s="155" t="s">
        <v>421</v>
      </c>
      <c r="R2" s="154" t="s">
        <v>422</v>
      </c>
      <c r="S2" s="155" t="s">
        <v>423</v>
      </c>
      <c r="T2" s="116"/>
      <c r="U2" s="116"/>
      <c r="V2" s="116"/>
      <c r="W2" s="116"/>
      <c r="X2" s="116"/>
      <c r="Y2" s="116"/>
      <c r="Z2" s="116"/>
    </row>
    <row r="3" spans="1:26" ht="14.25" customHeight="1">
      <c r="A3" s="156">
        <v>1</v>
      </c>
      <c r="B3" s="156" t="s">
        <v>424</v>
      </c>
      <c r="C3" s="157">
        <v>5</v>
      </c>
      <c r="D3" s="156" t="s">
        <v>425</v>
      </c>
      <c r="E3" s="156" t="s">
        <v>426</v>
      </c>
      <c r="F3" s="156" t="s">
        <v>427</v>
      </c>
      <c r="G3" s="156" t="s">
        <v>428</v>
      </c>
      <c r="H3" s="156" t="s">
        <v>166</v>
      </c>
      <c r="I3" s="156" t="s">
        <v>429</v>
      </c>
      <c r="J3" s="156" t="s">
        <v>430</v>
      </c>
      <c r="K3" s="157">
        <v>45</v>
      </c>
      <c r="L3" s="156" t="s">
        <v>431</v>
      </c>
      <c r="M3" s="156" t="s">
        <v>432</v>
      </c>
      <c r="N3" s="156" t="s">
        <v>433</v>
      </c>
      <c r="O3" s="156" t="s">
        <v>434</v>
      </c>
      <c r="P3" s="156"/>
      <c r="Q3" s="156"/>
      <c r="R3" s="156" t="s">
        <v>435</v>
      </c>
      <c r="S3" s="156" t="s">
        <v>13</v>
      </c>
      <c r="T3" s="123" t="str">
        <f t="shared" ref="T3:T289" si="0">F3</f>
        <v>Direktur SDM</v>
      </c>
    </row>
    <row r="4" spans="1:26" ht="14.25" customHeight="1">
      <c r="A4" s="156">
        <v>2</v>
      </c>
      <c r="B4" s="156" t="s">
        <v>436</v>
      </c>
      <c r="C4" s="157">
        <v>4</v>
      </c>
      <c r="D4" s="156" t="s">
        <v>425</v>
      </c>
      <c r="E4" s="156" t="s">
        <v>426</v>
      </c>
      <c r="F4" s="156" t="s">
        <v>437</v>
      </c>
      <c r="G4" s="156" t="s">
        <v>428</v>
      </c>
      <c r="H4" s="156" t="s">
        <v>166</v>
      </c>
      <c r="I4" s="156" t="s">
        <v>438</v>
      </c>
      <c r="J4" s="156" t="s">
        <v>439</v>
      </c>
      <c r="K4" s="157">
        <v>50</v>
      </c>
      <c r="L4" s="156" t="s">
        <v>440</v>
      </c>
      <c r="M4" s="156" t="s">
        <v>441</v>
      </c>
      <c r="N4" s="156" t="s">
        <v>433</v>
      </c>
      <c r="O4" s="156" t="s">
        <v>434</v>
      </c>
      <c r="P4" s="156"/>
      <c r="Q4" s="156"/>
      <c r="R4" s="156" t="s">
        <v>442</v>
      </c>
      <c r="S4" s="156" t="s">
        <v>12</v>
      </c>
      <c r="T4" s="123" t="str">
        <f t="shared" si="0"/>
        <v>Direktur Teknik</v>
      </c>
    </row>
    <row r="5" spans="1:26" ht="14.25" customHeight="1">
      <c r="A5" s="156">
        <v>3</v>
      </c>
      <c r="B5" s="156" t="s">
        <v>443</v>
      </c>
      <c r="C5" s="157">
        <v>3</v>
      </c>
      <c r="D5" s="156" t="s">
        <v>425</v>
      </c>
      <c r="E5" s="156" t="s">
        <v>426</v>
      </c>
      <c r="F5" s="156" t="s">
        <v>444</v>
      </c>
      <c r="G5" s="156" t="s">
        <v>428</v>
      </c>
      <c r="H5" s="156" t="s">
        <v>166</v>
      </c>
      <c r="I5" s="156" t="s">
        <v>445</v>
      </c>
      <c r="J5" s="156" t="s">
        <v>446</v>
      </c>
      <c r="K5" s="157">
        <v>51</v>
      </c>
      <c r="L5" s="156" t="s">
        <v>431</v>
      </c>
      <c r="M5" s="156" t="s">
        <v>447</v>
      </c>
      <c r="N5" s="156" t="s">
        <v>433</v>
      </c>
      <c r="O5" s="156" t="s">
        <v>434</v>
      </c>
      <c r="P5" s="156"/>
      <c r="Q5" s="156"/>
      <c r="R5" s="156" t="s">
        <v>448</v>
      </c>
      <c r="S5" s="156" t="s">
        <v>13</v>
      </c>
      <c r="T5" s="123" t="str">
        <f t="shared" si="0"/>
        <v>Direktur Operasi</v>
      </c>
    </row>
    <row r="6" spans="1:26" ht="14.25" customHeight="1">
      <c r="A6" s="156">
        <v>4</v>
      </c>
      <c r="B6" s="156" t="s">
        <v>449</v>
      </c>
      <c r="C6" s="157">
        <v>6</v>
      </c>
      <c r="D6" s="156" t="s">
        <v>425</v>
      </c>
      <c r="E6" s="156" t="s">
        <v>426</v>
      </c>
      <c r="F6" s="156" t="s">
        <v>450</v>
      </c>
      <c r="G6" s="156" t="s">
        <v>428</v>
      </c>
      <c r="H6" s="156" t="s">
        <v>166</v>
      </c>
      <c r="I6" s="156" t="s">
        <v>451</v>
      </c>
      <c r="J6" s="156" t="s">
        <v>452</v>
      </c>
      <c r="K6" s="157">
        <v>51</v>
      </c>
      <c r="L6" s="156" t="s">
        <v>431</v>
      </c>
      <c r="M6" s="156" t="s">
        <v>453</v>
      </c>
      <c r="N6" s="156" t="s">
        <v>433</v>
      </c>
      <c r="O6" s="156" t="s">
        <v>434</v>
      </c>
      <c r="P6" s="156"/>
      <c r="Q6" s="156"/>
      <c r="R6" s="156" t="s">
        <v>454</v>
      </c>
      <c r="S6" s="156" t="s">
        <v>13</v>
      </c>
      <c r="T6" s="123" t="str">
        <f t="shared" si="0"/>
        <v>Direktur Keuangan dan Manajemen Risiko</v>
      </c>
    </row>
    <row r="7" spans="1:26" ht="14.25" customHeight="1">
      <c r="A7" s="156">
        <v>5</v>
      </c>
      <c r="B7" s="156" t="s">
        <v>455</v>
      </c>
      <c r="C7" s="157">
        <v>2</v>
      </c>
      <c r="D7" s="156" t="s">
        <v>425</v>
      </c>
      <c r="E7" s="156" t="s">
        <v>426</v>
      </c>
      <c r="F7" s="156" t="s">
        <v>456</v>
      </c>
      <c r="G7" s="156" t="s">
        <v>428</v>
      </c>
      <c r="H7" s="156" t="s">
        <v>166</v>
      </c>
      <c r="I7" s="156" t="s">
        <v>457</v>
      </c>
      <c r="J7" s="156" t="s">
        <v>458</v>
      </c>
      <c r="K7" s="157">
        <v>51</v>
      </c>
      <c r="L7" s="156" t="s">
        <v>440</v>
      </c>
      <c r="M7" s="156" t="s">
        <v>459</v>
      </c>
      <c r="N7" s="156" t="s">
        <v>433</v>
      </c>
      <c r="O7" s="156" t="s">
        <v>434</v>
      </c>
      <c r="P7" s="156"/>
      <c r="Q7" s="156"/>
      <c r="R7" s="156" t="s">
        <v>460</v>
      </c>
      <c r="S7" s="156" t="s">
        <v>13</v>
      </c>
      <c r="T7" s="123" t="str">
        <f t="shared" si="0"/>
        <v>Direktur Strategi dan Komersial</v>
      </c>
    </row>
    <row r="8" spans="1:26" ht="14.25" customHeight="1">
      <c r="A8" s="156">
        <v>6</v>
      </c>
      <c r="B8" s="156" t="s">
        <v>461</v>
      </c>
      <c r="C8" s="157">
        <v>1</v>
      </c>
      <c r="D8" s="156" t="s">
        <v>425</v>
      </c>
      <c r="E8" s="156" t="s">
        <v>426</v>
      </c>
      <c r="F8" s="156" t="s">
        <v>462</v>
      </c>
      <c r="G8" s="156" t="s">
        <v>428</v>
      </c>
      <c r="H8" s="156" t="s">
        <v>166</v>
      </c>
      <c r="I8" s="156" t="s">
        <v>463</v>
      </c>
      <c r="J8" s="156" t="s">
        <v>464</v>
      </c>
      <c r="K8" s="157">
        <v>52</v>
      </c>
      <c r="L8" s="156" t="s">
        <v>431</v>
      </c>
      <c r="M8" s="156" t="s">
        <v>465</v>
      </c>
      <c r="N8" s="156" t="s">
        <v>434</v>
      </c>
      <c r="O8" s="156"/>
      <c r="P8" s="156"/>
      <c r="Q8" s="156"/>
      <c r="R8" s="156" t="s">
        <v>466</v>
      </c>
      <c r="S8" s="156" t="s">
        <v>13</v>
      </c>
      <c r="T8" s="123" t="str">
        <f t="shared" si="0"/>
        <v>Direktur Utama</v>
      </c>
    </row>
    <row r="9" spans="1:26" ht="14.25" customHeight="1">
      <c r="A9" s="156">
        <v>7</v>
      </c>
      <c r="B9" s="156" t="s">
        <v>467</v>
      </c>
      <c r="C9" s="157">
        <v>103455</v>
      </c>
      <c r="D9" s="156" t="s">
        <v>425</v>
      </c>
      <c r="E9" s="156" t="s">
        <v>468</v>
      </c>
      <c r="F9" s="156" t="s">
        <v>469</v>
      </c>
      <c r="G9" s="156" t="s">
        <v>470</v>
      </c>
      <c r="H9" s="156"/>
      <c r="I9" s="156"/>
      <c r="J9" s="156" t="s">
        <v>471</v>
      </c>
      <c r="K9" s="157">
        <v>41</v>
      </c>
      <c r="L9" s="156" t="s">
        <v>431</v>
      </c>
      <c r="M9" s="156" t="s">
        <v>472</v>
      </c>
      <c r="N9" s="156" t="s">
        <v>473</v>
      </c>
      <c r="O9" s="156" t="s">
        <v>474</v>
      </c>
      <c r="P9" s="156"/>
      <c r="Q9" s="156"/>
      <c r="R9" s="156" t="s">
        <v>472</v>
      </c>
      <c r="S9" s="156" t="s">
        <v>14</v>
      </c>
      <c r="T9" s="123" t="str">
        <f t="shared" si="0"/>
        <v>Vice President Pengendalian Sistem</v>
      </c>
    </row>
    <row r="10" spans="1:26" ht="14.25" customHeight="1">
      <c r="A10" s="156">
        <v>8</v>
      </c>
      <c r="B10" s="156" t="s">
        <v>475</v>
      </c>
      <c r="C10" s="157">
        <v>102913</v>
      </c>
      <c r="D10" s="156" t="s">
        <v>425</v>
      </c>
      <c r="E10" s="156" t="s">
        <v>476</v>
      </c>
      <c r="F10" s="156" t="s">
        <v>477</v>
      </c>
      <c r="G10" s="156" t="s">
        <v>478</v>
      </c>
      <c r="H10" s="156"/>
      <c r="I10" s="156"/>
      <c r="J10" s="156" t="s">
        <v>479</v>
      </c>
      <c r="K10" s="157">
        <v>43</v>
      </c>
      <c r="L10" s="156" t="s">
        <v>431</v>
      </c>
      <c r="M10" s="156" t="s">
        <v>480</v>
      </c>
      <c r="N10" s="156" t="s">
        <v>481</v>
      </c>
      <c r="O10" s="156" t="s">
        <v>433</v>
      </c>
      <c r="P10" s="156"/>
      <c r="Q10" s="156"/>
      <c r="R10" s="156" t="s">
        <v>480</v>
      </c>
      <c r="S10" s="156" t="s">
        <v>14</v>
      </c>
      <c r="T10" s="123" t="str">
        <f t="shared" si="0"/>
        <v>Senior Vice President Perencanaan dan Pengembangan Operasi</v>
      </c>
    </row>
    <row r="11" spans="1:26" ht="14.25" customHeight="1">
      <c r="A11" s="156">
        <v>9</v>
      </c>
      <c r="B11" s="156" t="s">
        <v>482</v>
      </c>
      <c r="C11" s="157">
        <v>101191</v>
      </c>
      <c r="D11" s="156" t="s">
        <v>425</v>
      </c>
      <c r="E11" s="156" t="s">
        <v>476</v>
      </c>
      <c r="F11" s="156" t="s">
        <v>483</v>
      </c>
      <c r="G11" s="156" t="s">
        <v>478</v>
      </c>
      <c r="H11" s="156"/>
      <c r="I11" s="156"/>
      <c r="J11" s="156" t="s">
        <v>484</v>
      </c>
      <c r="K11" s="157">
        <v>50</v>
      </c>
      <c r="L11" s="156" t="s">
        <v>431</v>
      </c>
      <c r="M11" s="156" t="s">
        <v>485</v>
      </c>
      <c r="N11" s="156" t="s">
        <v>486</v>
      </c>
      <c r="O11" s="156" t="s">
        <v>433</v>
      </c>
      <c r="P11" s="156"/>
      <c r="Q11" s="156"/>
      <c r="R11" s="156" t="s">
        <v>485</v>
      </c>
      <c r="S11" s="156" t="s">
        <v>14</v>
      </c>
      <c r="T11" s="123" t="str">
        <f t="shared" si="0"/>
        <v>Senior Vice President Kerjasama Usaha dan Pembinaan Anak Perusahaan</v>
      </c>
    </row>
    <row r="12" spans="1:26" ht="14.25" customHeight="1">
      <c r="A12" s="156">
        <v>10</v>
      </c>
      <c r="B12" s="156" t="s">
        <v>487</v>
      </c>
      <c r="C12" s="157">
        <v>101589</v>
      </c>
      <c r="D12" s="156" t="s">
        <v>425</v>
      </c>
      <c r="E12" s="156" t="s">
        <v>488</v>
      </c>
      <c r="F12" s="156" t="s">
        <v>489</v>
      </c>
      <c r="G12" s="156" t="s">
        <v>478</v>
      </c>
      <c r="H12" s="156"/>
      <c r="I12" s="156"/>
      <c r="J12" s="156" t="s">
        <v>490</v>
      </c>
      <c r="K12" s="157">
        <v>48</v>
      </c>
      <c r="L12" s="156" t="s">
        <v>431</v>
      </c>
      <c r="M12" s="156" t="s">
        <v>491</v>
      </c>
      <c r="N12" s="156" t="s">
        <v>481</v>
      </c>
      <c r="O12" s="156" t="s">
        <v>433</v>
      </c>
      <c r="P12" s="156"/>
      <c r="Q12" s="156"/>
      <c r="R12" s="156" t="s">
        <v>491</v>
      </c>
      <c r="S12" s="156" t="s">
        <v>14</v>
      </c>
      <c r="T12" s="123" t="str">
        <f t="shared" si="0"/>
        <v>Senior Vice President Pengelolaan Operasi</v>
      </c>
    </row>
    <row r="13" spans="1:26" ht="14.25" customHeight="1">
      <c r="A13" s="156">
        <v>11</v>
      </c>
      <c r="B13" s="156" t="s">
        <v>492</v>
      </c>
      <c r="C13" s="157">
        <v>101479</v>
      </c>
      <c r="D13" s="156" t="s">
        <v>425</v>
      </c>
      <c r="E13" s="156" t="s">
        <v>468</v>
      </c>
      <c r="F13" s="156" t="s">
        <v>493</v>
      </c>
      <c r="G13" s="156" t="s">
        <v>478</v>
      </c>
      <c r="H13" s="156"/>
      <c r="I13" s="156"/>
      <c r="J13" s="156" t="s">
        <v>494</v>
      </c>
      <c r="K13" s="157">
        <v>49</v>
      </c>
      <c r="L13" s="156" t="s">
        <v>431</v>
      </c>
      <c r="M13" s="156" t="s">
        <v>495</v>
      </c>
      <c r="N13" s="156" t="s">
        <v>496</v>
      </c>
      <c r="O13" s="156" t="s">
        <v>486</v>
      </c>
      <c r="P13" s="156"/>
      <c r="Q13" s="156"/>
      <c r="R13" s="156" t="s">
        <v>495</v>
      </c>
      <c r="S13" s="156" t="s">
        <v>14</v>
      </c>
      <c r="T13" s="123" t="str">
        <f t="shared" si="0"/>
        <v>Vice President Kinerja Perusahaan</v>
      </c>
    </row>
    <row r="14" spans="1:26" ht="14.25" customHeight="1">
      <c r="A14" s="156">
        <v>12</v>
      </c>
      <c r="B14" s="156" t="s">
        <v>497</v>
      </c>
      <c r="C14" s="157">
        <v>101019</v>
      </c>
      <c r="D14" s="156" t="s">
        <v>425</v>
      </c>
      <c r="E14" s="156" t="s">
        <v>468</v>
      </c>
      <c r="F14" s="156" t="s">
        <v>498</v>
      </c>
      <c r="G14" s="156" t="s">
        <v>478</v>
      </c>
      <c r="H14" s="156"/>
      <c r="I14" s="156"/>
      <c r="J14" s="156" t="s">
        <v>499</v>
      </c>
      <c r="K14" s="157">
        <v>50</v>
      </c>
      <c r="L14" s="156" t="s">
        <v>431</v>
      </c>
      <c r="M14" s="156" t="s">
        <v>500</v>
      </c>
      <c r="N14" s="156" t="s">
        <v>501</v>
      </c>
      <c r="O14" s="156" t="s">
        <v>433</v>
      </c>
      <c r="P14" s="156"/>
      <c r="Q14" s="156"/>
      <c r="R14" s="156" t="s">
        <v>500</v>
      </c>
      <c r="S14" s="156" t="s">
        <v>14</v>
      </c>
      <c r="T14" s="123" t="str">
        <f t="shared" si="0"/>
        <v>Senior Vice President Manajemen Risiko</v>
      </c>
    </row>
    <row r="15" spans="1:26" ht="14.25" customHeight="1">
      <c r="A15" s="156">
        <v>13</v>
      </c>
      <c r="B15" s="156" t="s">
        <v>502</v>
      </c>
      <c r="C15" s="157">
        <v>106164</v>
      </c>
      <c r="D15" s="156" t="s">
        <v>425</v>
      </c>
      <c r="E15" s="156" t="s">
        <v>503</v>
      </c>
      <c r="F15" s="156" t="s">
        <v>504</v>
      </c>
      <c r="G15" s="156" t="s">
        <v>478</v>
      </c>
      <c r="H15" s="156"/>
      <c r="I15" s="156"/>
      <c r="J15" s="156" t="s">
        <v>505</v>
      </c>
      <c r="K15" s="157">
        <v>32</v>
      </c>
      <c r="L15" s="156" t="s">
        <v>431</v>
      </c>
      <c r="M15" s="156" t="s">
        <v>506</v>
      </c>
      <c r="N15" s="156" t="s">
        <v>496</v>
      </c>
      <c r="O15" s="156" t="s">
        <v>486</v>
      </c>
      <c r="P15" s="156"/>
      <c r="Q15" s="156"/>
      <c r="R15" s="156" t="s">
        <v>506</v>
      </c>
      <c r="S15" s="156" t="s">
        <v>14</v>
      </c>
      <c r="T15" s="123" t="str">
        <f t="shared" si="0"/>
        <v>Vice President Perencanaan Perusahaan</v>
      </c>
    </row>
    <row r="16" spans="1:26" ht="14.25" customHeight="1">
      <c r="A16" s="156">
        <v>14</v>
      </c>
      <c r="B16" s="156" t="s">
        <v>507</v>
      </c>
      <c r="C16" s="157">
        <v>105382</v>
      </c>
      <c r="D16" s="156" t="s">
        <v>425</v>
      </c>
      <c r="E16" s="156" t="s">
        <v>503</v>
      </c>
      <c r="F16" s="156" t="s">
        <v>508</v>
      </c>
      <c r="G16" s="156" t="s">
        <v>478</v>
      </c>
      <c r="H16" s="156"/>
      <c r="I16" s="156"/>
      <c r="J16" s="156" t="s">
        <v>509</v>
      </c>
      <c r="K16" s="157">
        <v>34</v>
      </c>
      <c r="L16" s="156" t="s">
        <v>431</v>
      </c>
      <c r="M16" s="156" t="s">
        <v>510</v>
      </c>
      <c r="N16" s="156" t="s">
        <v>511</v>
      </c>
      <c r="O16" s="156" t="s">
        <v>481</v>
      </c>
      <c r="P16" s="156"/>
      <c r="Q16" s="156"/>
      <c r="R16" s="156" t="s">
        <v>510</v>
      </c>
      <c r="S16" s="156" t="s">
        <v>14</v>
      </c>
      <c r="T16" s="123" t="str">
        <f t="shared" si="0"/>
        <v>Vice President Layanan Operasi</v>
      </c>
    </row>
    <row r="17" spans="1:20" ht="14.25" customHeight="1">
      <c r="A17" s="156">
        <v>15</v>
      </c>
      <c r="B17" s="156" t="s">
        <v>512</v>
      </c>
      <c r="C17" s="157">
        <v>104296</v>
      </c>
      <c r="D17" s="156" t="s">
        <v>425</v>
      </c>
      <c r="E17" s="156" t="s">
        <v>503</v>
      </c>
      <c r="F17" s="156" t="s">
        <v>513</v>
      </c>
      <c r="G17" s="156" t="s">
        <v>478</v>
      </c>
      <c r="H17" s="156"/>
      <c r="I17" s="156"/>
      <c r="J17" s="156" t="s">
        <v>514</v>
      </c>
      <c r="K17" s="157">
        <v>37</v>
      </c>
      <c r="L17" s="156" t="s">
        <v>431</v>
      </c>
      <c r="M17" s="156" t="s">
        <v>515</v>
      </c>
      <c r="N17" s="156" t="s">
        <v>516</v>
      </c>
      <c r="O17" s="156" t="s">
        <v>474</v>
      </c>
      <c r="P17" s="156"/>
      <c r="Q17" s="156"/>
      <c r="R17" s="156" t="s">
        <v>515</v>
      </c>
      <c r="S17" s="156" t="s">
        <v>14</v>
      </c>
      <c r="T17" s="123" t="str">
        <f t="shared" si="0"/>
        <v>Vice President Perencanaan Peralatan Pelabuhan</v>
      </c>
    </row>
    <row r="18" spans="1:20" ht="14.25" customHeight="1">
      <c r="A18" s="156">
        <v>16</v>
      </c>
      <c r="B18" s="156" t="s">
        <v>517</v>
      </c>
      <c r="C18" s="157">
        <v>104187</v>
      </c>
      <c r="D18" s="156" t="s">
        <v>425</v>
      </c>
      <c r="E18" s="156" t="s">
        <v>503</v>
      </c>
      <c r="F18" s="156" t="s">
        <v>518</v>
      </c>
      <c r="G18" s="156" t="s">
        <v>478</v>
      </c>
      <c r="H18" s="156"/>
      <c r="I18" s="156"/>
      <c r="J18" s="156" t="s">
        <v>519</v>
      </c>
      <c r="K18" s="157">
        <v>38</v>
      </c>
      <c r="L18" s="156" t="s">
        <v>431</v>
      </c>
      <c r="M18" s="156" t="s">
        <v>520</v>
      </c>
      <c r="N18" s="156" t="s">
        <v>521</v>
      </c>
      <c r="O18" s="156" t="s">
        <v>486</v>
      </c>
      <c r="P18" s="156"/>
      <c r="Q18" s="156"/>
      <c r="R18" s="156" t="s">
        <v>520</v>
      </c>
      <c r="S18" s="156" t="s">
        <v>14</v>
      </c>
      <c r="T18" s="123" t="str">
        <f t="shared" si="0"/>
        <v>Vice President Hubungan Pelanggan</v>
      </c>
    </row>
    <row r="19" spans="1:20" ht="14.25" customHeight="1">
      <c r="A19" s="156">
        <v>17</v>
      </c>
      <c r="B19" s="156" t="s">
        <v>522</v>
      </c>
      <c r="C19" s="157">
        <v>103207</v>
      </c>
      <c r="D19" s="156" t="s">
        <v>425</v>
      </c>
      <c r="E19" s="156" t="s">
        <v>503</v>
      </c>
      <c r="F19" s="156" t="s">
        <v>523</v>
      </c>
      <c r="G19" s="156" t="s">
        <v>478</v>
      </c>
      <c r="H19" s="156"/>
      <c r="I19" s="156"/>
      <c r="J19" s="156" t="s">
        <v>524</v>
      </c>
      <c r="K19" s="157">
        <v>42</v>
      </c>
      <c r="L19" s="156" t="s">
        <v>431</v>
      </c>
      <c r="M19" s="156" t="s">
        <v>525</v>
      </c>
      <c r="N19" s="156" t="s">
        <v>526</v>
      </c>
      <c r="O19" s="156" t="s">
        <v>486</v>
      </c>
      <c r="P19" s="156"/>
      <c r="Q19" s="156"/>
      <c r="R19" s="156" t="s">
        <v>525</v>
      </c>
      <c r="S19" s="156" t="s">
        <v>14</v>
      </c>
      <c r="T19" s="123" t="str">
        <f t="shared" si="0"/>
        <v>Vice President Kerjasama Usaha</v>
      </c>
    </row>
    <row r="20" spans="1:20" ht="14.25" customHeight="1">
      <c r="A20" s="156">
        <v>18</v>
      </c>
      <c r="B20" s="156" t="s">
        <v>527</v>
      </c>
      <c r="C20" s="157">
        <v>104960</v>
      </c>
      <c r="D20" s="156" t="s">
        <v>425</v>
      </c>
      <c r="E20" s="156" t="s">
        <v>528</v>
      </c>
      <c r="F20" s="156" t="s">
        <v>529</v>
      </c>
      <c r="G20" s="156" t="s">
        <v>478</v>
      </c>
      <c r="H20" s="156"/>
      <c r="I20" s="156"/>
      <c r="J20" s="156" t="s">
        <v>530</v>
      </c>
      <c r="K20" s="157">
        <v>35</v>
      </c>
      <c r="L20" s="156" t="s">
        <v>431</v>
      </c>
      <c r="M20" s="156" t="s">
        <v>531</v>
      </c>
      <c r="N20" s="156" t="s">
        <v>532</v>
      </c>
      <c r="O20" s="156" t="s">
        <v>481</v>
      </c>
      <c r="P20" s="156"/>
      <c r="Q20" s="156"/>
      <c r="R20" s="156" t="s">
        <v>531</v>
      </c>
      <c r="S20" s="156" t="s">
        <v>14</v>
      </c>
      <c r="T20" s="123" t="str">
        <f t="shared" si="0"/>
        <v>Vice President Pengembangan Operasi</v>
      </c>
    </row>
    <row r="21" spans="1:20" ht="14.25" customHeight="1">
      <c r="A21" s="156">
        <v>19</v>
      </c>
      <c r="B21" s="156" t="s">
        <v>533</v>
      </c>
      <c r="C21" s="157">
        <v>100991</v>
      </c>
      <c r="D21" s="156" t="s">
        <v>425</v>
      </c>
      <c r="E21" s="156" t="s">
        <v>534</v>
      </c>
      <c r="F21" s="156" t="s">
        <v>535</v>
      </c>
      <c r="G21" s="156" t="s">
        <v>536</v>
      </c>
      <c r="H21" s="156" t="s">
        <v>166</v>
      </c>
      <c r="I21" s="156" t="s">
        <v>537</v>
      </c>
      <c r="J21" s="156" t="s">
        <v>538</v>
      </c>
      <c r="K21" s="157">
        <v>50</v>
      </c>
      <c r="L21" s="156" t="s">
        <v>431</v>
      </c>
      <c r="M21" s="156" t="s">
        <v>539</v>
      </c>
      <c r="N21" s="156" t="s">
        <v>540</v>
      </c>
      <c r="O21" s="156" t="s">
        <v>433</v>
      </c>
      <c r="P21" s="156"/>
      <c r="Q21" s="156"/>
      <c r="R21" s="156" t="s">
        <v>541</v>
      </c>
      <c r="S21" s="156" t="s">
        <v>14</v>
      </c>
      <c r="T21" s="123" t="str">
        <f t="shared" si="0"/>
        <v>Senior Vice President Satuan Pengawasan Intern</v>
      </c>
    </row>
    <row r="22" spans="1:20" ht="14.25" customHeight="1">
      <c r="A22" s="156">
        <v>20</v>
      </c>
      <c r="B22" s="156" t="s">
        <v>542</v>
      </c>
      <c r="C22" s="157">
        <v>106852</v>
      </c>
      <c r="D22" s="156" t="s">
        <v>425</v>
      </c>
      <c r="E22" s="156" t="s">
        <v>543</v>
      </c>
      <c r="F22" s="156" t="s">
        <v>544</v>
      </c>
      <c r="G22" s="156" t="s">
        <v>536</v>
      </c>
      <c r="H22" s="156" t="s">
        <v>168</v>
      </c>
      <c r="I22" s="156" t="s">
        <v>545</v>
      </c>
      <c r="J22" s="156" t="s">
        <v>546</v>
      </c>
      <c r="K22" s="157">
        <v>29</v>
      </c>
      <c r="L22" s="156" t="s">
        <v>431</v>
      </c>
      <c r="M22" s="156" t="s">
        <v>547</v>
      </c>
      <c r="N22" s="156" t="s">
        <v>548</v>
      </c>
      <c r="O22" s="156" t="s">
        <v>501</v>
      </c>
      <c r="P22" s="156"/>
      <c r="Q22" s="156"/>
      <c r="R22" s="156" t="s">
        <v>547</v>
      </c>
      <c r="S22" s="156" t="s">
        <v>14</v>
      </c>
      <c r="T22" s="123" t="str">
        <f t="shared" si="0"/>
        <v>Senior Officer Akuntansi Umum dan Sistem Keuangan</v>
      </c>
    </row>
    <row r="23" spans="1:20" ht="14.25" customHeight="1">
      <c r="A23" s="156">
        <v>21</v>
      </c>
      <c r="B23" s="156" t="s">
        <v>549</v>
      </c>
      <c r="C23" s="157">
        <v>106804</v>
      </c>
      <c r="D23" s="156" t="s">
        <v>425</v>
      </c>
      <c r="E23" s="156" t="s">
        <v>543</v>
      </c>
      <c r="F23" s="156" t="s">
        <v>550</v>
      </c>
      <c r="G23" s="156" t="s">
        <v>536</v>
      </c>
      <c r="H23" s="156" t="s">
        <v>168</v>
      </c>
      <c r="I23" s="156" t="s">
        <v>551</v>
      </c>
      <c r="J23" s="156" t="s">
        <v>552</v>
      </c>
      <c r="K23" s="157">
        <v>29</v>
      </c>
      <c r="L23" s="156" t="s">
        <v>431</v>
      </c>
      <c r="M23" s="156" t="s">
        <v>553</v>
      </c>
      <c r="N23" s="156" t="s">
        <v>554</v>
      </c>
      <c r="O23" s="156" t="s">
        <v>555</v>
      </c>
      <c r="P23" s="156"/>
      <c r="Q23" s="156"/>
      <c r="R23" s="156" t="s">
        <v>553</v>
      </c>
      <c r="S23" s="156" t="s">
        <v>14</v>
      </c>
      <c r="T23" s="123" t="str">
        <f t="shared" si="0"/>
        <v>Senior Officer Dukungan dan Litigasi Hukum</v>
      </c>
    </row>
    <row r="24" spans="1:20" ht="14.25" customHeight="1">
      <c r="A24" s="156">
        <v>22</v>
      </c>
      <c r="B24" s="156" t="s">
        <v>556</v>
      </c>
      <c r="C24" s="157">
        <v>106886</v>
      </c>
      <c r="D24" s="156" t="s">
        <v>425</v>
      </c>
      <c r="E24" s="156" t="s">
        <v>543</v>
      </c>
      <c r="F24" s="156" t="s">
        <v>557</v>
      </c>
      <c r="G24" s="156" t="s">
        <v>536</v>
      </c>
      <c r="H24" s="156" t="s">
        <v>168</v>
      </c>
      <c r="I24" s="156" t="s">
        <v>558</v>
      </c>
      <c r="J24" s="156" t="s">
        <v>559</v>
      </c>
      <c r="K24" s="157">
        <v>29</v>
      </c>
      <c r="L24" s="156" t="s">
        <v>440</v>
      </c>
      <c r="M24" s="156" t="s">
        <v>560</v>
      </c>
      <c r="N24" s="156" t="s">
        <v>554</v>
      </c>
      <c r="O24" s="156" t="s">
        <v>555</v>
      </c>
      <c r="P24" s="156"/>
      <c r="Q24" s="156"/>
      <c r="R24" s="156" t="s">
        <v>560</v>
      </c>
      <c r="S24" s="156" t="s">
        <v>14</v>
      </c>
      <c r="T24" s="123" t="str">
        <f t="shared" si="0"/>
        <v>Senior Officer Pemeriksaan Kepatuhan</v>
      </c>
    </row>
    <row r="25" spans="1:20" ht="14.25" customHeight="1">
      <c r="A25" s="156">
        <v>23</v>
      </c>
      <c r="B25" s="156" t="s">
        <v>561</v>
      </c>
      <c r="C25" s="157">
        <v>106597</v>
      </c>
      <c r="D25" s="156" t="s">
        <v>425</v>
      </c>
      <c r="E25" s="156" t="s">
        <v>543</v>
      </c>
      <c r="F25" s="156" t="s">
        <v>550</v>
      </c>
      <c r="G25" s="156" t="s">
        <v>536</v>
      </c>
      <c r="H25" s="156" t="s">
        <v>168</v>
      </c>
      <c r="I25" s="156" t="s">
        <v>562</v>
      </c>
      <c r="J25" s="156" t="s">
        <v>563</v>
      </c>
      <c r="K25" s="157">
        <v>30</v>
      </c>
      <c r="L25" s="156" t="s">
        <v>440</v>
      </c>
      <c r="M25" s="156" t="s">
        <v>553</v>
      </c>
      <c r="N25" s="156" t="s">
        <v>554</v>
      </c>
      <c r="O25" s="156" t="s">
        <v>555</v>
      </c>
      <c r="P25" s="156"/>
      <c r="Q25" s="156"/>
      <c r="R25" s="156" t="s">
        <v>553</v>
      </c>
      <c r="S25" s="156" t="s">
        <v>14</v>
      </c>
      <c r="T25" s="123" t="str">
        <f t="shared" si="0"/>
        <v>Senior Officer Dukungan dan Litigasi Hukum</v>
      </c>
    </row>
    <row r="26" spans="1:20" ht="14.25" customHeight="1">
      <c r="A26" s="156">
        <v>24</v>
      </c>
      <c r="B26" s="156" t="s">
        <v>564</v>
      </c>
      <c r="C26" s="157">
        <v>106319</v>
      </c>
      <c r="D26" s="156" t="s">
        <v>425</v>
      </c>
      <c r="E26" s="156" t="s">
        <v>543</v>
      </c>
      <c r="F26" s="156" t="s">
        <v>565</v>
      </c>
      <c r="G26" s="156" t="s">
        <v>536</v>
      </c>
      <c r="H26" s="156" t="s">
        <v>166</v>
      </c>
      <c r="I26" s="156" t="s">
        <v>566</v>
      </c>
      <c r="J26" s="156" t="s">
        <v>567</v>
      </c>
      <c r="K26" s="157">
        <v>31</v>
      </c>
      <c r="L26" s="156" t="s">
        <v>440</v>
      </c>
      <c r="M26" s="156" t="s">
        <v>568</v>
      </c>
      <c r="N26" s="156" t="s">
        <v>521</v>
      </c>
      <c r="O26" s="156" t="s">
        <v>486</v>
      </c>
      <c r="P26" s="156"/>
      <c r="Q26" s="156"/>
      <c r="R26" s="156" t="s">
        <v>568</v>
      </c>
      <c r="S26" s="156" t="s">
        <v>14</v>
      </c>
      <c r="T26" s="123" t="str">
        <f t="shared" si="0"/>
        <v>Senior Officer Pemasaran</v>
      </c>
    </row>
    <row r="27" spans="1:20" ht="14.25" customHeight="1">
      <c r="A27" s="156">
        <v>25</v>
      </c>
      <c r="B27" s="156" t="s">
        <v>569</v>
      </c>
      <c r="C27" s="157">
        <v>106267</v>
      </c>
      <c r="D27" s="156" t="s">
        <v>425</v>
      </c>
      <c r="E27" s="156" t="s">
        <v>543</v>
      </c>
      <c r="F27" s="156" t="s">
        <v>570</v>
      </c>
      <c r="G27" s="156" t="s">
        <v>536</v>
      </c>
      <c r="H27" s="156" t="s">
        <v>166</v>
      </c>
      <c r="I27" s="156" t="s">
        <v>571</v>
      </c>
      <c r="J27" s="156" t="s">
        <v>572</v>
      </c>
      <c r="K27" s="157">
        <v>31</v>
      </c>
      <c r="L27" s="156" t="s">
        <v>440</v>
      </c>
      <c r="M27" s="156" t="s">
        <v>573</v>
      </c>
      <c r="N27" s="156" t="s">
        <v>574</v>
      </c>
      <c r="O27" s="156" t="s">
        <v>555</v>
      </c>
      <c r="P27" s="156"/>
      <c r="Q27" s="156"/>
      <c r="R27" s="156" t="s">
        <v>573</v>
      </c>
      <c r="S27" s="156" t="s">
        <v>14</v>
      </c>
      <c r="T27" s="123" t="str">
        <f t="shared" si="0"/>
        <v>Senior Officer Perencanaan SDM dan Organisasi</v>
      </c>
    </row>
    <row r="28" spans="1:20" ht="14.25" customHeight="1">
      <c r="A28" s="156">
        <v>26</v>
      </c>
      <c r="B28" s="156" t="s">
        <v>575</v>
      </c>
      <c r="C28" s="157">
        <v>106480</v>
      </c>
      <c r="D28" s="156" t="s">
        <v>425</v>
      </c>
      <c r="E28" s="156" t="s">
        <v>543</v>
      </c>
      <c r="F28" s="156" t="s">
        <v>550</v>
      </c>
      <c r="G28" s="156" t="s">
        <v>536</v>
      </c>
      <c r="H28" s="156" t="s">
        <v>166</v>
      </c>
      <c r="I28" s="156" t="s">
        <v>576</v>
      </c>
      <c r="J28" s="156" t="s">
        <v>577</v>
      </c>
      <c r="K28" s="157">
        <v>31</v>
      </c>
      <c r="L28" s="156" t="s">
        <v>440</v>
      </c>
      <c r="M28" s="156" t="s">
        <v>553</v>
      </c>
      <c r="N28" s="156" t="s">
        <v>554</v>
      </c>
      <c r="O28" s="156" t="s">
        <v>555</v>
      </c>
      <c r="P28" s="156"/>
      <c r="Q28" s="156"/>
      <c r="R28" s="156" t="s">
        <v>553</v>
      </c>
      <c r="S28" s="156" t="s">
        <v>14</v>
      </c>
      <c r="T28" s="123" t="str">
        <f t="shared" si="0"/>
        <v>Senior Officer Dukungan dan Litigasi Hukum</v>
      </c>
    </row>
    <row r="29" spans="1:20" ht="14.25" customHeight="1">
      <c r="A29" s="156">
        <v>27</v>
      </c>
      <c r="B29" s="156" t="s">
        <v>578</v>
      </c>
      <c r="C29" s="157">
        <v>106521</v>
      </c>
      <c r="D29" s="156" t="s">
        <v>425</v>
      </c>
      <c r="E29" s="156" t="s">
        <v>543</v>
      </c>
      <c r="F29" s="156" t="s">
        <v>579</v>
      </c>
      <c r="G29" s="156" t="s">
        <v>536</v>
      </c>
      <c r="H29" s="156" t="s">
        <v>168</v>
      </c>
      <c r="I29" s="156" t="s">
        <v>580</v>
      </c>
      <c r="J29" s="156" t="s">
        <v>581</v>
      </c>
      <c r="K29" s="157">
        <v>31</v>
      </c>
      <c r="L29" s="156" t="s">
        <v>431</v>
      </c>
      <c r="M29" s="156" t="s">
        <v>582</v>
      </c>
      <c r="N29" s="156" t="s">
        <v>583</v>
      </c>
      <c r="O29" s="156" t="s">
        <v>540</v>
      </c>
      <c r="P29" s="156"/>
      <c r="Q29" s="156"/>
      <c r="R29" s="156" t="s">
        <v>584</v>
      </c>
      <c r="S29" s="156" t="s">
        <v>14</v>
      </c>
      <c r="T29" s="123" t="str">
        <f t="shared" si="0"/>
        <v>Senior Officer Tata Kelola, Hubungan Lembaga dan Investor</v>
      </c>
    </row>
    <row r="30" spans="1:20" ht="14.25" customHeight="1">
      <c r="A30" s="156">
        <v>28</v>
      </c>
      <c r="B30" s="156" t="s">
        <v>585</v>
      </c>
      <c r="C30" s="157">
        <v>106165</v>
      </c>
      <c r="D30" s="156" t="s">
        <v>425</v>
      </c>
      <c r="E30" s="156" t="s">
        <v>543</v>
      </c>
      <c r="F30" s="156" t="s">
        <v>586</v>
      </c>
      <c r="G30" s="156" t="s">
        <v>536</v>
      </c>
      <c r="H30" s="156" t="s">
        <v>166</v>
      </c>
      <c r="I30" s="156" t="s">
        <v>587</v>
      </c>
      <c r="J30" s="156" t="s">
        <v>505</v>
      </c>
      <c r="K30" s="157">
        <v>32</v>
      </c>
      <c r="L30" s="156" t="s">
        <v>440</v>
      </c>
      <c r="M30" s="156" t="s">
        <v>495</v>
      </c>
      <c r="N30" s="156" t="s">
        <v>496</v>
      </c>
      <c r="O30" s="156" t="s">
        <v>486</v>
      </c>
      <c r="P30" s="156"/>
      <c r="Q30" s="156"/>
      <c r="R30" s="156" t="s">
        <v>495</v>
      </c>
      <c r="S30" s="156" t="s">
        <v>14</v>
      </c>
      <c r="T30" s="123" t="str">
        <f t="shared" si="0"/>
        <v>Senior Officer Kinerja Perusahaan</v>
      </c>
    </row>
    <row r="31" spans="1:20" ht="14.25" customHeight="1">
      <c r="A31" s="156">
        <v>29</v>
      </c>
      <c r="B31" s="156" t="s">
        <v>588</v>
      </c>
      <c r="C31" s="157">
        <v>106016</v>
      </c>
      <c r="D31" s="156" t="s">
        <v>425</v>
      </c>
      <c r="E31" s="156" t="s">
        <v>543</v>
      </c>
      <c r="F31" s="156" t="s">
        <v>589</v>
      </c>
      <c r="G31" s="156" t="s">
        <v>536</v>
      </c>
      <c r="H31" s="156" t="s">
        <v>168</v>
      </c>
      <c r="I31" s="156" t="s">
        <v>590</v>
      </c>
      <c r="J31" s="156" t="s">
        <v>591</v>
      </c>
      <c r="K31" s="157">
        <v>32</v>
      </c>
      <c r="L31" s="156" t="s">
        <v>440</v>
      </c>
      <c r="M31" s="156" t="s">
        <v>592</v>
      </c>
      <c r="N31" s="156" t="s">
        <v>511</v>
      </c>
      <c r="O31" s="156" t="s">
        <v>481</v>
      </c>
      <c r="P31" s="156"/>
      <c r="Q31" s="156"/>
      <c r="R31" s="156" t="s">
        <v>592</v>
      </c>
      <c r="S31" s="156" t="s">
        <v>14</v>
      </c>
      <c r="T31" s="123" t="str">
        <f t="shared" si="0"/>
        <v>Senior Officer Laporan dan Monitoring</v>
      </c>
    </row>
    <row r="32" spans="1:20" ht="14.25" customHeight="1">
      <c r="A32" s="156">
        <v>30</v>
      </c>
      <c r="B32" s="156" t="s">
        <v>593</v>
      </c>
      <c r="C32" s="157">
        <v>106139</v>
      </c>
      <c r="D32" s="156" t="s">
        <v>425</v>
      </c>
      <c r="E32" s="156" t="s">
        <v>543</v>
      </c>
      <c r="F32" s="156" t="s">
        <v>594</v>
      </c>
      <c r="G32" s="156" t="s">
        <v>536</v>
      </c>
      <c r="H32" s="156" t="s">
        <v>168</v>
      </c>
      <c r="I32" s="156" t="s">
        <v>537</v>
      </c>
      <c r="J32" s="156" t="s">
        <v>595</v>
      </c>
      <c r="K32" s="157">
        <v>32</v>
      </c>
      <c r="L32" s="156" t="s">
        <v>440</v>
      </c>
      <c r="M32" s="156" t="s">
        <v>596</v>
      </c>
      <c r="N32" s="156" t="s">
        <v>597</v>
      </c>
      <c r="O32" s="156" t="s">
        <v>474</v>
      </c>
      <c r="P32" s="156"/>
      <c r="Q32" s="156"/>
      <c r="R32" s="156" t="s">
        <v>596</v>
      </c>
      <c r="S32" s="156" t="s">
        <v>14</v>
      </c>
      <c r="T32" s="123" t="str">
        <f t="shared" si="0"/>
        <v>Senior Officer Pengendalian Fasilitas Pelabuhan</v>
      </c>
    </row>
    <row r="33" spans="1:20" ht="14.25" customHeight="1">
      <c r="A33" s="156">
        <v>31</v>
      </c>
      <c r="B33" s="156" t="s">
        <v>598</v>
      </c>
      <c r="C33" s="157">
        <v>105949</v>
      </c>
      <c r="D33" s="156" t="s">
        <v>425</v>
      </c>
      <c r="E33" s="156" t="s">
        <v>543</v>
      </c>
      <c r="F33" s="156" t="s">
        <v>599</v>
      </c>
      <c r="G33" s="156" t="s">
        <v>536</v>
      </c>
      <c r="H33" s="156" t="s">
        <v>170</v>
      </c>
      <c r="I33" s="156" t="s">
        <v>600</v>
      </c>
      <c r="J33" s="156" t="s">
        <v>601</v>
      </c>
      <c r="K33" s="157">
        <v>32</v>
      </c>
      <c r="L33" s="156" t="s">
        <v>431</v>
      </c>
      <c r="M33" s="156" t="s">
        <v>602</v>
      </c>
      <c r="N33" s="156" t="s">
        <v>516</v>
      </c>
      <c r="O33" s="156" t="s">
        <v>474</v>
      </c>
      <c r="P33" s="156"/>
      <c r="Q33" s="156"/>
      <c r="R33" s="156" t="s">
        <v>602</v>
      </c>
      <c r="S33" s="156" t="s">
        <v>14</v>
      </c>
      <c r="T33" s="123" t="str">
        <f t="shared" si="0"/>
        <v>Senior Officer Pengendalian Peralatan Pelabuhan</v>
      </c>
    </row>
    <row r="34" spans="1:20" ht="14.25" customHeight="1">
      <c r="A34" s="156">
        <v>32</v>
      </c>
      <c r="B34" s="156" t="s">
        <v>603</v>
      </c>
      <c r="C34" s="157">
        <v>106092</v>
      </c>
      <c r="D34" s="156" t="s">
        <v>425</v>
      </c>
      <c r="E34" s="156" t="s">
        <v>543</v>
      </c>
      <c r="F34" s="156" t="s">
        <v>604</v>
      </c>
      <c r="G34" s="156" t="s">
        <v>536</v>
      </c>
      <c r="H34" s="156"/>
      <c r="I34" s="156"/>
      <c r="J34" s="156" t="s">
        <v>605</v>
      </c>
      <c r="K34" s="157">
        <v>32</v>
      </c>
      <c r="L34" s="156" t="s">
        <v>440</v>
      </c>
      <c r="M34" s="156" t="s">
        <v>606</v>
      </c>
      <c r="N34" s="156" t="s">
        <v>607</v>
      </c>
      <c r="O34" s="156" t="s">
        <v>501</v>
      </c>
      <c r="P34" s="156"/>
      <c r="Q34" s="156"/>
      <c r="R34" s="156" t="s">
        <v>606</v>
      </c>
      <c r="S34" s="156" t="s">
        <v>14</v>
      </c>
      <c r="T34" s="123" t="str">
        <f t="shared" si="0"/>
        <v>Senior Officer Perpajakan</v>
      </c>
    </row>
    <row r="35" spans="1:20" ht="14.25" customHeight="1">
      <c r="A35" s="156">
        <v>33</v>
      </c>
      <c r="B35" s="156" t="s">
        <v>608</v>
      </c>
      <c r="C35" s="157">
        <v>105951</v>
      </c>
      <c r="D35" s="156" t="s">
        <v>425</v>
      </c>
      <c r="E35" s="156" t="s">
        <v>543</v>
      </c>
      <c r="F35" s="156" t="s">
        <v>609</v>
      </c>
      <c r="G35" s="156" t="s">
        <v>536</v>
      </c>
      <c r="H35" s="156" t="s">
        <v>170</v>
      </c>
      <c r="I35" s="156" t="s">
        <v>610</v>
      </c>
      <c r="J35" s="156" t="s">
        <v>611</v>
      </c>
      <c r="K35" s="157">
        <v>32</v>
      </c>
      <c r="L35" s="156" t="s">
        <v>431</v>
      </c>
      <c r="M35" s="156" t="s">
        <v>612</v>
      </c>
      <c r="N35" s="156" t="s">
        <v>613</v>
      </c>
      <c r="O35" s="156" t="s">
        <v>555</v>
      </c>
      <c r="P35" s="156"/>
      <c r="Q35" s="156"/>
      <c r="R35" s="156" t="s">
        <v>614</v>
      </c>
      <c r="S35" s="156" t="s">
        <v>14</v>
      </c>
      <c r="T35" s="123" t="str">
        <f t="shared" si="0"/>
        <v>Senior Officer Pengelolaan Dokumen Perusahaan</v>
      </c>
    </row>
    <row r="36" spans="1:20" ht="14.25" customHeight="1">
      <c r="A36" s="156">
        <v>34</v>
      </c>
      <c r="B36" s="156" t="s">
        <v>615</v>
      </c>
      <c r="C36" s="157">
        <v>106058</v>
      </c>
      <c r="D36" s="156" t="s">
        <v>425</v>
      </c>
      <c r="E36" s="156" t="s">
        <v>543</v>
      </c>
      <c r="F36" s="156" t="s">
        <v>616</v>
      </c>
      <c r="G36" s="156" t="s">
        <v>536</v>
      </c>
      <c r="H36" s="156"/>
      <c r="I36" s="156"/>
      <c r="J36" s="156" t="s">
        <v>617</v>
      </c>
      <c r="K36" s="157">
        <v>32</v>
      </c>
      <c r="L36" s="156" t="s">
        <v>440</v>
      </c>
      <c r="M36" s="156" t="s">
        <v>582</v>
      </c>
      <c r="N36" s="156" t="s">
        <v>583</v>
      </c>
      <c r="O36" s="156" t="s">
        <v>540</v>
      </c>
      <c r="P36" s="156"/>
      <c r="Q36" s="156"/>
      <c r="R36" s="156" t="s">
        <v>584</v>
      </c>
      <c r="S36" s="156" t="s">
        <v>14</v>
      </c>
      <c r="T36" s="123" t="str">
        <f t="shared" si="0"/>
        <v>Sekretaris Direksi</v>
      </c>
    </row>
    <row r="37" spans="1:20" ht="14.25" customHeight="1">
      <c r="A37" s="156">
        <v>35</v>
      </c>
      <c r="B37" s="156" t="s">
        <v>618</v>
      </c>
      <c r="C37" s="157">
        <v>105631</v>
      </c>
      <c r="D37" s="156" t="s">
        <v>425</v>
      </c>
      <c r="E37" s="156" t="s">
        <v>543</v>
      </c>
      <c r="F37" s="156" t="s">
        <v>619</v>
      </c>
      <c r="G37" s="156" t="s">
        <v>536</v>
      </c>
      <c r="H37" s="156"/>
      <c r="I37" s="156"/>
      <c r="J37" s="156" t="s">
        <v>620</v>
      </c>
      <c r="K37" s="157">
        <v>33</v>
      </c>
      <c r="L37" s="156" t="s">
        <v>440</v>
      </c>
      <c r="M37" s="156" t="s">
        <v>506</v>
      </c>
      <c r="N37" s="156" t="s">
        <v>496</v>
      </c>
      <c r="O37" s="156" t="s">
        <v>486</v>
      </c>
      <c r="P37" s="156"/>
      <c r="Q37" s="156"/>
      <c r="R37" s="156" t="s">
        <v>506</v>
      </c>
      <c r="S37" s="156" t="s">
        <v>14</v>
      </c>
      <c r="T37" s="123" t="str">
        <f t="shared" si="0"/>
        <v>Senior Officer Perencanaan Perusahaan</v>
      </c>
    </row>
    <row r="38" spans="1:20" ht="14.25" customHeight="1">
      <c r="A38" s="156">
        <v>36</v>
      </c>
      <c r="B38" s="156" t="s">
        <v>621</v>
      </c>
      <c r="C38" s="157">
        <v>105567</v>
      </c>
      <c r="D38" s="156" t="s">
        <v>425</v>
      </c>
      <c r="E38" s="156" t="s">
        <v>543</v>
      </c>
      <c r="F38" s="156" t="s">
        <v>622</v>
      </c>
      <c r="G38" s="156" t="s">
        <v>536</v>
      </c>
      <c r="H38" s="156" t="s">
        <v>168</v>
      </c>
      <c r="I38" s="156" t="s">
        <v>545</v>
      </c>
      <c r="J38" s="156" t="s">
        <v>623</v>
      </c>
      <c r="K38" s="157">
        <v>33</v>
      </c>
      <c r="L38" s="156" t="s">
        <v>440</v>
      </c>
      <c r="M38" s="156" t="s">
        <v>624</v>
      </c>
      <c r="N38" s="156" t="s">
        <v>625</v>
      </c>
      <c r="O38" s="156" t="s">
        <v>481</v>
      </c>
      <c r="P38" s="156"/>
      <c r="Q38" s="156"/>
      <c r="R38" s="156" t="s">
        <v>624</v>
      </c>
      <c r="S38" s="156" t="s">
        <v>14</v>
      </c>
      <c r="T38" s="123" t="str">
        <f t="shared" si="0"/>
        <v>Konselor  Pertama HSSE</v>
      </c>
    </row>
    <row r="39" spans="1:20" ht="14.25" customHeight="1">
      <c r="A39" s="156">
        <v>37</v>
      </c>
      <c r="B39" s="156" t="s">
        <v>626</v>
      </c>
      <c r="C39" s="157">
        <v>105782</v>
      </c>
      <c r="D39" s="156" t="s">
        <v>425</v>
      </c>
      <c r="E39" s="156" t="s">
        <v>543</v>
      </c>
      <c r="F39" s="156" t="s">
        <v>627</v>
      </c>
      <c r="G39" s="156" t="s">
        <v>536</v>
      </c>
      <c r="H39" s="156" t="s">
        <v>168</v>
      </c>
      <c r="I39" s="156" t="s">
        <v>628</v>
      </c>
      <c r="J39" s="156" t="s">
        <v>629</v>
      </c>
      <c r="K39" s="157">
        <v>33</v>
      </c>
      <c r="L39" s="156" t="s">
        <v>440</v>
      </c>
      <c r="M39" s="156" t="s">
        <v>630</v>
      </c>
      <c r="N39" s="156" t="s">
        <v>574</v>
      </c>
      <c r="O39" s="156" t="s">
        <v>555</v>
      </c>
      <c r="P39" s="156"/>
      <c r="Q39" s="156"/>
      <c r="R39" s="156" t="s">
        <v>631</v>
      </c>
      <c r="S39" s="156" t="s">
        <v>14</v>
      </c>
      <c r="T39" s="123" t="str">
        <f t="shared" si="0"/>
        <v>Senior Officer Pengelolaan dan Pembelajaran SDM</v>
      </c>
    </row>
    <row r="40" spans="1:20" ht="14.25" customHeight="1">
      <c r="A40" s="156">
        <v>38</v>
      </c>
      <c r="B40" s="156" t="s">
        <v>632</v>
      </c>
      <c r="C40" s="157">
        <v>105707</v>
      </c>
      <c r="D40" s="156" t="s">
        <v>425</v>
      </c>
      <c r="E40" s="156" t="s">
        <v>543</v>
      </c>
      <c r="F40" s="156" t="s">
        <v>633</v>
      </c>
      <c r="G40" s="156" t="s">
        <v>536</v>
      </c>
      <c r="H40" s="156" t="s">
        <v>166</v>
      </c>
      <c r="I40" s="156" t="s">
        <v>634</v>
      </c>
      <c r="J40" s="156" t="s">
        <v>635</v>
      </c>
      <c r="K40" s="157">
        <v>33</v>
      </c>
      <c r="L40" s="156" t="s">
        <v>431</v>
      </c>
      <c r="M40" s="156" t="s">
        <v>636</v>
      </c>
      <c r="N40" s="156" t="s">
        <v>613</v>
      </c>
      <c r="O40" s="156" t="s">
        <v>555</v>
      </c>
      <c r="P40" s="156"/>
      <c r="Q40" s="156"/>
      <c r="R40" s="156" t="s">
        <v>636</v>
      </c>
      <c r="S40" s="156" t="s">
        <v>14</v>
      </c>
      <c r="T40" s="123" t="str">
        <f t="shared" si="0"/>
        <v>Ahli Madya II Pengadaan</v>
      </c>
    </row>
    <row r="41" spans="1:20" ht="14.25" customHeight="1">
      <c r="A41" s="156">
        <v>39</v>
      </c>
      <c r="B41" s="156" t="s">
        <v>637</v>
      </c>
      <c r="C41" s="157">
        <v>105571</v>
      </c>
      <c r="D41" s="156" t="s">
        <v>425</v>
      </c>
      <c r="E41" s="156" t="s">
        <v>543</v>
      </c>
      <c r="F41" s="156" t="s">
        <v>638</v>
      </c>
      <c r="G41" s="156" t="s">
        <v>536</v>
      </c>
      <c r="H41" s="156" t="s">
        <v>168</v>
      </c>
      <c r="I41" s="156" t="s">
        <v>639</v>
      </c>
      <c r="J41" s="156" t="s">
        <v>640</v>
      </c>
      <c r="K41" s="157">
        <v>33</v>
      </c>
      <c r="L41" s="156" t="s">
        <v>440</v>
      </c>
      <c r="M41" s="156" t="s">
        <v>641</v>
      </c>
      <c r="N41" s="156" t="s">
        <v>583</v>
      </c>
      <c r="O41" s="156" t="s">
        <v>540</v>
      </c>
      <c r="P41" s="156"/>
      <c r="Q41" s="156"/>
      <c r="R41" s="156" t="s">
        <v>641</v>
      </c>
      <c r="S41" s="156" t="s">
        <v>14</v>
      </c>
      <c r="T41" s="123" t="str">
        <f t="shared" si="0"/>
        <v>Senior Officer Komunikasi, Korporasi dan Protokoler</v>
      </c>
    </row>
    <row r="42" spans="1:20" ht="14.25" customHeight="1">
      <c r="A42" s="156">
        <v>40</v>
      </c>
      <c r="B42" s="156" t="s">
        <v>642</v>
      </c>
      <c r="C42" s="157">
        <v>105516</v>
      </c>
      <c r="D42" s="156" t="s">
        <v>425</v>
      </c>
      <c r="E42" s="156" t="s">
        <v>543</v>
      </c>
      <c r="F42" s="156" t="s">
        <v>643</v>
      </c>
      <c r="G42" s="156" t="s">
        <v>536</v>
      </c>
      <c r="H42" s="156" t="s">
        <v>166</v>
      </c>
      <c r="I42" s="156" t="s">
        <v>644</v>
      </c>
      <c r="J42" s="156" t="s">
        <v>645</v>
      </c>
      <c r="K42" s="157">
        <v>34</v>
      </c>
      <c r="L42" s="156" t="s">
        <v>440</v>
      </c>
      <c r="M42" s="156" t="s">
        <v>525</v>
      </c>
      <c r="N42" s="156" t="s">
        <v>526</v>
      </c>
      <c r="O42" s="156" t="s">
        <v>486</v>
      </c>
      <c r="P42" s="156"/>
      <c r="Q42" s="156"/>
      <c r="R42" s="156" t="s">
        <v>525</v>
      </c>
      <c r="S42" s="156" t="s">
        <v>14</v>
      </c>
      <c r="T42" s="123" t="str">
        <f t="shared" si="0"/>
        <v>Senior Officer Kerjasama Usaha</v>
      </c>
    </row>
    <row r="43" spans="1:20" ht="14.25" customHeight="1">
      <c r="A43" s="156">
        <v>41</v>
      </c>
      <c r="B43" s="156" t="s">
        <v>646</v>
      </c>
      <c r="C43" s="157">
        <v>105351</v>
      </c>
      <c r="D43" s="156" t="s">
        <v>425</v>
      </c>
      <c r="E43" s="156" t="s">
        <v>543</v>
      </c>
      <c r="F43" s="156" t="s">
        <v>647</v>
      </c>
      <c r="G43" s="156" t="s">
        <v>536</v>
      </c>
      <c r="H43" s="156" t="s">
        <v>168</v>
      </c>
      <c r="I43" s="156" t="s">
        <v>537</v>
      </c>
      <c r="J43" s="156" t="s">
        <v>648</v>
      </c>
      <c r="K43" s="157">
        <v>34</v>
      </c>
      <c r="L43" s="156" t="s">
        <v>440</v>
      </c>
      <c r="M43" s="156" t="s">
        <v>515</v>
      </c>
      <c r="N43" s="156" t="s">
        <v>516</v>
      </c>
      <c r="O43" s="156" t="s">
        <v>474</v>
      </c>
      <c r="P43" s="156"/>
      <c r="Q43" s="156"/>
      <c r="R43" s="156" t="s">
        <v>515</v>
      </c>
      <c r="S43" s="156" t="s">
        <v>14</v>
      </c>
      <c r="T43" s="123" t="str">
        <f t="shared" si="0"/>
        <v>Senior Officer Perencanaan Peralatan Pelabuhan</v>
      </c>
    </row>
    <row r="44" spans="1:20" ht="14.25" customHeight="1">
      <c r="A44" s="156">
        <v>42</v>
      </c>
      <c r="B44" s="156" t="s">
        <v>649</v>
      </c>
      <c r="C44" s="157">
        <v>105296</v>
      </c>
      <c r="D44" s="156" t="s">
        <v>425</v>
      </c>
      <c r="E44" s="156" t="s">
        <v>543</v>
      </c>
      <c r="F44" s="156" t="s">
        <v>570</v>
      </c>
      <c r="G44" s="156" t="s">
        <v>536</v>
      </c>
      <c r="H44" s="156" t="s">
        <v>168</v>
      </c>
      <c r="I44" s="156" t="s">
        <v>650</v>
      </c>
      <c r="J44" s="156" t="s">
        <v>651</v>
      </c>
      <c r="K44" s="157">
        <v>34</v>
      </c>
      <c r="L44" s="156" t="s">
        <v>440</v>
      </c>
      <c r="M44" s="156" t="s">
        <v>573</v>
      </c>
      <c r="N44" s="156" t="s">
        <v>574</v>
      </c>
      <c r="O44" s="156" t="s">
        <v>555</v>
      </c>
      <c r="P44" s="156"/>
      <c r="Q44" s="156"/>
      <c r="R44" s="156" t="s">
        <v>573</v>
      </c>
      <c r="S44" s="156" t="s">
        <v>14</v>
      </c>
      <c r="T44" s="123" t="str">
        <f t="shared" si="0"/>
        <v>Senior Officer Perencanaan SDM dan Organisasi</v>
      </c>
    </row>
    <row r="45" spans="1:20" ht="14.25" customHeight="1">
      <c r="A45" s="156">
        <v>43</v>
      </c>
      <c r="B45" s="156" t="s">
        <v>652</v>
      </c>
      <c r="C45" s="157">
        <v>105397</v>
      </c>
      <c r="D45" s="156" t="s">
        <v>425</v>
      </c>
      <c r="E45" s="156" t="s">
        <v>543</v>
      </c>
      <c r="F45" s="156" t="s">
        <v>653</v>
      </c>
      <c r="G45" s="156" t="s">
        <v>536</v>
      </c>
      <c r="H45" s="156" t="s">
        <v>168</v>
      </c>
      <c r="I45" s="156" t="s">
        <v>571</v>
      </c>
      <c r="J45" s="156" t="s">
        <v>654</v>
      </c>
      <c r="K45" s="157">
        <v>34</v>
      </c>
      <c r="L45" s="156" t="s">
        <v>440</v>
      </c>
      <c r="M45" s="156" t="s">
        <v>655</v>
      </c>
      <c r="N45" s="156" t="s">
        <v>656</v>
      </c>
      <c r="O45" s="156" t="s">
        <v>540</v>
      </c>
      <c r="P45" s="156"/>
      <c r="Q45" s="156"/>
      <c r="R45" s="156" t="s">
        <v>657</v>
      </c>
      <c r="S45" s="156" t="s">
        <v>14</v>
      </c>
      <c r="T45" s="123" t="str">
        <f t="shared" si="0"/>
        <v>Auditor Pertama Pengawasan Intern Supporting</v>
      </c>
    </row>
    <row r="46" spans="1:20" ht="14.25" customHeight="1">
      <c r="A46" s="156">
        <v>44</v>
      </c>
      <c r="B46" s="156" t="s">
        <v>658</v>
      </c>
      <c r="C46" s="157">
        <v>105487</v>
      </c>
      <c r="D46" s="156" t="s">
        <v>425</v>
      </c>
      <c r="E46" s="156" t="s">
        <v>543</v>
      </c>
      <c r="F46" s="156" t="s">
        <v>616</v>
      </c>
      <c r="G46" s="156" t="s">
        <v>536</v>
      </c>
      <c r="H46" s="156"/>
      <c r="I46" s="156"/>
      <c r="J46" s="156" t="s">
        <v>659</v>
      </c>
      <c r="K46" s="157">
        <v>34</v>
      </c>
      <c r="L46" s="156" t="s">
        <v>440</v>
      </c>
      <c r="M46" s="156" t="s">
        <v>582</v>
      </c>
      <c r="N46" s="156" t="s">
        <v>583</v>
      </c>
      <c r="O46" s="156" t="s">
        <v>540</v>
      </c>
      <c r="P46" s="156"/>
      <c r="Q46" s="156"/>
      <c r="R46" s="156" t="s">
        <v>584</v>
      </c>
      <c r="S46" s="156" t="s">
        <v>14</v>
      </c>
      <c r="T46" s="123" t="str">
        <f t="shared" si="0"/>
        <v>Sekretaris Direksi</v>
      </c>
    </row>
    <row r="47" spans="1:20" ht="14.25" customHeight="1">
      <c r="A47" s="156">
        <v>45</v>
      </c>
      <c r="B47" s="156" t="s">
        <v>660</v>
      </c>
      <c r="C47" s="157">
        <v>105367</v>
      </c>
      <c r="D47" s="156" t="s">
        <v>425</v>
      </c>
      <c r="E47" s="156" t="s">
        <v>543</v>
      </c>
      <c r="F47" s="156" t="s">
        <v>661</v>
      </c>
      <c r="G47" s="156" t="s">
        <v>536</v>
      </c>
      <c r="H47" s="156" t="s">
        <v>166</v>
      </c>
      <c r="I47" s="156" t="s">
        <v>662</v>
      </c>
      <c r="J47" s="156" t="s">
        <v>663</v>
      </c>
      <c r="K47" s="157">
        <v>34</v>
      </c>
      <c r="L47" s="156" t="s">
        <v>431</v>
      </c>
      <c r="M47" s="156" t="s">
        <v>664</v>
      </c>
      <c r="N47" s="156" t="s">
        <v>583</v>
      </c>
      <c r="O47" s="156" t="s">
        <v>540</v>
      </c>
      <c r="P47" s="156"/>
      <c r="Q47" s="156"/>
      <c r="R47" s="156" t="s">
        <v>665</v>
      </c>
      <c r="S47" s="156" t="s">
        <v>14</v>
      </c>
      <c r="T47" s="123" t="str">
        <f t="shared" si="0"/>
        <v>Senior Officer Tanggung Jawab Sosial dan Lingkungan</v>
      </c>
    </row>
    <row r="48" spans="1:20" ht="14.25" customHeight="1">
      <c r="A48" s="156">
        <v>46</v>
      </c>
      <c r="B48" s="156" t="s">
        <v>666</v>
      </c>
      <c r="C48" s="157">
        <v>105097</v>
      </c>
      <c r="D48" s="156" t="s">
        <v>425</v>
      </c>
      <c r="E48" s="156" t="s">
        <v>543</v>
      </c>
      <c r="F48" s="156" t="s">
        <v>599</v>
      </c>
      <c r="G48" s="156" t="s">
        <v>536</v>
      </c>
      <c r="H48" s="156" t="s">
        <v>166</v>
      </c>
      <c r="I48" s="156" t="s">
        <v>667</v>
      </c>
      <c r="J48" s="156" t="s">
        <v>668</v>
      </c>
      <c r="K48" s="157">
        <v>35</v>
      </c>
      <c r="L48" s="156" t="s">
        <v>431</v>
      </c>
      <c r="M48" s="156" t="s">
        <v>602</v>
      </c>
      <c r="N48" s="156" t="s">
        <v>516</v>
      </c>
      <c r="O48" s="156" t="s">
        <v>474</v>
      </c>
      <c r="P48" s="156"/>
      <c r="Q48" s="156"/>
      <c r="R48" s="156" t="s">
        <v>602</v>
      </c>
      <c r="S48" s="156" t="s">
        <v>14</v>
      </c>
      <c r="T48" s="123" t="str">
        <f t="shared" si="0"/>
        <v>Senior Officer Pengendalian Peralatan Pelabuhan</v>
      </c>
    </row>
    <row r="49" spans="1:20" ht="14.25" customHeight="1">
      <c r="A49" s="156">
        <v>47</v>
      </c>
      <c r="B49" s="156" t="s">
        <v>669</v>
      </c>
      <c r="C49" s="157">
        <v>105108</v>
      </c>
      <c r="D49" s="156" t="s">
        <v>425</v>
      </c>
      <c r="E49" s="156" t="s">
        <v>543</v>
      </c>
      <c r="F49" s="156" t="s">
        <v>670</v>
      </c>
      <c r="G49" s="156" t="s">
        <v>536</v>
      </c>
      <c r="H49" s="156" t="s">
        <v>168</v>
      </c>
      <c r="I49" s="156" t="s">
        <v>671</v>
      </c>
      <c r="J49" s="156" t="s">
        <v>672</v>
      </c>
      <c r="K49" s="157">
        <v>35</v>
      </c>
      <c r="L49" s="156" t="s">
        <v>431</v>
      </c>
      <c r="M49" s="156" t="s">
        <v>673</v>
      </c>
      <c r="N49" s="156" t="s">
        <v>548</v>
      </c>
      <c r="O49" s="156" t="s">
        <v>501</v>
      </c>
      <c r="P49" s="156"/>
      <c r="Q49" s="156"/>
      <c r="R49" s="156" t="s">
        <v>673</v>
      </c>
      <c r="S49" s="156" t="s">
        <v>14</v>
      </c>
      <c r="T49" s="123" t="str">
        <f t="shared" si="0"/>
        <v>Senior Officer Perencanaan Keuangan dan Anggaran Investasi</v>
      </c>
    </row>
    <row r="50" spans="1:20" ht="14.25" customHeight="1">
      <c r="A50" s="156">
        <v>48</v>
      </c>
      <c r="B50" s="156" t="s">
        <v>674</v>
      </c>
      <c r="C50" s="157">
        <v>104821</v>
      </c>
      <c r="D50" s="156" t="s">
        <v>425</v>
      </c>
      <c r="E50" s="156" t="s">
        <v>543</v>
      </c>
      <c r="F50" s="156" t="s">
        <v>627</v>
      </c>
      <c r="G50" s="156" t="s">
        <v>536</v>
      </c>
      <c r="H50" s="156" t="s">
        <v>168</v>
      </c>
      <c r="I50" s="156" t="s">
        <v>675</v>
      </c>
      <c r="J50" s="156" t="s">
        <v>676</v>
      </c>
      <c r="K50" s="157">
        <v>35</v>
      </c>
      <c r="L50" s="156" t="s">
        <v>440</v>
      </c>
      <c r="M50" s="156" t="s">
        <v>630</v>
      </c>
      <c r="N50" s="156" t="s">
        <v>574</v>
      </c>
      <c r="O50" s="156" t="s">
        <v>555</v>
      </c>
      <c r="P50" s="156"/>
      <c r="Q50" s="156"/>
      <c r="R50" s="156" t="s">
        <v>631</v>
      </c>
      <c r="S50" s="156" t="s">
        <v>14</v>
      </c>
      <c r="T50" s="123" t="str">
        <f t="shared" si="0"/>
        <v>Senior Officer Pengelolaan dan Pembelajaran SDM</v>
      </c>
    </row>
    <row r="51" spans="1:20" ht="14.25" customHeight="1">
      <c r="A51" s="156">
        <v>49</v>
      </c>
      <c r="B51" s="156" t="s">
        <v>677</v>
      </c>
      <c r="C51" s="157">
        <v>105054</v>
      </c>
      <c r="D51" s="156" t="s">
        <v>425</v>
      </c>
      <c r="E51" s="156" t="s">
        <v>543</v>
      </c>
      <c r="F51" s="156" t="s">
        <v>678</v>
      </c>
      <c r="G51" s="156" t="s">
        <v>536</v>
      </c>
      <c r="H51" s="156" t="s">
        <v>170</v>
      </c>
      <c r="I51" s="156" t="s">
        <v>537</v>
      </c>
      <c r="J51" s="156" t="s">
        <v>679</v>
      </c>
      <c r="K51" s="157">
        <v>35</v>
      </c>
      <c r="L51" s="156" t="s">
        <v>431</v>
      </c>
      <c r="M51" s="156" t="s">
        <v>636</v>
      </c>
      <c r="N51" s="156" t="s">
        <v>613</v>
      </c>
      <c r="O51" s="156" t="s">
        <v>555</v>
      </c>
      <c r="P51" s="156"/>
      <c r="Q51" s="156"/>
      <c r="R51" s="156" t="s">
        <v>636</v>
      </c>
      <c r="S51" s="156" t="s">
        <v>14</v>
      </c>
      <c r="T51" s="123" t="str">
        <f t="shared" si="0"/>
        <v>Ahli Madya III Pengadaan</v>
      </c>
    </row>
    <row r="52" spans="1:20" ht="14.25" customHeight="1">
      <c r="A52" s="156">
        <v>50</v>
      </c>
      <c r="B52" s="156" t="s">
        <v>680</v>
      </c>
      <c r="C52" s="157">
        <v>104816</v>
      </c>
      <c r="D52" s="156" t="s">
        <v>425</v>
      </c>
      <c r="E52" s="156" t="s">
        <v>543</v>
      </c>
      <c r="F52" s="156" t="s">
        <v>619</v>
      </c>
      <c r="G52" s="156" t="s">
        <v>536</v>
      </c>
      <c r="H52" s="156" t="s">
        <v>166</v>
      </c>
      <c r="I52" s="156" t="s">
        <v>681</v>
      </c>
      <c r="J52" s="156" t="s">
        <v>682</v>
      </c>
      <c r="K52" s="157">
        <v>36</v>
      </c>
      <c r="L52" s="156" t="s">
        <v>440</v>
      </c>
      <c r="M52" s="156" t="s">
        <v>506</v>
      </c>
      <c r="N52" s="156" t="s">
        <v>496</v>
      </c>
      <c r="O52" s="156" t="s">
        <v>486</v>
      </c>
      <c r="P52" s="156"/>
      <c r="Q52" s="156"/>
      <c r="R52" s="156" t="s">
        <v>506</v>
      </c>
      <c r="S52" s="156" t="s">
        <v>14</v>
      </c>
      <c r="T52" s="123" t="str">
        <f t="shared" si="0"/>
        <v>Senior Officer Perencanaan Perusahaan</v>
      </c>
    </row>
    <row r="53" spans="1:20" ht="14.25" customHeight="1">
      <c r="A53" s="156">
        <v>51</v>
      </c>
      <c r="B53" s="156" t="s">
        <v>683</v>
      </c>
      <c r="C53" s="157">
        <v>104778</v>
      </c>
      <c r="D53" s="156" t="s">
        <v>425</v>
      </c>
      <c r="E53" s="156" t="s">
        <v>543</v>
      </c>
      <c r="F53" s="156" t="s">
        <v>684</v>
      </c>
      <c r="G53" s="156" t="s">
        <v>536</v>
      </c>
      <c r="H53" s="156" t="s">
        <v>166</v>
      </c>
      <c r="I53" s="156" t="s">
        <v>685</v>
      </c>
      <c r="J53" s="156" t="s">
        <v>686</v>
      </c>
      <c r="K53" s="157">
        <v>36</v>
      </c>
      <c r="L53" s="156" t="s">
        <v>431</v>
      </c>
      <c r="M53" s="156" t="s">
        <v>510</v>
      </c>
      <c r="N53" s="156" t="s">
        <v>511</v>
      </c>
      <c r="O53" s="156" t="s">
        <v>481</v>
      </c>
      <c r="P53" s="156"/>
      <c r="Q53" s="156"/>
      <c r="R53" s="156" t="s">
        <v>510</v>
      </c>
      <c r="S53" s="156" t="s">
        <v>14</v>
      </c>
      <c r="T53" s="123" t="str">
        <f t="shared" si="0"/>
        <v>Senior Officer Layanan Operasi</v>
      </c>
    </row>
    <row r="54" spans="1:20" ht="14.25" customHeight="1">
      <c r="A54" s="156">
        <v>52</v>
      </c>
      <c r="B54" s="156" t="s">
        <v>687</v>
      </c>
      <c r="C54" s="157">
        <v>104807</v>
      </c>
      <c r="D54" s="156" t="s">
        <v>425</v>
      </c>
      <c r="E54" s="156" t="s">
        <v>543</v>
      </c>
      <c r="F54" s="156" t="s">
        <v>647</v>
      </c>
      <c r="G54" s="156" t="s">
        <v>536</v>
      </c>
      <c r="H54" s="156" t="s">
        <v>168</v>
      </c>
      <c r="I54" s="156" t="s">
        <v>688</v>
      </c>
      <c r="J54" s="156" t="s">
        <v>689</v>
      </c>
      <c r="K54" s="157">
        <v>36</v>
      </c>
      <c r="L54" s="156" t="s">
        <v>431</v>
      </c>
      <c r="M54" s="156" t="s">
        <v>515</v>
      </c>
      <c r="N54" s="156" t="s">
        <v>516</v>
      </c>
      <c r="O54" s="156" t="s">
        <v>474</v>
      </c>
      <c r="P54" s="156"/>
      <c r="Q54" s="156"/>
      <c r="R54" s="156" t="s">
        <v>515</v>
      </c>
      <c r="S54" s="156" t="s">
        <v>14</v>
      </c>
      <c r="T54" s="123" t="str">
        <f t="shared" si="0"/>
        <v>Senior Officer Perencanaan Peralatan Pelabuhan</v>
      </c>
    </row>
    <row r="55" spans="1:20" ht="14.25" customHeight="1">
      <c r="A55" s="156">
        <v>53</v>
      </c>
      <c r="B55" s="156" t="s">
        <v>690</v>
      </c>
      <c r="C55" s="157">
        <v>104623</v>
      </c>
      <c r="D55" s="156" t="s">
        <v>425</v>
      </c>
      <c r="E55" s="156" t="s">
        <v>543</v>
      </c>
      <c r="F55" s="156" t="s">
        <v>691</v>
      </c>
      <c r="G55" s="156" t="s">
        <v>536</v>
      </c>
      <c r="H55" s="156"/>
      <c r="I55" s="156"/>
      <c r="J55" s="156" t="s">
        <v>692</v>
      </c>
      <c r="K55" s="157">
        <v>36</v>
      </c>
      <c r="L55" s="156" t="s">
        <v>431</v>
      </c>
      <c r="M55" s="156" t="s">
        <v>693</v>
      </c>
      <c r="N55" s="156" t="s">
        <v>607</v>
      </c>
      <c r="O55" s="156" t="s">
        <v>501</v>
      </c>
      <c r="P55" s="156"/>
      <c r="Q55" s="156"/>
      <c r="R55" s="156" t="s">
        <v>694</v>
      </c>
      <c r="S55" s="156" t="s">
        <v>14</v>
      </c>
      <c r="T55" s="123" t="str">
        <f t="shared" si="0"/>
        <v>Senior Officer Perbendaharaan</v>
      </c>
    </row>
    <row r="56" spans="1:20" ht="14.25" customHeight="1">
      <c r="A56" s="156">
        <v>54</v>
      </c>
      <c r="B56" s="156" t="s">
        <v>695</v>
      </c>
      <c r="C56" s="157">
        <v>104718</v>
      </c>
      <c r="D56" s="156" t="s">
        <v>425</v>
      </c>
      <c r="E56" s="156" t="s">
        <v>543</v>
      </c>
      <c r="F56" s="156" t="s">
        <v>696</v>
      </c>
      <c r="G56" s="156" t="s">
        <v>536</v>
      </c>
      <c r="H56" s="156" t="s">
        <v>166</v>
      </c>
      <c r="I56" s="156" t="s">
        <v>545</v>
      </c>
      <c r="J56" s="156" t="s">
        <v>697</v>
      </c>
      <c r="K56" s="157">
        <v>36</v>
      </c>
      <c r="L56" s="156" t="s">
        <v>440</v>
      </c>
      <c r="M56" s="156" t="s">
        <v>630</v>
      </c>
      <c r="N56" s="156" t="s">
        <v>574</v>
      </c>
      <c r="O56" s="156" t="s">
        <v>555</v>
      </c>
      <c r="P56" s="156"/>
      <c r="Q56" s="156"/>
      <c r="R56" s="156" t="s">
        <v>631</v>
      </c>
      <c r="S56" s="156" t="s">
        <v>14</v>
      </c>
      <c r="T56" s="123" t="str">
        <f t="shared" si="0"/>
        <v>Konselor  Pertama Pengelolaan dan Pembelajaran SDM</v>
      </c>
    </row>
    <row r="57" spans="1:20" ht="14.25" customHeight="1">
      <c r="A57" s="156">
        <v>55</v>
      </c>
      <c r="B57" s="156" t="s">
        <v>698</v>
      </c>
      <c r="C57" s="157">
        <v>104260</v>
      </c>
      <c r="D57" s="156" t="s">
        <v>425</v>
      </c>
      <c r="E57" s="156" t="s">
        <v>543</v>
      </c>
      <c r="F57" s="156" t="s">
        <v>570</v>
      </c>
      <c r="G57" s="156" t="s">
        <v>536</v>
      </c>
      <c r="H57" s="156"/>
      <c r="I57" s="156"/>
      <c r="J57" s="156" t="s">
        <v>699</v>
      </c>
      <c r="K57" s="157">
        <v>37</v>
      </c>
      <c r="L57" s="156" t="s">
        <v>431</v>
      </c>
      <c r="M57" s="156" t="s">
        <v>573</v>
      </c>
      <c r="N57" s="156" t="s">
        <v>574</v>
      </c>
      <c r="O57" s="156" t="s">
        <v>555</v>
      </c>
      <c r="P57" s="156"/>
      <c r="Q57" s="156"/>
      <c r="R57" s="156" t="s">
        <v>573</v>
      </c>
      <c r="S57" s="156" t="s">
        <v>14</v>
      </c>
      <c r="T57" s="123" t="str">
        <f t="shared" si="0"/>
        <v>Senior Officer Perencanaan SDM dan Organisasi</v>
      </c>
    </row>
    <row r="58" spans="1:20" ht="14.25" customHeight="1">
      <c r="A58" s="156">
        <v>56</v>
      </c>
      <c r="B58" s="156" t="s">
        <v>700</v>
      </c>
      <c r="C58" s="157">
        <v>104506</v>
      </c>
      <c r="D58" s="156" t="s">
        <v>425</v>
      </c>
      <c r="E58" s="156" t="s">
        <v>543</v>
      </c>
      <c r="F58" s="156" t="s">
        <v>627</v>
      </c>
      <c r="G58" s="156" t="s">
        <v>536</v>
      </c>
      <c r="H58" s="156" t="s">
        <v>166</v>
      </c>
      <c r="I58" s="156" t="s">
        <v>639</v>
      </c>
      <c r="J58" s="156" t="s">
        <v>701</v>
      </c>
      <c r="K58" s="157">
        <v>37</v>
      </c>
      <c r="L58" s="156" t="s">
        <v>440</v>
      </c>
      <c r="M58" s="156" t="s">
        <v>630</v>
      </c>
      <c r="N58" s="156" t="s">
        <v>574</v>
      </c>
      <c r="O58" s="156" t="s">
        <v>555</v>
      </c>
      <c r="P58" s="156"/>
      <c r="Q58" s="156"/>
      <c r="R58" s="156" t="s">
        <v>631</v>
      </c>
      <c r="S58" s="156" t="s">
        <v>14</v>
      </c>
      <c r="T58" s="123" t="str">
        <f t="shared" si="0"/>
        <v>Senior Officer Pengelolaan dan Pembelajaran SDM</v>
      </c>
    </row>
    <row r="59" spans="1:20" ht="14.25" customHeight="1">
      <c r="A59" s="156">
        <v>57</v>
      </c>
      <c r="B59" s="156" t="s">
        <v>702</v>
      </c>
      <c r="C59" s="157">
        <v>104473</v>
      </c>
      <c r="D59" s="156" t="s">
        <v>425</v>
      </c>
      <c r="E59" s="156" t="s">
        <v>543</v>
      </c>
      <c r="F59" s="156" t="s">
        <v>616</v>
      </c>
      <c r="G59" s="156" t="s">
        <v>536</v>
      </c>
      <c r="H59" s="156" t="s">
        <v>168</v>
      </c>
      <c r="I59" s="156" t="s">
        <v>703</v>
      </c>
      <c r="J59" s="156" t="s">
        <v>704</v>
      </c>
      <c r="K59" s="157">
        <v>37</v>
      </c>
      <c r="L59" s="156" t="s">
        <v>431</v>
      </c>
      <c r="M59" s="156" t="s">
        <v>582</v>
      </c>
      <c r="N59" s="156" t="s">
        <v>583</v>
      </c>
      <c r="O59" s="156" t="s">
        <v>540</v>
      </c>
      <c r="P59" s="156"/>
      <c r="Q59" s="156"/>
      <c r="R59" s="156" t="s">
        <v>584</v>
      </c>
      <c r="S59" s="156" t="s">
        <v>14</v>
      </c>
      <c r="T59" s="123" t="str">
        <f t="shared" si="0"/>
        <v>Sekretaris Direksi</v>
      </c>
    </row>
    <row r="60" spans="1:20" ht="14.25" customHeight="1">
      <c r="A60" s="156">
        <v>58</v>
      </c>
      <c r="B60" s="156" t="s">
        <v>705</v>
      </c>
      <c r="C60" s="157">
        <v>104212</v>
      </c>
      <c r="D60" s="156" t="s">
        <v>425</v>
      </c>
      <c r="E60" s="156" t="s">
        <v>543</v>
      </c>
      <c r="F60" s="156" t="s">
        <v>706</v>
      </c>
      <c r="G60" s="156" t="s">
        <v>536</v>
      </c>
      <c r="H60" s="156" t="s">
        <v>168</v>
      </c>
      <c r="I60" s="156" t="s">
        <v>537</v>
      </c>
      <c r="J60" s="156" t="s">
        <v>707</v>
      </c>
      <c r="K60" s="157">
        <v>38</v>
      </c>
      <c r="L60" s="156" t="s">
        <v>440</v>
      </c>
      <c r="M60" s="156" t="s">
        <v>708</v>
      </c>
      <c r="N60" s="156" t="s">
        <v>709</v>
      </c>
      <c r="O60" s="156" t="s">
        <v>501</v>
      </c>
      <c r="P60" s="156"/>
      <c r="Q60" s="156"/>
      <c r="R60" s="156" t="s">
        <v>708</v>
      </c>
      <c r="S60" s="156" t="s">
        <v>14</v>
      </c>
      <c r="T60" s="123" t="str">
        <f t="shared" si="0"/>
        <v>Junior Risk Analyst II Risiko Operasional</v>
      </c>
    </row>
    <row r="61" spans="1:20" ht="14.25" customHeight="1">
      <c r="A61" s="156">
        <v>59</v>
      </c>
      <c r="B61" s="156" t="s">
        <v>710</v>
      </c>
      <c r="C61" s="157">
        <v>103657</v>
      </c>
      <c r="D61" s="156" t="s">
        <v>425</v>
      </c>
      <c r="E61" s="156" t="s">
        <v>543</v>
      </c>
      <c r="F61" s="156" t="s">
        <v>711</v>
      </c>
      <c r="G61" s="156" t="s">
        <v>536</v>
      </c>
      <c r="H61" s="156"/>
      <c r="I61" s="156"/>
      <c r="J61" s="156" t="s">
        <v>712</v>
      </c>
      <c r="K61" s="157">
        <v>40</v>
      </c>
      <c r="L61" s="156" t="s">
        <v>440</v>
      </c>
      <c r="M61" s="156" t="s">
        <v>520</v>
      </c>
      <c r="N61" s="156" t="s">
        <v>521</v>
      </c>
      <c r="O61" s="156" t="s">
        <v>486</v>
      </c>
      <c r="P61" s="156"/>
      <c r="Q61" s="156"/>
      <c r="R61" s="156" t="s">
        <v>520</v>
      </c>
      <c r="S61" s="156" t="s">
        <v>14</v>
      </c>
      <c r="T61" s="123" t="str">
        <f t="shared" si="0"/>
        <v>Senior Officer Hubungan Pelanggan</v>
      </c>
    </row>
    <row r="62" spans="1:20" ht="14.25" customHeight="1">
      <c r="A62" s="156">
        <v>60</v>
      </c>
      <c r="B62" s="156" t="s">
        <v>713</v>
      </c>
      <c r="C62" s="157">
        <v>103632</v>
      </c>
      <c r="D62" s="156" t="s">
        <v>425</v>
      </c>
      <c r="E62" s="156" t="s">
        <v>543</v>
      </c>
      <c r="F62" s="156" t="s">
        <v>691</v>
      </c>
      <c r="G62" s="156" t="s">
        <v>536</v>
      </c>
      <c r="H62" s="156"/>
      <c r="I62" s="156"/>
      <c r="J62" s="156" t="s">
        <v>714</v>
      </c>
      <c r="K62" s="157">
        <v>40</v>
      </c>
      <c r="L62" s="156" t="s">
        <v>431</v>
      </c>
      <c r="M62" s="156" t="s">
        <v>693</v>
      </c>
      <c r="N62" s="156" t="s">
        <v>607</v>
      </c>
      <c r="O62" s="156" t="s">
        <v>501</v>
      </c>
      <c r="P62" s="156"/>
      <c r="Q62" s="156"/>
      <c r="R62" s="156" t="s">
        <v>694</v>
      </c>
      <c r="S62" s="156" t="s">
        <v>14</v>
      </c>
      <c r="T62" s="123" t="str">
        <f t="shared" si="0"/>
        <v>Senior Officer Perbendaharaan</v>
      </c>
    </row>
    <row r="63" spans="1:20" ht="14.25" customHeight="1">
      <c r="A63" s="156">
        <v>61</v>
      </c>
      <c r="B63" s="156" t="s">
        <v>715</v>
      </c>
      <c r="C63" s="157">
        <v>103205</v>
      </c>
      <c r="D63" s="156" t="s">
        <v>425</v>
      </c>
      <c r="E63" s="156" t="s">
        <v>543</v>
      </c>
      <c r="F63" s="156" t="s">
        <v>544</v>
      </c>
      <c r="G63" s="156" t="s">
        <v>536</v>
      </c>
      <c r="H63" s="156" t="s">
        <v>168</v>
      </c>
      <c r="I63" s="156" t="s">
        <v>545</v>
      </c>
      <c r="J63" s="156" t="s">
        <v>716</v>
      </c>
      <c r="K63" s="157">
        <v>42</v>
      </c>
      <c r="L63" s="156" t="s">
        <v>440</v>
      </c>
      <c r="M63" s="156" t="s">
        <v>547</v>
      </c>
      <c r="N63" s="156" t="s">
        <v>548</v>
      </c>
      <c r="O63" s="156" t="s">
        <v>501</v>
      </c>
      <c r="P63" s="156"/>
      <c r="Q63" s="156"/>
      <c r="R63" s="156" t="s">
        <v>547</v>
      </c>
      <c r="S63" s="156" t="s">
        <v>14</v>
      </c>
      <c r="T63" s="123" t="str">
        <f t="shared" si="0"/>
        <v>Senior Officer Akuntansi Umum dan Sistem Keuangan</v>
      </c>
    </row>
    <row r="64" spans="1:20" ht="14.25" customHeight="1">
      <c r="A64" s="156">
        <v>62</v>
      </c>
      <c r="B64" s="156" t="s">
        <v>717</v>
      </c>
      <c r="C64" s="157">
        <v>103037</v>
      </c>
      <c r="D64" s="156" t="s">
        <v>425</v>
      </c>
      <c r="E64" s="156" t="s">
        <v>543</v>
      </c>
      <c r="F64" s="156" t="s">
        <v>691</v>
      </c>
      <c r="G64" s="156" t="s">
        <v>536</v>
      </c>
      <c r="H64" s="156" t="s">
        <v>168</v>
      </c>
      <c r="I64" s="156" t="s">
        <v>718</v>
      </c>
      <c r="J64" s="156" t="s">
        <v>719</v>
      </c>
      <c r="K64" s="157">
        <v>43</v>
      </c>
      <c r="L64" s="156" t="s">
        <v>431</v>
      </c>
      <c r="M64" s="156" t="s">
        <v>693</v>
      </c>
      <c r="N64" s="156" t="s">
        <v>607</v>
      </c>
      <c r="O64" s="156" t="s">
        <v>501</v>
      </c>
      <c r="P64" s="156"/>
      <c r="Q64" s="156"/>
      <c r="R64" s="156" t="s">
        <v>694</v>
      </c>
      <c r="S64" s="156" t="s">
        <v>14</v>
      </c>
      <c r="T64" s="123" t="str">
        <f t="shared" si="0"/>
        <v>Senior Officer Perbendaharaan</v>
      </c>
    </row>
    <row r="65" spans="1:20" ht="14.25" customHeight="1">
      <c r="A65" s="156">
        <v>63</v>
      </c>
      <c r="B65" s="156" t="s">
        <v>720</v>
      </c>
      <c r="C65" s="157">
        <v>102701</v>
      </c>
      <c r="D65" s="156" t="s">
        <v>425</v>
      </c>
      <c r="E65" s="156" t="s">
        <v>543</v>
      </c>
      <c r="F65" s="156" t="s">
        <v>721</v>
      </c>
      <c r="G65" s="156" t="s">
        <v>536</v>
      </c>
      <c r="H65" s="156" t="s">
        <v>168</v>
      </c>
      <c r="I65" s="156" t="s">
        <v>722</v>
      </c>
      <c r="J65" s="156" t="s">
        <v>723</v>
      </c>
      <c r="K65" s="157">
        <v>44</v>
      </c>
      <c r="L65" s="156" t="s">
        <v>431</v>
      </c>
      <c r="M65" s="156" t="s">
        <v>724</v>
      </c>
      <c r="N65" s="156" t="s">
        <v>473</v>
      </c>
      <c r="O65" s="156" t="s">
        <v>474</v>
      </c>
      <c r="P65" s="156"/>
      <c r="Q65" s="156"/>
      <c r="R65" s="156" t="s">
        <v>724</v>
      </c>
      <c r="S65" s="156" t="s">
        <v>14</v>
      </c>
      <c r="T65" s="123" t="str">
        <f t="shared" si="0"/>
        <v>Senior Officer Pemeliharaan Sistem dan Data Manajemen</v>
      </c>
    </row>
    <row r="66" spans="1:20" ht="14.25" customHeight="1">
      <c r="A66" s="156">
        <v>64</v>
      </c>
      <c r="B66" s="156" t="s">
        <v>725</v>
      </c>
      <c r="C66" s="157">
        <v>102520</v>
      </c>
      <c r="D66" s="156" t="s">
        <v>425</v>
      </c>
      <c r="E66" s="156" t="s">
        <v>543</v>
      </c>
      <c r="F66" s="156" t="s">
        <v>726</v>
      </c>
      <c r="G66" s="156" t="s">
        <v>536</v>
      </c>
      <c r="H66" s="156"/>
      <c r="I66" s="156"/>
      <c r="J66" s="156" t="s">
        <v>727</v>
      </c>
      <c r="K66" s="157">
        <v>45</v>
      </c>
      <c r="L66" s="156" t="s">
        <v>440</v>
      </c>
      <c r="M66" s="156" t="s">
        <v>728</v>
      </c>
      <c r="N66" s="156" t="s">
        <v>613</v>
      </c>
      <c r="O66" s="156" t="s">
        <v>555</v>
      </c>
      <c r="P66" s="156"/>
      <c r="Q66" s="156"/>
      <c r="R66" s="156" t="s">
        <v>728</v>
      </c>
      <c r="S66" s="156" t="s">
        <v>14</v>
      </c>
      <c r="T66" s="123" t="str">
        <f t="shared" si="0"/>
        <v>Senior Officer Administrasi dan Layanan SDM</v>
      </c>
    </row>
    <row r="67" spans="1:20" ht="14.25" customHeight="1">
      <c r="A67" s="156">
        <v>65</v>
      </c>
      <c r="B67" s="156" t="s">
        <v>729</v>
      </c>
      <c r="C67" s="157">
        <v>101810</v>
      </c>
      <c r="D67" s="156" t="s">
        <v>425</v>
      </c>
      <c r="E67" s="156" t="s">
        <v>543</v>
      </c>
      <c r="F67" s="156" t="s">
        <v>730</v>
      </c>
      <c r="G67" s="156" t="s">
        <v>536</v>
      </c>
      <c r="H67" s="156" t="s">
        <v>166</v>
      </c>
      <c r="I67" s="156" t="s">
        <v>545</v>
      </c>
      <c r="J67" s="156" t="s">
        <v>731</v>
      </c>
      <c r="K67" s="157">
        <v>47</v>
      </c>
      <c r="L67" s="156" t="s">
        <v>440</v>
      </c>
      <c r="M67" s="156" t="s">
        <v>732</v>
      </c>
      <c r="N67" s="156" t="s">
        <v>574</v>
      </c>
      <c r="O67" s="156" t="s">
        <v>555</v>
      </c>
      <c r="P67" s="156"/>
      <c r="Q67" s="156"/>
      <c r="R67" s="156" t="s">
        <v>732</v>
      </c>
      <c r="S67" s="156" t="s">
        <v>14</v>
      </c>
      <c r="T67" s="123" t="str">
        <f t="shared" si="0"/>
        <v>Senior Officer Budaya Korporasi</v>
      </c>
    </row>
    <row r="68" spans="1:20" ht="14.25" customHeight="1">
      <c r="A68" s="156">
        <v>66</v>
      </c>
      <c r="B68" s="156" t="s">
        <v>733</v>
      </c>
      <c r="C68" s="157">
        <v>101902</v>
      </c>
      <c r="D68" s="156" t="s">
        <v>425</v>
      </c>
      <c r="E68" s="156" t="s">
        <v>543</v>
      </c>
      <c r="F68" s="156" t="s">
        <v>579</v>
      </c>
      <c r="G68" s="156" t="s">
        <v>536</v>
      </c>
      <c r="H68" s="156" t="s">
        <v>170</v>
      </c>
      <c r="I68" s="156" t="s">
        <v>734</v>
      </c>
      <c r="J68" s="156" t="s">
        <v>735</v>
      </c>
      <c r="K68" s="157">
        <v>47</v>
      </c>
      <c r="L68" s="156" t="s">
        <v>431</v>
      </c>
      <c r="M68" s="156" t="s">
        <v>582</v>
      </c>
      <c r="N68" s="156" t="s">
        <v>583</v>
      </c>
      <c r="O68" s="156" t="s">
        <v>540</v>
      </c>
      <c r="P68" s="156"/>
      <c r="Q68" s="156"/>
      <c r="R68" s="156" t="s">
        <v>584</v>
      </c>
      <c r="S68" s="156" t="s">
        <v>14</v>
      </c>
      <c r="T68" s="123" t="str">
        <f t="shared" si="0"/>
        <v>Senior Officer Tata Kelola, Hubungan Lembaga dan Investor</v>
      </c>
    </row>
    <row r="69" spans="1:20" ht="14.25" customHeight="1">
      <c r="A69" s="156">
        <v>67</v>
      </c>
      <c r="B69" s="156" t="s">
        <v>736</v>
      </c>
      <c r="C69" s="157">
        <v>101378</v>
      </c>
      <c r="D69" s="156" t="s">
        <v>425</v>
      </c>
      <c r="E69" s="156" t="s">
        <v>543</v>
      </c>
      <c r="F69" s="156" t="s">
        <v>737</v>
      </c>
      <c r="G69" s="156" t="s">
        <v>536</v>
      </c>
      <c r="H69" s="156"/>
      <c r="I69" s="156"/>
      <c r="J69" s="156" t="s">
        <v>738</v>
      </c>
      <c r="K69" s="157">
        <v>49</v>
      </c>
      <c r="L69" s="156" t="s">
        <v>431</v>
      </c>
      <c r="M69" s="156" t="s">
        <v>739</v>
      </c>
      <c r="N69" s="156" t="s">
        <v>613</v>
      </c>
      <c r="O69" s="156" t="s">
        <v>555</v>
      </c>
      <c r="P69" s="156"/>
      <c r="Q69" s="156"/>
      <c r="R69" s="156" t="s">
        <v>739</v>
      </c>
      <c r="S69" s="156" t="s">
        <v>14</v>
      </c>
      <c r="T69" s="123" t="str">
        <f t="shared" si="0"/>
        <v>Senior Officer Umum dan Rumah Tangga</v>
      </c>
    </row>
    <row r="70" spans="1:20" ht="14.25" customHeight="1">
      <c r="A70" s="156">
        <v>68</v>
      </c>
      <c r="B70" s="156" t="s">
        <v>740</v>
      </c>
      <c r="C70" s="157">
        <v>100417</v>
      </c>
      <c r="D70" s="156" t="s">
        <v>425</v>
      </c>
      <c r="E70" s="156" t="s">
        <v>543</v>
      </c>
      <c r="F70" s="156" t="s">
        <v>737</v>
      </c>
      <c r="G70" s="156" t="s">
        <v>536</v>
      </c>
      <c r="H70" s="156" t="s">
        <v>168</v>
      </c>
      <c r="I70" s="156" t="s">
        <v>741</v>
      </c>
      <c r="J70" s="156" t="s">
        <v>742</v>
      </c>
      <c r="K70" s="157">
        <v>53</v>
      </c>
      <c r="L70" s="156" t="s">
        <v>440</v>
      </c>
      <c r="M70" s="156" t="s">
        <v>739</v>
      </c>
      <c r="N70" s="156" t="s">
        <v>613</v>
      </c>
      <c r="O70" s="156" t="s">
        <v>555</v>
      </c>
      <c r="P70" s="156"/>
      <c r="Q70" s="156"/>
      <c r="R70" s="156" t="s">
        <v>739</v>
      </c>
      <c r="S70" s="156" t="s">
        <v>14</v>
      </c>
      <c r="T70" s="123" t="str">
        <f t="shared" si="0"/>
        <v>Senior Officer Umum dan Rumah Tangga</v>
      </c>
    </row>
    <row r="71" spans="1:20" ht="14.25" customHeight="1">
      <c r="A71" s="156">
        <v>69</v>
      </c>
      <c r="B71" s="156" t="s">
        <v>743</v>
      </c>
      <c r="C71" s="157">
        <v>100422</v>
      </c>
      <c r="D71" s="156" t="s">
        <v>425</v>
      </c>
      <c r="E71" s="156" t="s">
        <v>543</v>
      </c>
      <c r="F71" s="156" t="s">
        <v>737</v>
      </c>
      <c r="G71" s="156" t="s">
        <v>536</v>
      </c>
      <c r="H71" s="156"/>
      <c r="I71" s="156" t="s">
        <v>744</v>
      </c>
      <c r="J71" s="156" t="s">
        <v>745</v>
      </c>
      <c r="K71" s="157">
        <v>53</v>
      </c>
      <c r="L71" s="156" t="s">
        <v>431</v>
      </c>
      <c r="M71" s="156" t="s">
        <v>739</v>
      </c>
      <c r="N71" s="156" t="s">
        <v>613</v>
      </c>
      <c r="O71" s="156" t="s">
        <v>555</v>
      </c>
      <c r="P71" s="156"/>
      <c r="Q71" s="156"/>
      <c r="R71" s="156" t="s">
        <v>739</v>
      </c>
      <c r="S71" s="156" t="s">
        <v>14</v>
      </c>
      <c r="T71" s="123" t="str">
        <f t="shared" si="0"/>
        <v>Senior Officer Umum dan Rumah Tangga</v>
      </c>
    </row>
    <row r="72" spans="1:20" ht="14.25" customHeight="1">
      <c r="A72" s="156">
        <v>70</v>
      </c>
      <c r="B72" s="156" t="s">
        <v>746</v>
      </c>
      <c r="C72" s="157">
        <v>106993</v>
      </c>
      <c r="D72" s="156" t="s">
        <v>425</v>
      </c>
      <c r="E72" s="156" t="s">
        <v>747</v>
      </c>
      <c r="F72" s="156" t="s">
        <v>599</v>
      </c>
      <c r="G72" s="156" t="s">
        <v>536</v>
      </c>
      <c r="H72" s="156" t="s">
        <v>168</v>
      </c>
      <c r="I72" s="156" t="s">
        <v>537</v>
      </c>
      <c r="J72" s="156" t="s">
        <v>748</v>
      </c>
      <c r="K72" s="157">
        <v>28</v>
      </c>
      <c r="L72" s="156" t="s">
        <v>440</v>
      </c>
      <c r="M72" s="156" t="s">
        <v>602</v>
      </c>
      <c r="N72" s="156" t="s">
        <v>516</v>
      </c>
      <c r="O72" s="156" t="s">
        <v>474</v>
      </c>
      <c r="P72" s="156"/>
      <c r="Q72" s="156"/>
      <c r="R72" s="156" t="s">
        <v>602</v>
      </c>
      <c r="S72" s="156" t="s">
        <v>14</v>
      </c>
      <c r="T72" s="123" t="str">
        <f t="shared" si="0"/>
        <v>Senior Officer Pengendalian Peralatan Pelabuhan</v>
      </c>
    </row>
    <row r="73" spans="1:20" ht="14.25" customHeight="1">
      <c r="A73" s="156">
        <v>71</v>
      </c>
      <c r="B73" s="156" t="s">
        <v>749</v>
      </c>
      <c r="C73" s="157">
        <v>106849</v>
      </c>
      <c r="D73" s="156" t="s">
        <v>425</v>
      </c>
      <c r="E73" s="156" t="s">
        <v>747</v>
      </c>
      <c r="F73" s="156" t="s">
        <v>750</v>
      </c>
      <c r="G73" s="156" t="s">
        <v>536</v>
      </c>
      <c r="H73" s="156" t="s">
        <v>168</v>
      </c>
      <c r="I73" s="156" t="s">
        <v>571</v>
      </c>
      <c r="J73" s="156" t="s">
        <v>751</v>
      </c>
      <c r="K73" s="157">
        <v>29</v>
      </c>
      <c r="L73" s="156" t="s">
        <v>431</v>
      </c>
      <c r="M73" s="156" t="s">
        <v>520</v>
      </c>
      <c r="N73" s="156" t="s">
        <v>521</v>
      </c>
      <c r="O73" s="156" t="s">
        <v>486</v>
      </c>
      <c r="P73" s="156"/>
      <c r="Q73" s="156"/>
      <c r="R73" s="156" t="s">
        <v>520</v>
      </c>
      <c r="S73" s="156" t="s">
        <v>14</v>
      </c>
      <c r="T73" s="123" t="str">
        <f t="shared" si="0"/>
        <v>Officer Hubungan Pelanggan</v>
      </c>
    </row>
    <row r="74" spans="1:20" ht="14.25" customHeight="1">
      <c r="A74" s="156">
        <v>72</v>
      </c>
      <c r="B74" s="156" t="s">
        <v>752</v>
      </c>
      <c r="C74" s="157">
        <v>106821</v>
      </c>
      <c r="D74" s="156" t="s">
        <v>425</v>
      </c>
      <c r="E74" s="156" t="s">
        <v>747</v>
      </c>
      <c r="F74" s="156" t="s">
        <v>594</v>
      </c>
      <c r="G74" s="156" t="s">
        <v>536</v>
      </c>
      <c r="H74" s="156" t="s">
        <v>168</v>
      </c>
      <c r="I74" s="156" t="s">
        <v>753</v>
      </c>
      <c r="J74" s="156" t="s">
        <v>754</v>
      </c>
      <c r="K74" s="157">
        <v>29</v>
      </c>
      <c r="L74" s="156" t="s">
        <v>431</v>
      </c>
      <c r="M74" s="156" t="s">
        <v>596</v>
      </c>
      <c r="N74" s="156" t="s">
        <v>597</v>
      </c>
      <c r="O74" s="156" t="s">
        <v>474</v>
      </c>
      <c r="P74" s="156"/>
      <c r="Q74" s="156"/>
      <c r="R74" s="156" t="s">
        <v>596</v>
      </c>
      <c r="S74" s="156" t="s">
        <v>14</v>
      </c>
      <c r="T74" s="123" t="str">
        <f t="shared" si="0"/>
        <v>Senior Officer Pengendalian Fasilitas Pelabuhan</v>
      </c>
    </row>
    <row r="75" spans="1:20" ht="14.25" customHeight="1">
      <c r="A75" s="156">
        <v>73</v>
      </c>
      <c r="B75" s="156" t="s">
        <v>755</v>
      </c>
      <c r="C75" s="157">
        <v>106758</v>
      </c>
      <c r="D75" s="156" t="s">
        <v>425</v>
      </c>
      <c r="E75" s="156" t="s">
        <v>747</v>
      </c>
      <c r="F75" s="156" t="s">
        <v>730</v>
      </c>
      <c r="G75" s="156" t="s">
        <v>536</v>
      </c>
      <c r="H75" s="156" t="s">
        <v>166</v>
      </c>
      <c r="I75" s="156" t="s">
        <v>756</v>
      </c>
      <c r="J75" s="156" t="s">
        <v>757</v>
      </c>
      <c r="K75" s="157">
        <v>30</v>
      </c>
      <c r="L75" s="156" t="s">
        <v>431</v>
      </c>
      <c r="M75" s="156" t="s">
        <v>732</v>
      </c>
      <c r="N75" s="156" t="s">
        <v>574</v>
      </c>
      <c r="O75" s="156" t="s">
        <v>555</v>
      </c>
      <c r="P75" s="156"/>
      <c r="Q75" s="156"/>
      <c r="R75" s="156" t="s">
        <v>732</v>
      </c>
      <c r="S75" s="156" t="s">
        <v>14</v>
      </c>
      <c r="T75" s="123" t="str">
        <f t="shared" si="0"/>
        <v>Senior Officer Budaya Korporasi</v>
      </c>
    </row>
    <row r="76" spans="1:20" ht="14.25" customHeight="1">
      <c r="A76" s="156">
        <v>74</v>
      </c>
      <c r="B76" s="156" t="s">
        <v>758</v>
      </c>
      <c r="C76" s="157">
        <v>106545</v>
      </c>
      <c r="D76" s="156" t="s">
        <v>425</v>
      </c>
      <c r="E76" s="156" t="s">
        <v>747</v>
      </c>
      <c r="F76" s="156" t="s">
        <v>579</v>
      </c>
      <c r="G76" s="156" t="s">
        <v>536</v>
      </c>
      <c r="H76" s="156" t="s">
        <v>168</v>
      </c>
      <c r="I76" s="156" t="s">
        <v>562</v>
      </c>
      <c r="J76" s="156" t="s">
        <v>759</v>
      </c>
      <c r="K76" s="157">
        <v>30</v>
      </c>
      <c r="L76" s="156" t="s">
        <v>431</v>
      </c>
      <c r="M76" s="156" t="s">
        <v>582</v>
      </c>
      <c r="N76" s="156" t="s">
        <v>583</v>
      </c>
      <c r="O76" s="156" t="s">
        <v>540</v>
      </c>
      <c r="P76" s="156"/>
      <c r="Q76" s="156"/>
      <c r="R76" s="156" t="s">
        <v>584</v>
      </c>
      <c r="S76" s="156" t="s">
        <v>14</v>
      </c>
      <c r="T76" s="123" t="str">
        <f t="shared" si="0"/>
        <v>Senior Officer Tata Kelola, Hubungan Lembaga dan Investor</v>
      </c>
    </row>
    <row r="77" spans="1:20" ht="14.25" customHeight="1">
      <c r="A77" s="156">
        <v>75</v>
      </c>
      <c r="B77" s="156" t="s">
        <v>760</v>
      </c>
      <c r="C77" s="157">
        <v>106331</v>
      </c>
      <c r="D77" s="156" t="s">
        <v>425</v>
      </c>
      <c r="E77" s="156" t="s">
        <v>747</v>
      </c>
      <c r="F77" s="156" t="s">
        <v>586</v>
      </c>
      <c r="G77" s="156" t="s">
        <v>536</v>
      </c>
      <c r="H77" s="156" t="s">
        <v>168</v>
      </c>
      <c r="I77" s="156" t="s">
        <v>545</v>
      </c>
      <c r="J77" s="156" t="s">
        <v>761</v>
      </c>
      <c r="K77" s="157">
        <v>31</v>
      </c>
      <c r="L77" s="156" t="s">
        <v>440</v>
      </c>
      <c r="M77" s="156" t="s">
        <v>495</v>
      </c>
      <c r="N77" s="156" t="s">
        <v>496</v>
      </c>
      <c r="O77" s="156" t="s">
        <v>486</v>
      </c>
      <c r="P77" s="156"/>
      <c r="Q77" s="156"/>
      <c r="R77" s="156" t="s">
        <v>495</v>
      </c>
      <c r="S77" s="156" t="s">
        <v>14</v>
      </c>
      <c r="T77" s="123" t="str">
        <f t="shared" si="0"/>
        <v>Senior Officer Kinerja Perusahaan</v>
      </c>
    </row>
    <row r="78" spans="1:20" ht="14.25" customHeight="1">
      <c r="A78" s="156">
        <v>76</v>
      </c>
      <c r="B78" s="156" t="s">
        <v>762</v>
      </c>
      <c r="C78" s="157">
        <v>106474</v>
      </c>
      <c r="D78" s="156" t="s">
        <v>425</v>
      </c>
      <c r="E78" s="156" t="s">
        <v>747</v>
      </c>
      <c r="F78" s="156" t="s">
        <v>594</v>
      </c>
      <c r="G78" s="156" t="s">
        <v>536</v>
      </c>
      <c r="H78" s="156" t="s">
        <v>168</v>
      </c>
      <c r="I78" s="156" t="s">
        <v>537</v>
      </c>
      <c r="J78" s="156" t="s">
        <v>763</v>
      </c>
      <c r="K78" s="157">
        <v>31</v>
      </c>
      <c r="L78" s="156" t="s">
        <v>431</v>
      </c>
      <c r="M78" s="156" t="s">
        <v>596</v>
      </c>
      <c r="N78" s="156" t="s">
        <v>597</v>
      </c>
      <c r="O78" s="156" t="s">
        <v>474</v>
      </c>
      <c r="P78" s="156"/>
      <c r="Q78" s="156"/>
      <c r="R78" s="156" t="s">
        <v>596</v>
      </c>
      <c r="S78" s="156" t="s">
        <v>14</v>
      </c>
      <c r="T78" s="123" t="str">
        <f t="shared" si="0"/>
        <v>Senior Officer Pengendalian Fasilitas Pelabuhan</v>
      </c>
    </row>
    <row r="79" spans="1:20" ht="14.25" customHeight="1">
      <c r="A79" s="156">
        <v>77</v>
      </c>
      <c r="B79" s="156" t="s">
        <v>764</v>
      </c>
      <c r="C79" s="157">
        <v>106295</v>
      </c>
      <c r="D79" s="156" t="s">
        <v>425</v>
      </c>
      <c r="E79" s="156" t="s">
        <v>747</v>
      </c>
      <c r="F79" s="156" t="s">
        <v>765</v>
      </c>
      <c r="G79" s="156" t="s">
        <v>536</v>
      </c>
      <c r="H79" s="156" t="s">
        <v>168</v>
      </c>
      <c r="I79" s="156" t="s">
        <v>571</v>
      </c>
      <c r="J79" s="156" t="s">
        <v>766</v>
      </c>
      <c r="K79" s="157">
        <v>31</v>
      </c>
      <c r="L79" s="156" t="s">
        <v>440</v>
      </c>
      <c r="M79" s="156" t="s">
        <v>708</v>
      </c>
      <c r="N79" s="156" t="s">
        <v>709</v>
      </c>
      <c r="O79" s="156" t="s">
        <v>501</v>
      </c>
      <c r="P79" s="156"/>
      <c r="Q79" s="156"/>
      <c r="R79" s="156" t="s">
        <v>708</v>
      </c>
      <c r="S79" s="156" t="s">
        <v>14</v>
      </c>
      <c r="T79" s="123" t="str">
        <f t="shared" si="0"/>
        <v>Senior Officer Risiko Operasional</v>
      </c>
    </row>
    <row r="80" spans="1:20" ht="14.25" customHeight="1">
      <c r="A80" s="156">
        <v>78</v>
      </c>
      <c r="B80" s="156" t="s">
        <v>767</v>
      </c>
      <c r="C80" s="157">
        <v>106064</v>
      </c>
      <c r="D80" s="156" t="s">
        <v>425</v>
      </c>
      <c r="E80" s="156" t="s">
        <v>747</v>
      </c>
      <c r="F80" s="156" t="s">
        <v>619</v>
      </c>
      <c r="G80" s="156" t="s">
        <v>536</v>
      </c>
      <c r="H80" s="156" t="s">
        <v>166</v>
      </c>
      <c r="I80" s="156" t="s">
        <v>537</v>
      </c>
      <c r="J80" s="156" t="s">
        <v>768</v>
      </c>
      <c r="K80" s="157">
        <v>32</v>
      </c>
      <c r="L80" s="156" t="s">
        <v>440</v>
      </c>
      <c r="M80" s="156" t="s">
        <v>506</v>
      </c>
      <c r="N80" s="156" t="s">
        <v>496</v>
      </c>
      <c r="O80" s="156" t="s">
        <v>486</v>
      </c>
      <c r="P80" s="156"/>
      <c r="Q80" s="156"/>
      <c r="R80" s="156" t="s">
        <v>506</v>
      </c>
      <c r="S80" s="156" t="s">
        <v>14</v>
      </c>
      <c r="T80" s="123" t="str">
        <f t="shared" si="0"/>
        <v>Senior Officer Perencanaan Perusahaan</v>
      </c>
    </row>
    <row r="81" spans="1:20" ht="14.25" customHeight="1">
      <c r="A81" s="156">
        <v>79</v>
      </c>
      <c r="B81" s="156" t="s">
        <v>769</v>
      </c>
      <c r="C81" s="157">
        <v>106154</v>
      </c>
      <c r="D81" s="156" t="s">
        <v>425</v>
      </c>
      <c r="E81" s="156" t="s">
        <v>747</v>
      </c>
      <c r="F81" s="156" t="s">
        <v>619</v>
      </c>
      <c r="G81" s="156" t="s">
        <v>536</v>
      </c>
      <c r="H81" s="156" t="s">
        <v>168</v>
      </c>
      <c r="I81" s="156" t="s">
        <v>610</v>
      </c>
      <c r="J81" s="156" t="s">
        <v>770</v>
      </c>
      <c r="K81" s="157">
        <v>32</v>
      </c>
      <c r="L81" s="156" t="s">
        <v>440</v>
      </c>
      <c r="M81" s="156" t="s">
        <v>506</v>
      </c>
      <c r="N81" s="156" t="s">
        <v>496</v>
      </c>
      <c r="O81" s="156" t="s">
        <v>486</v>
      </c>
      <c r="P81" s="156"/>
      <c r="Q81" s="156"/>
      <c r="R81" s="156" t="s">
        <v>506</v>
      </c>
      <c r="S81" s="156" t="s">
        <v>14</v>
      </c>
      <c r="T81" s="123" t="str">
        <f t="shared" si="0"/>
        <v>Senior Officer Perencanaan Perusahaan</v>
      </c>
    </row>
    <row r="82" spans="1:20" ht="14.25" customHeight="1">
      <c r="A82" s="156">
        <v>80</v>
      </c>
      <c r="B82" s="156" t="s">
        <v>771</v>
      </c>
      <c r="C82" s="157">
        <v>105939</v>
      </c>
      <c r="D82" s="156" t="s">
        <v>425</v>
      </c>
      <c r="E82" s="156" t="s">
        <v>747</v>
      </c>
      <c r="F82" s="156" t="s">
        <v>772</v>
      </c>
      <c r="G82" s="156" t="s">
        <v>536</v>
      </c>
      <c r="H82" s="156" t="s">
        <v>170</v>
      </c>
      <c r="I82" s="156" t="s">
        <v>773</v>
      </c>
      <c r="J82" s="156" t="s">
        <v>774</v>
      </c>
      <c r="K82" s="157">
        <v>32</v>
      </c>
      <c r="L82" s="156" t="s">
        <v>440</v>
      </c>
      <c r="M82" s="156" t="s">
        <v>775</v>
      </c>
      <c r="N82" s="156" t="s">
        <v>625</v>
      </c>
      <c r="O82" s="156" t="s">
        <v>481</v>
      </c>
      <c r="P82" s="156"/>
      <c r="Q82" s="156"/>
      <c r="R82" s="156" t="s">
        <v>775</v>
      </c>
      <c r="S82" s="156" t="s">
        <v>14</v>
      </c>
      <c r="T82" s="123" t="str">
        <f t="shared" si="0"/>
        <v>Senior Officer Sistem Manajemen Mutu</v>
      </c>
    </row>
    <row r="83" spans="1:20" ht="14.25" customHeight="1">
      <c r="A83" s="156">
        <v>81</v>
      </c>
      <c r="B83" s="156" t="s">
        <v>776</v>
      </c>
      <c r="C83" s="157">
        <v>106186</v>
      </c>
      <c r="D83" s="156" t="s">
        <v>425</v>
      </c>
      <c r="E83" s="156" t="s">
        <v>747</v>
      </c>
      <c r="F83" s="156" t="s">
        <v>777</v>
      </c>
      <c r="G83" s="156" t="s">
        <v>536</v>
      </c>
      <c r="H83" s="156" t="s">
        <v>168</v>
      </c>
      <c r="I83" s="156" t="s">
        <v>778</v>
      </c>
      <c r="J83" s="156" t="s">
        <v>779</v>
      </c>
      <c r="K83" s="157">
        <v>32</v>
      </c>
      <c r="L83" s="156" t="s">
        <v>431</v>
      </c>
      <c r="M83" s="156" t="s">
        <v>780</v>
      </c>
      <c r="N83" s="156" t="s">
        <v>597</v>
      </c>
      <c r="O83" s="156" t="s">
        <v>474</v>
      </c>
      <c r="P83" s="156"/>
      <c r="Q83" s="156"/>
      <c r="R83" s="156" t="s">
        <v>780</v>
      </c>
      <c r="S83" s="156" t="s">
        <v>14</v>
      </c>
      <c r="T83" s="123" t="str">
        <f t="shared" si="0"/>
        <v>Senior Officer Perencanaan Fasilitas Pelabuhan</v>
      </c>
    </row>
    <row r="84" spans="1:20" ht="14.25" customHeight="1">
      <c r="A84" s="156">
        <v>82</v>
      </c>
      <c r="B84" s="156" t="s">
        <v>781</v>
      </c>
      <c r="C84" s="157">
        <v>106036</v>
      </c>
      <c r="D84" s="156" t="s">
        <v>425</v>
      </c>
      <c r="E84" s="156" t="s">
        <v>747</v>
      </c>
      <c r="F84" s="156" t="s">
        <v>594</v>
      </c>
      <c r="G84" s="156" t="s">
        <v>536</v>
      </c>
      <c r="H84" s="156" t="s">
        <v>168</v>
      </c>
      <c r="I84" s="156" t="s">
        <v>782</v>
      </c>
      <c r="J84" s="156" t="s">
        <v>783</v>
      </c>
      <c r="K84" s="157">
        <v>32</v>
      </c>
      <c r="L84" s="156" t="s">
        <v>431</v>
      </c>
      <c r="M84" s="156" t="s">
        <v>596</v>
      </c>
      <c r="N84" s="156" t="s">
        <v>597</v>
      </c>
      <c r="O84" s="156" t="s">
        <v>474</v>
      </c>
      <c r="P84" s="156"/>
      <c r="Q84" s="156"/>
      <c r="R84" s="156" t="s">
        <v>596</v>
      </c>
      <c r="S84" s="156" t="s">
        <v>14</v>
      </c>
      <c r="T84" s="123" t="str">
        <f t="shared" si="0"/>
        <v>Senior Officer Pengendalian Fasilitas Pelabuhan</v>
      </c>
    </row>
    <row r="85" spans="1:20" ht="14.25" customHeight="1">
      <c r="A85" s="156">
        <v>83</v>
      </c>
      <c r="B85" s="156" t="s">
        <v>784</v>
      </c>
      <c r="C85" s="157">
        <v>106098</v>
      </c>
      <c r="D85" s="156" t="s">
        <v>425</v>
      </c>
      <c r="E85" s="156" t="s">
        <v>747</v>
      </c>
      <c r="F85" s="156" t="s">
        <v>544</v>
      </c>
      <c r="G85" s="156" t="s">
        <v>536</v>
      </c>
      <c r="H85" s="156" t="s">
        <v>168</v>
      </c>
      <c r="I85" s="156" t="s">
        <v>785</v>
      </c>
      <c r="J85" s="156" t="s">
        <v>786</v>
      </c>
      <c r="K85" s="157">
        <v>32</v>
      </c>
      <c r="L85" s="156" t="s">
        <v>431</v>
      </c>
      <c r="M85" s="156" t="s">
        <v>547</v>
      </c>
      <c r="N85" s="156" t="s">
        <v>548</v>
      </c>
      <c r="O85" s="156" t="s">
        <v>501</v>
      </c>
      <c r="P85" s="156"/>
      <c r="Q85" s="156"/>
      <c r="R85" s="156" t="s">
        <v>547</v>
      </c>
      <c r="S85" s="156" t="s">
        <v>14</v>
      </c>
      <c r="T85" s="123" t="str">
        <f t="shared" si="0"/>
        <v>Senior Officer Akuntansi Umum dan Sistem Keuangan</v>
      </c>
    </row>
    <row r="86" spans="1:20" ht="14.25" customHeight="1">
      <c r="A86" s="156">
        <v>84</v>
      </c>
      <c r="B86" s="156" t="s">
        <v>787</v>
      </c>
      <c r="C86" s="157">
        <v>106200</v>
      </c>
      <c r="D86" s="156" t="s">
        <v>425</v>
      </c>
      <c r="E86" s="156" t="s">
        <v>747</v>
      </c>
      <c r="F86" s="156" t="s">
        <v>678</v>
      </c>
      <c r="G86" s="156" t="s">
        <v>536</v>
      </c>
      <c r="H86" s="156" t="s">
        <v>168</v>
      </c>
      <c r="I86" s="156" t="s">
        <v>571</v>
      </c>
      <c r="J86" s="156" t="s">
        <v>788</v>
      </c>
      <c r="K86" s="157">
        <v>32</v>
      </c>
      <c r="L86" s="156" t="s">
        <v>440</v>
      </c>
      <c r="M86" s="156" t="s">
        <v>636</v>
      </c>
      <c r="N86" s="156" t="s">
        <v>613</v>
      </c>
      <c r="O86" s="156" t="s">
        <v>555</v>
      </c>
      <c r="P86" s="156"/>
      <c r="Q86" s="156"/>
      <c r="R86" s="156" t="s">
        <v>636</v>
      </c>
      <c r="S86" s="156" t="s">
        <v>14</v>
      </c>
      <c r="T86" s="123" t="str">
        <f t="shared" si="0"/>
        <v>Ahli Madya III Pengadaan</v>
      </c>
    </row>
    <row r="87" spans="1:20" ht="14.25" customHeight="1">
      <c r="A87" s="156">
        <v>85</v>
      </c>
      <c r="B87" s="156" t="s">
        <v>789</v>
      </c>
      <c r="C87" s="157">
        <v>105945</v>
      </c>
      <c r="D87" s="156" t="s">
        <v>425</v>
      </c>
      <c r="E87" s="156" t="s">
        <v>747</v>
      </c>
      <c r="F87" s="156" t="s">
        <v>678</v>
      </c>
      <c r="G87" s="156" t="s">
        <v>536</v>
      </c>
      <c r="H87" s="156" t="s">
        <v>168</v>
      </c>
      <c r="I87" s="156" t="s">
        <v>790</v>
      </c>
      <c r="J87" s="156" t="s">
        <v>791</v>
      </c>
      <c r="K87" s="157">
        <v>32</v>
      </c>
      <c r="L87" s="156" t="s">
        <v>431</v>
      </c>
      <c r="M87" s="156" t="s">
        <v>636</v>
      </c>
      <c r="N87" s="156" t="s">
        <v>613</v>
      </c>
      <c r="O87" s="156" t="s">
        <v>555</v>
      </c>
      <c r="P87" s="156"/>
      <c r="Q87" s="156"/>
      <c r="R87" s="156" t="s">
        <v>636</v>
      </c>
      <c r="S87" s="156" t="s">
        <v>14</v>
      </c>
      <c r="T87" s="123" t="str">
        <f t="shared" si="0"/>
        <v>Ahli Madya III Pengadaan</v>
      </c>
    </row>
    <row r="88" spans="1:20" ht="14.25" customHeight="1">
      <c r="A88" s="156">
        <v>86</v>
      </c>
      <c r="B88" s="156" t="s">
        <v>792</v>
      </c>
      <c r="C88" s="157">
        <v>105641</v>
      </c>
      <c r="D88" s="156" t="s">
        <v>425</v>
      </c>
      <c r="E88" s="156" t="s">
        <v>747</v>
      </c>
      <c r="F88" s="156" t="s">
        <v>594</v>
      </c>
      <c r="G88" s="156" t="s">
        <v>536</v>
      </c>
      <c r="H88" s="156" t="s">
        <v>168</v>
      </c>
      <c r="I88" s="156" t="s">
        <v>537</v>
      </c>
      <c r="J88" s="156" t="s">
        <v>793</v>
      </c>
      <c r="K88" s="157">
        <v>33</v>
      </c>
      <c r="L88" s="156" t="s">
        <v>431</v>
      </c>
      <c r="M88" s="156" t="s">
        <v>596</v>
      </c>
      <c r="N88" s="156" t="s">
        <v>597</v>
      </c>
      <c r="O88" s="156" t="s">
        <v>474</v>
      </c>
      <c r="P88" s="156"/>
      <c r="Q88" s="156"/>
      <c r="R88" s="156" t="s">
        <v>596</v>
      </c>
      <c r="S88" s="156" t="s">
        <v>14</v>
      </c>
      <c r="T88" s="123" t="str">
        <f t="shared" si="0"/>
        <v>Senior Officer Pengendalian Fasilitas Pelabuhan</v>
      </c>
    </row>
    <row r="89" spans="1:20" ht="14.25" customHeight="1">
      <c r="A89" s="156">
        <v>87</v>
      </c>
      <c r="B89" s="156" t="s">
        <v>794</v>
      </c>
      <c r="C89" s="157">
        <v>105710</v>
      </c>
      <c r="D89" s="156" t="s">
        <v>425</v>
      </c>
      <c r="E89" s="156" t="s">
        <v>747</v>
      </c>
      <c r="F89" s="156" t="s">
        <v>721</v>
      </c>
      <c r="G89" s="156" t="s">
        <v>536</v>
      </c>
      <c r="H89" s="156" t="s">
        <v>166</v>
      </c>
      <c r="I89" s="156" t="s">
        <v>795</v>
      </c>
      <c r="J89" s="156" t="s">
        <v>796</v>
      </c>
      <c r="K89" s="157">
        <v>33</v>
      </c>
      <c r="L89" s="156" t="s">
        <v>431</v>
      </c>
      <c r="M89" s="156" t="s">
        <v>724</v>
      </c>
      <c r="N89" s="156" t="s">
        <v>473</v>
      </c>
      <c r="O89" s="156" t="s">
        <v>474</v>
      </c>
      <c r="P89" s="156"/>
      <c r="Q89" s="156"/>
      <c r="R89" s="156" t="s">
        <v>724</v>
      </c>
      <c r="S89" s="156" t="s">
        <v>14</v>
      </c>
      <c r="T89" s="123" t="str">
        <f t="shared" si="0"/>
        <v>Senior Officer Pemeliharaan Sistem dan Data Manajemen</v>
      </c>
    </row>
    <row r="90" spans="1:20" ht="14.25" customHeight="1">
      <c r="A90" s="156">
        <v>88</v>
      </c>
      <c r="B90" s="156" t="s">
        <v>797</v>
      </c>
      <c r="C90" s="157">
        <v>105365</v>
      </c>
      <c r="D90" s="156" t="s">
        <v>425</v>
      </c>
      <c r="E90" s="156" t="s">
        <v>747</v>
      </c>
      <c r="F90" s="156" t="s">
        <v>586</v>
      </c>
      <c r="G90" s="156" t="s">
        <v>536</v>
      </c>
      <c r="H90" s="156" t="s">
        <v>166</v>
      </c>
      <c r="I90" s="156" t="s">
        <v>798</v>
      </c>
      <c r="J90" s="156" t="s">
        <v>799</v>
      </c>
      <c r="K90" s="157">
        <v>34</v>
      </c>
      <c r="L90" s="156" t="s">
        <v>440</v>
      </c>
      <c r="M90" s="156" t="s">
        <v>495</v>
      </c>
      <c r="N90" s="156" t="s">
        <v>496</v>
      </c>
      <c r="O90" s="156" t="s">
        <v>486</v>
      </c>
      <c r="P90" s="156"/>
      <c r="Q90" s="156"/>
      <c r="R90" s="156" t="s">
        <v>495</v>
      </c>
      <c r="S90" s="156" t="s">
        <v>14</v>
      </c>
      <c r="T90" s="123" t="str">
        <f t="shared" si="0"/>
        <v>Senior Officer Kinerja Perusahaan</v>
      </c>
    </row>
    <row r="91" spans="1:20" ht="14.25" customHeight="1">
      <c r="A91" s="156">
        <v>89</v>
      </c>
      <c r="B91" s="156" t="s">
        <v>800</v>
      </c>
      <c r="C91" s="157">
        <v>105444</v>
      </c>
      <c r="D91" s="156" t="s">
        <v>425</v>
      </c>
      <c r="E91" s="156" t="s">
        <v>747</v>
      </c>
      <c r="F91" s="156" t="s">
        <v>801</v>
      </c>
      <c r="G91" s="156" t="s">
        <v>536</v>
      </c>
      <c r="H91" s="156" t="s">
        <v>168</v>
      </c>
      <c r="I91" s="156" t="s">
        <v>802</v>
      </c>
      <c r="J91" s="156" t="s">
        <v>803</v>
      </c>
      <c r="K91" s="157">
        <v>34</v>
      </c>
      <c r="L91" s="156" t="s">
        <v>431</v>
      </c>
      <c r="M91" s="156" t="s">
        <v>804</v>
      </c>
      <c r="N91" s="156" t="s">
        <v>709</v>
      </c>
      <c r="O91" s="156" t="s">
        <v>501</v>
      </c>
      <c r="P91" s="156"/>
      <c r="Q91" s="156"/>
      <c r="R91" s="156" t="s">
        <v>804</v>
      </c>
      <c r="S91" s="156" t="s">
        <v>14</v>
      </c>
      <c r="T91" s="123" t="str">
        <f t="shared" si="0"/>
        <v>Senior Officer Risiko Non Operasional</v>
      </c>
    </row>
    <row r="92" spans="1:20" ht="14.25" customHeight="1">
      <c r="A92" s="156">
        <v>90</v>
      </c>
      <c r="B92" s="156" t="s">
        <v>805</v>
      </c>
      <c r="C92" s="157">
        <v>105263</v>
      </c>
      <c r="D92" s="156" t="s">
        <v>425</v>
      </c>
      <c r="E92" s="156" t="s">
        <v>747</v>
      </c>
      <c r="F92" s="156" t="s">
        <v>627</v>
      </c>
      <c r="G92" s="156" t="s">
        <v>536</v>
      </c>
      <c r="H92" s="156" t="s">
        <v>170</v>
      </c>
      <c r="I92" s="156" t="s">
        <v>806</v>
      </c>
      <c r="J92" s="156" t="s">
        <v>807</v>
      </c>
      <c r="K92" s="157">
        <v>34</v>
      </c>
      <c r="L92" s="156" t="s">
        <v>440</v>
      </c>
      <c r="M92" s="156" t="s">
        <v>630</v>
      </c>
      <c r="N92" s="156" t="s">
        <v>574</v>
      </c>
      <c r="O92" s="156" t="s">
        <v>555</v>
      </c>
      <c r="P92" s="156"/>
      <c r="Q92" s="156"/>
      <c r="R92" s="156" t="s">
        <v>631</v>
      </c>
      <c r="S92" s="156" t="s">
        <v>14</v>
      </c>
      <c r="T92" s="123" t="str">
        <f t="shared" si="0"/>
        <v>Senior Officer Pengelolaan dan Pembelajaran SDM</v>
      </c>
    </row>
    <row r="93" spans="1:20" ht="14.25" customHeight="1">
      <c r="A93" s="156">
        <v>91</v>
      </c>
      <c r="B93" s="156" t="s">
        <v>808</v>
      </c>
      <c r="C93" s="157">
        <v>105363</v>
      </c>
      <c r="D93" s="156" t="s">
        <v>425</v>
      </c>
      <c r="E93" s="156" t="s">
        <v>747</v>
      </c>
      <c r="F93" s="156" t="s">
        <v>609</v>
      </c>
      <c r="G93" s="156" t="s">
        <v>536</v>
      </c>
      <c r="H93" s="156" t="s">
        <v>170</v>
      </c>
      <c r="I93" s="156" t="s">
        <v>809</v>
      </c>
      <c r="J93" s="156" t="s">
        <v>799</v>
      </c>
      <c r="K93" s="157">
        <v>34</v>
      </c>
      <c r="L93" s="156" t="s">
        <v>440</v>
      </c>
      <c r="M93" s="156" t="s">
        <v>612</v>
      </c>
      <c r="N93" s="156" t="s">
        <v>613</v>
      </c>
      <c r="O93" s="156" t="s">
        <v>555</v>
      </c>
      <c r="P93" s="156"/>
      <c r="Q93" s="156"/>
      <c r="R93" s="156" t="s">
        <v>614</v>
      </c>
      <c r="S93" s="156" t="s">
        <v>14</v>
      </c>
      <c r="T93" s="123" t="str">
        <f t="shared" si="0"/>
        <v>Senior Officer Pengelolaan Dokumen Perusahaan</v>
      </c>
    </row>
    <row r="94" spans="1:20" ht="14.25" customHeight="1">
      <c r="A94" s="156">
        <v>92</v>
      </c>
      <c r="B94" s="156" t="s">
        <v>810</v>
      </c>
      <c r="C94" s="157">
        <v>105453</v>
      </c>
      <c r="D94" s="156" t="s">
        <v>425</v>
      </c>
      <c r="E94" s="156" t="s">
        <v>747</v>
      </c>
      <c r="F94" s="156" t="s">
        <v>616</v>
      </c>
      <c r="G94" s="156" t="s">
        <v>536</v>
      </c>
      <c r="H94" s="156"/>
      <c r="I94" s="156"/>
      <c r="J94" s="156" t="s">
        <v>811</v>
      </c>
      <c r="K94" s="157">
        <v>34</v>
      </c>
      <c r="L94" s="156" t="s">
        <v>440</v>
      </c>
      <c r="M94" s="156" t="s">
        <v>582</v>
      </c>
      <c r="N94" s="156" t="s">
        <v>583</v>
      </c>
      <c r="O94" s="156" t="s">
        <v>540</v>
      </c>
      <c r="P94" s="156"/>
      <c r="Q94" s="156"/>
      <c r="R94" s="156" t="s">
        <v>584</v>
      </c>
      <c r="S94" s="156" t="s">
        <v>14</v>
      </c>
      <c r="T94" s="123" t="str">
        <f t="shared" si="0"/>
        <v>Sekretaris Direksi</v>
      </c>
    </row>
    <row r="95" spans="1:20" ht="14.25" customHeight="1">
      <c r="A95" s="156">
        <v>93</v>
      </c>
      <c r="B95" s="156" t="s">
        <v>812</v>
      </c>
      <c r="C95" s="157">
        <v>104949</v>
      </c>
      <c r="D95" s="156" t="s">
        <v>425</v>
      </c>
      <c r="E95" s="156" t="s">
        <v>747</v>
      </c>
      <c r="F95" s="156" t="s">
        <v>813</v>
      </c>
      <c r="G95" s="156" t="s">
        <v>536</v>
      </c>
      <c r="H95" s="156"/>
      <c r="I95" s="156"/>
      <c r="J95" s="156" t="s">
        <v>814</v>
      </c>
      <c r="K95" s="157">
        <v>35</v>
      </c>
      <c r="L95" s="156" t="s">
        <v>440</v>
      </c>
      <c r="M95" s="156" t="s">
        <v>815</v>
      </c>
      <c r="N95" s="156" t="s">
        <v>625</v>
      </c>
      <c r="O95" s="156" t="s">
        <v>481</v>
      </c>
      <c r="P95" s="156"/>
      <c r="Q95" s="156"/>
      <c r="R95" s="156" t="s">
        <v>816</v>
      </c>
      <c r="S95" s="156" t="s">
        <v>14</v>
      </c>
      <c r="T95" s="123" t="str">
        <f t="shared" si="0"/>
        <v>Senior Officer Penyusunan Standar Prosedur Operasional</v>
      </c>
    </row>
    <row r="96" spans="1:20" ht="14.25" customHeight="1">
      <c r="A96" s="156">
        <v>94</v>
      </c>
      <c r="B96" s="156" t="s">
        <v>817</v>
      </c>
      <c r="C96" s="157">
        <v>105087</v>
      </c>
      <c r="D96" s="156" t="s">
        <v>425</v>
      </c>
      <c r="E96" s="156" t="s">
        <v>747</v>
      </c>
      <c r="F96" s="156" t="s">
        <v>818</v>
      </c>
      <c r="G96" s="156" t="s">
        <v>536</v>
      </c>
      <c r="H96" s="156" t="s">
        <v>168</v>
      </c>
      <c r="I96" s="156" t="s">
        <v>782</v>
      </c>
      <c r="J96" s="156" t="s">
        <v>819</v>
      </c>
      <c r="K96" s="157">
        <v>35</v>
      </c>
      <c r="L96" s="156" t="s">
        <v>440</v>
      </c>
      <c r="M96" s="156" t="s">
        <v>820</v>
      </c>
      <c r="N96" s="156" t="s">
        <v>473</v>
      </c>
      <c r="O96" s="156" t="s">
        <v>474</v>
      </c>
      <c r="P96" s="156"/>
      <c r="Q96" s="156"/>
      <c r="R96" s="156" t="s">
        <v>820</v>
      </c>
      <c r="S96" s="156" t="s">
        <v>14</v>
      </c>
      <c r="T96" s="123" t="str">
        <f t="shared" si="0"/>
        <v>Senior Officer Pengembangan Teknologi Informasi</v>
      </c>
    </row>
    <row r="97" spans="1:20" ht="14.25" customHeight="1">
      <c r="A97" s="156">
        <v>95</v>
      </c>
      <c r="B97" s="156" t="s">
        <v>821</v>
      </c>
      <c r="C97" s="157">
        <v>104981</v>
      </c>
      <c r="D97" s="156" t="s">
        <v>425</v>
      </c>
      <c r="E97" s="156" t="s">
        <v>747</v>
      </c>
      <c r="F97" s="156" t="s">
        <v>661</v>
      </c>
      <c r="G97" s="156" t="s">
        <v>536</v>
      </c>
      <c r="H97" s="156" t="s">
        <v>168</v>
      </c>
      <c r="I97" s="156" t="s">
        <v>822</v>
      </c>
      <c r="J97" s="156" t="s">
        <v>823</v>
      </c>
      <c r="K97" s="157">
        <v>35</v>
      </c>
      <c r="L97" s="156" t="s">
        <v>431</v>
      </c>
      <c r="M97" s="156" t="s">
        <v>664</v>
      </c>
      <c r="N97" s="156" t="s">
        <v>583</v>
      </c>
      <c r="O97" s="156" t="s">
        <v>540</v>
      </c>
      <c r="P97" s="156"/>
      <c r="Q97" s="156"/>
      <c r="R97" s="156" t="s">
        <v>665</v>
      </c>
      <c r="S97" s="156" t="s">
        <v>14</v>
      </c>
      <c r="T97" s="123" t="str">
        <f t="shared" si="0"/>
        <v>Senior Officer Tanggung Jawab Sosial dan Lingkungan</v>
      </c>
    </row>
    <row r="98" spans="1:20" ht="14.25" customHeight="1">
      <c r="A98" s="156">
        <v>96</v>
      </c>
      <c r="B98" s="156" t="s">
        <v>824</v>
      </c>
      <c r="C98" s="157">
        <v>104656</v>
      </c>
      <c r="D98" s="156" t="s">
        <v>425</v>
      </c>
      <c r="E98" s="156" t="s">
        <v>747</v>
      </c>
      <c r="F98" s="156" t="s">
        <v>619</v>
      </c>
      <c r="G98" s="156" t="s">
        <v>536</v>
      </c>
      <c r="H98" s="156" t="s">
        <v>166</v>
      </c>
      <c r="I98" s="156" t="s">
        <v>558</v>
      </c>
      <c r="J98" s="156" t="s">
        <v>825</v>
      </c>
      <c r="K98" s="157">
        <v>36</v>
      </c>
      <c r="L98" s="156" t="s">
        <v>431</v>
      </c>
      <c r="M98" s="156" t="s">
        <v>506</v>
      </c>
      <c r="N98" s="156" t="s">
        <v>496</v>
      </c>
      <c r="O98" s="156" t="s">
        <v>486</v>
      </c>
      <c r="P98" s="156"/>
      <c r="Q98" s="156"/>
      <c r="R98" s="156" t="s">
        <v>506</v>
      </c>
      <c r="S98" s="156" t="s">
        <v>14</v>
      </c>
      <c r="T98" s="123" t="str">
        <f t="shared" si="0"/>
        <v>Senior Officer Perencanaan Perusahaan</v>
      </c>
    </row>
    <row r="99" spans="1:20" ht="14.25" customHeight="1">
      <c r="A99" s="156">
        <v>97</v>
      </c>
      <c r="B99" s="156" t="s">
        <v>826</v>
      </c>
      <c r="C99" s="157">
        <v>104643</v>
      </c>
      <c r="D99" s="156" t="s">
        <v>425</v>
      </c>
      <c r="E99" s="156" t="s">
        <v>747</v>
      </c>
      <c r="F99" s="156" t="s">
        <v>818</v>
      </c>
      <c r="G99" s="156" t="s">
        <v>536</v>
      </c>
      <c r="H99" s="156"/>
      <c r="I99" s="156"/>
      <c r="J99" s="156" t="s">
        <v>827</v>
      </c>
      <c r="K99" s="157">
        <v>36</v>
      </c>
      <c r="L99" s="156" t="s">
        <v>431</v>
      </c>
      <c r="M99" s="156" t="s">
        <v>820</v>
      </c>
      <c r="N99" s="156" t="s">
        <v>473</v>
      </c>
      <c r="O99" s="156" t="s">
        <v>474</v>
      </c>
      <c r="P99" s="156"/>
      <c r="Q99" s="156"/>
      <c r="R99" s="156" t="s">
        <v>820</v>
      </c>
      <c r="S99" s="156" t="s">
        <v>14</v>
      </c>
      <c r="T99" s="123" t="str">
        <f t="shared" si="0"/>
        <v>Senior Officer Pengembangan Teknologi Informasi</v>
      </c>
    </row>
    <row r="100" spans="1:20" ht="14.25" customHeight="1">
      <c r="A100" s="156">
        <v>98</v>
      </c>
      <c r="B100" s="156" t="s">
        <v>828</v>
      </c>
      <c r="C100" s="157">
        <v>104789</v>
      </c>
      <c r="D100" s="156" t="s">
        <v>425</v>
      </c>
      <c r="E100" s="156" t="s">
        <v>747</v>
      </c>
      <c r="F100" s="156" t="s">
        <v>544</v>
      </c>
      <c r="G100" s="156" t="s">
        <v>536</v>
      </c>
      <c r="H100" s="156" t="s">
        <v>170</v>
      </c>
      <c r="I100" s="156" t="s">
        <v>829</v>
      </c>
      <c r="J100" s="156" t="s">
        <v>830</v>
      </c>
      <c r="K100" s="157">
        <v>36</v>
      </c>
      <c r="L100" s="156" t="s">
        <v>431</v>
      </c>
      <c r="M100" s="156" t="s">
        <v>547</v>
      </c>
      <c r="N100" s="156" t="s">
        <v>548</v>
      </c>
      <c r="O100" s="156" t="s">
        <v>501</v>
      </c>
      <c r="P100" s="156"/>
      <c r="Q100" s="156"/>
      <c r="R100" s="156" t="s">
        <v>547</v>
      </c>
      <c r="S100" s="156" t="s">
        <v>14</v>
      </c>
      <c r="T100" s="123" t="str">
        <f t="shared" si="0"/>
        <v>Senior Officer Akuntansi Umum dan Sistem Keuangan</v>
      </c>
    </row>
    <row r="101" spans="1:20" ht="14.25" customHeight="1">
      <c r="A101" s="156">
        <v>99</v>
      </c>
      <c r="B101" s="156" t="s">
        <v>831</v>
      </c>
      <c r="C101" s="157">
        <v>104678</v>
      </c>
      <c r="D101" s="156" t="s">
        <v>425</v>
      </c>
      <c r="E101" s="156" t="s">
        <v>747</v>
      </c>
      <c r="F101" s="156" t="s">
        <v>609</v>
      </c>
      <c r="G101" s="156" t="s">
        <v>536</v>
      </c>
      <c r="H101" s="156"/>
      <c r="I101" s="156"/>
      <c r="J101" s="156" t="s">
        <v>832</v>
      </c>
      <c r="K101" s="157">
        <v>36</v>
      </c>
      <c r="L101" s="156" t="s">
        <v>440</v>
      </c>
      <c r="M101" s="156" t="s">
        <v>612</v>
      </c>
      <c r="N101" s="156" t="s">
        <v>613</v>
      </c>
      <c r="O101" s="156" t="s">
        <v>555</v>
      </c>
      <c r="P101" s="156"/>
      <c r="Q101" s="156"/>
      <c r="R101" s="156" t="s">
        <v>614</v>
      </c>
      <c r="S101" s="156" t="s">
        <v>14</v>
      </c>
      <c r="T101" s="123" t="str">
        <f t="shared" si="0"/>
        <v>Senior Officer Pengelolaan Dokumen Perusahaan</v>
      </c>
    </row>
    <row r="102" spans="1:20" ht="14.25" customHeight="1">
      <c r="A102" s="156">
        <v>100</v>
      </c>
      <c r="B102" s="156" t="s">
        <v>833</v>
      </c>
      <c r="C102" s="157">
        <v>104252</v>
      </c>
      <c r="D102" s="156" t="s">
        <v>425</v>
      </c>
      <c r="E102" s="156" t="s">
        <v>747</v>
      </c>
      <c r="F102" s="156" t="s">
        <v>619</v>
      </c>
      <c r="G102" s="156" t="s">
        <v>536</v>
      </c>
      <c r="H102" s="156"/>
      <c r="I102" s="156"/>
      <c r="J102" s="156" t="s">
        <v>834</v>
      </c>
      <c r="K102" s="157">
        <v>37</v>
      </c>
      <c r="L102" s="156" t="s">
        <v>440</v>
      </c>
      <c r="M102" s="156" t="s">
        <v>506</v>
      </c>
      <c r="N102" s="156" t="s">
        <v>496</v>
      </c>
      <c r="O102" s="156" t="s">
        <v>486</v>
      </c>
      <c r="P102" s="156"/>
      <c r="Q102" s="156"/>
      <c r="R102" s="156" t="s">
        <v>506</v>
      </c>
      <c r="S102" s="156" t="s">
        <v>14</v>
      </c>
      <c r="T102" s="123" t="str">
        <f t="shared" si="0"/>
        <v>Senior Officer Perencanaan Perusahaan</v>
      </c>
    </row>
    <row r="103" spans="1:20" ht="14.25" customHeight="1">
      <c r="A103" s="156">
        <v>101</v>
      </c>
      <c r="B103" s="156" t="s">
        <v>835</v>
      </c>
      <c r="C103" s="157">
        <v>103564</v>
      </c>
      <c r="D103" s="156" t="s">
        <v>425</v>
      </c>
      <c r="E103" s="156" t="s">
        <v>747</v>
      </c>
      <c r="F103" s="156" t="s">
        <v>836</v>
      </c>
      <c r="G103" s="156" t="s">
        <v>536</v>
      </c>
      <c r="H103" s="156"/>
      <c r="I103" s="156"/>
      <c r="J103" s="156" t="s">
        <v>837</v>
      </c>
      <c r="K103" s="157">
        <v>41</v>
      </c>
      <c r="L103" s="156" t="s">
        <v>440</v>
      </c>
      <c r="M103" s="156" t="s">
        <v>838</v>
      </c>
      <c r="N103" s="156" t="s">
        <v>548</v>
      </c>
      <c r="O103" s="156" t="s">
        <v>501</v>
      </c>
      <c r="P103" s="156"/>
      <c r="Q103" s="156"/>
      <c r="R103" s="156" t="s">
        <v>838</v>
      </c>
      <c r="S103" s="156" t="s">
        <v>14</v>
      </c>
      <c r="T103" s="123" t="str">
        <f t="shared" si="0"/>
        <v>Senior Officer Pengendalian Keuangan dan Pelaporan</v>
      </c>
    </row>
    <row r="104" spans="1:20" ht="14.25" customHeight="1">
      <c r="A104" s="156">
        <v>102</v>
      </c>
      <c r="B104" s="156" t="s">
        <v>839</v>
      </c>
      <c r="C104" s="157">
        <v>102158</v>
      </c>
      <c r="D104" s="156" t="s">
        <v>425</v>
      </c>
      <c r="E104" s="156" t="s">
        <v>747</v>
      </c>
      <c r="F104" s="156" t="s">
        <v>765</v>
      </c>
      <c r="G104" s="156" t="s">
        <v>536</v>
      </c>
      <c r="H104" s="156" t="s">
        <v>168</v>
      </c>
      <c r="I104" s="156" t="s">
        <v>840</v>
      </c>
      <c r="J104" s="156" t="s">
        <v>841</v>
      </c>
      <c r="K104" s="157">
        <v>46</v>
      </c>
      <c r="L104" s="156" t="s">
        <v>431</v>
      </c>
      <c r="M104" s="156" t="s">
        <v>708</v>
      </c>
      <c r="N104" s="156" t="s">
        <v>709</v>
      </c>
      <c r="O104" s="156" t="s">
        <v>501</v>
      </c>
      <c r="P104" s="156"/>
      <c r="Q104" s="156"/>
      <c r="R104" s="156" t="s">
        <v>708</v>
      </c>
      <c r="S104" s="156" t="s">
        <v>14</v>
      </c>
      <c r="T104" s="123" t="str">
        <f t="shared" si="0"/>
        <v>Senior Officer Risiko Operasional</v>
      </c>
    </row>
    <row r="105" spans="1:20" ht="14.25" customHeight="1">
      <c r="A105" s="156">
        <v>103</v>
      </c>
      <c r="B105" s="156" t="s">
        <v>842</v>
      </c>
      <c r="C105" s="157">
        <v>102294</v>
      </c>
      <c r="D105" s="156" t="s">
        <v>425</v>
      </c>
      <c r="E105" s="156" t="s">
        <v>747</v>
      </c>
      <c r="F105" s="156" t="s">
        <v>638</v>
      </c>
      <c r="G105" s="156" t="s">
        <v>536</v>
      </c>
      <c r="H105" s="156" t="s">
        <v>168</v>
      </c>
      <c r="I105" s="156" t="s">
        <v>545</v>
      </c>
      <c r="J105" s="156" t="s">
        <v>843</v>
      </c>
      <c r="K105" s="157">
        <v>46</v>
      </c>
      <c r="L105" s="156" t="s">
        <v>440</v>
      </c>
      <c r="M105" s="156" t="s">
        <v>641</v>
      </c>
      <c r="N105" s="156" t="s">
        <v>583</v>
      </c>
      <c r="O105" s="156" t="s">
        <v>540</v>
      </c>
      <c r="P105" s="156"/>
      <c r="Q105" s="156"/>
      <c r="R105" s="156" t="s">
        <v>641</v>
      </c>
      <c r="S105" s="156" t="s">
        <v>14</v>
      </c>
      <c r="T105" s="123" t="str">
        <f t="shared" si="0"/>
        <v>Senior Officer Komunikasi, Korporasi dan Protokoler</v>
      </c>
    </row>
    <row r="106" spans="1:20" ht="14.25" customHeight="1">
      <c r="A106" s="156">
        <v>104</v>
      </c>
      <c r="B106" s="156" t="s">
        <v>844</v>
      </c>
      <c r="C106" s="157">
        <v>106881</v>
      </c>
      <c r="D106" s="156" t="s">
        <v>425</v>
      </c>
      <c r="E106" s="156" t="s">
        <v>845</v>
      </c>
      <c r="F106" s="156" t="s">
        <v>846</v>
      </c>
      <c r="G106" s="156" t="s">
        <v>536</v>
      </c>
      <c r="H106" s="156"/>
      <c r="I106" s="156"/>
      <c r="J106" s="156" t="s">
        <v>847</v>
      </c>
      <c r="K106" s="157">
        <v>29</v>
      </c>
      <c r="L106" s="156" t="s">
        <v>431</v>
      </c>
      <c r="M106" s="156" t="s">
        <v>531</v>
      </c>
      <c r="N106" s="156" t="s">
        <v>532</v>
      </c>
      <c r="O106" s="156" t="s">
        <v>481</v>
      </c>
      <c r="P106" s="156"/>
      <c r="Q106" s="156"/>
      <c r="R106" s="156" t="s">
        <v>531</v>
      </c>
      <c r="S106" s="156" t="s">
        <v>14</v>
      </c>
      <c r="T106" s="123" t="str">
        <f t="shared" si="0"/>
        <v>Officer Pengembangan Operasi</v>
      </c>
    </row>
    <row r="107" spans="1:20" ht="14.25" customHeight="1">
      <c r="A107" s="156">
        <v>105</v>
      </c>
      <c r="B107" s="156" t="s">
        <v>848</v>
      </c>
      <c r="C107" s="157">
        <v>106949</v>
      </c>
      <c r="D107" s="156" t="s">
        <v>425</v>
      </c>
      <c r="E107" s="156" t="s">
        <v>845</v>
      </c>
      <c r="F107" s="156" t="s">
        <v>849</v>
      </c>
      <c r="G107" s="156" t="s">
        <v>536</v>
      </c>
      <c r="H107" s="156" t="s">
        <v>166</v>
      </c>
      <c r="I107" s="156" t="s">
        <v>850</v>
      </c>
      <c r="J107" s="156" t="s">
        <v>851</v>
      </c>
      <c r="K107" s="157">
        <v>29</v>
      </c>
      <c r="L107" s="156" t="s">
        <v>431</v>
      </c>
      <c r="M107" s="156" t="s">
        <v>732</v>
      </c>
      <c r="N107" s="156" t="s">
        <v>574</v>
      </c>
      <c r="O107" s="156" t="s">
        <v>555</v>
      </c>
      <c r="P107" s="156"/>
      <c r="Q107" s="156"/>
      <c r="R107" s="156" t="s">
        <v>732</v>
      </c>
      <c r="S107" s="156" t="s">
        <v>14</v>
      </c>
      <c r="T107" s="123" t="str">
        <f t="shared" si="0"/>
        <v>Officer Budaya Korporasi</v>
      </c>
    </row>
    <row r="108" spans="1:20" ht="14.25" customHeight="1">
      <c r="A108" s="156">
        <v>106</v>
      </c>
      <c r="B108" s="156" t="s">
        <v>852</v>
      </c>
      <c r="C108" s="157">
        <v>106701</v>
      </c>
      <c r="D108" s="156" t="s">
        <v>425</v>
      </c>
      <c r="E108" s="156" t="s">
        <v>845</v>
      </c>
      <c r="F108" s="156" t="s">
        <v>853</v>
      </c>
      <c r="G108" s="156" t="s">
        <v>536</v>
      </c>
      <c r="H108" s="156" t="s">
        <v>166</v>
      </c>
      <c r="I108" s="156" t="s">
        <v>753</v>
      </c>
      <c r="J108" s="156" t="s">
        <v>854</v>
      </c>
      <c r="K108" s="157">
        <v>30</v>
      </c>
      <c r="L108" s="156" t="s">
        <v>431</v>
      </c>
      <c r="M108" s="156" t="s">
        <v>495</v>
      </c>
      <c r="N108" s="156" t="s">
        <v>496</v>
      </c>
      <c r="O108" s="156" t="s">
        <v>486</v>
      </c>
      <c r="P108" s="156"/>
      <c r="Q108" s="156"/>
      <c r="R108" s="156" t="s">
        <v>495</v>
      </c>
      <c r="S108" s="156" t="s">
        <v>14</v>
      </c>
      <c r="T108" s="123" t="str">
        <f t="shared" si="0"/>
        <v>Officer Kinerja Perusahaan</v>
      </c>
    </row>
    <row r="109" spans="1:20" ht="14.25" customHeight="1">
      <c r="A109" s="156">
        <v>107</v>
      </c>
      <c r="B109" s="156" t="s">
        <v>855</v>
      </c>
      <c r="C109" s="157">
        <v>106656</v>
      </c>
      <c r="D109" s="156" t="s">
        <v>425</v>
      </c>
      <c r="E109" s="156" t="s">
        <v>845</v>
      </c>
      <c r="F109" s="156" t="s">
        <v>856</v>
      </c>
      <c r="G109" s="156" t="s">
        <v>536</v>
      </c>
      <c r="H109" s="156"/>
      <c r="I109" s="156"/>
      <c r="J109" s="156" t="s">
        <v>857</v>
      </c>
      <c r="K109" s="157">
        <v>30</v>
      </c>
      <c r="L109" s="156" t="s">
        <v>431</v>
      </c>
      <c r="M109" s="156" t="s">
        <v>592</v>
      </c>
      <c r="N109" s="156" t="s">
        <v>511</v>
      </c>
      <c r="O109" s="156" t="s">
        <v>481</v>
      </c>
      <c r="P109" s="156"/>
      <c r="Q109" s="156"/>
      <c r="R109" s="156" t="s">
        <v>592</v>
      </c>
      <c r="S109" s="156" t="s">
        <v>14</v>
      </c>
      <c r="T109" s="123" t="str">
        <f t="shared" si="0"/>
        <v>Officer Laporan dan Monitoring</v>
      </c>
    </row>
    <row r="110" spans="1:20" ht="14.25" customHeight="1">
      <c r="A110" s="156">
        <v>108</v>
      </c>
      <c r="B110" s="156" t="s">
        <v>858</v>
      </c>
      <c r="C110" s="157">
        <v>106548</v>
      </c>
      <c r="D110" s="156" t="s">
        <v>425</v>
      </c>
      <c r="E110" s="156" t="s">
        <v>845</v>
      </c>
      <c r="F110" s="156" t="s">
        <v>859</v>
      </c>
      <c r="G110" s="156" t="s">
        <v>536</v>
      </c>
      <c r="H110" s="156" t="s">
        <v>166</v>
      </c>
      <c r="I110" s="156" t="s">
        <v>753</v>
      </c>
      <c r="J110" s="156" t="s">
        <v>860</v>
      </c>
      <c r="K110" s="157">
        <v>30</v>
      </c>
      <c r="L110" s="156" t="s">
        <v>431</v>
      </c>
      <c r="M110" s="156" t="s">
        <v>815</v>
      </c>
      <c r="N110" s="156" t="s">
        <v>625</v>
      </c>
      <c r="O110" s="156" t="s">
        <v>481</v>
      </c>
      <c r="P110" s="156"/>
      <c r="Q110" s="156"/>
      <c r="R110" s="156" t="s">
        <v>816</v>
      </c>
      <c r="S110" s="156" t="s">
        <v>14</v>
      </c>
      <c r="T110" s="123" t="str">
        <f t="shared" si="0"/>
        <v>Officer Penyusunan Standar Prosedur Operasional</v>
      </c>
    </row>
    <row r="111" spans="1:20" ht="14.25" customHeight="1">
      <c r="A111" s="156">
        <v>109</v>
      </c>
      <c r="B111" s="156" t="s">
        <v>861</v>
      </c>
      <c r="C111" s="157">
        <v>106569</v>
      </c>
      <c r="D111" s="156" t="s">
        <v>425</v>
      </c>
      <c r="E111" s="156" t="s">
        <v>845</v>
      </c>
      <c r="F111" s="156" t="s">
        <v>862</v>
      </c>
      <c r="G111" s="156" t="s">
        <v>536</v>
      </c>
      <c r="H111" s="156" t="s">
        <v>168</v>
      </c>
      <c r="I111" s="156"/>
      <c r="J111" s="156" t="s">
        <v>863</v>
      </c>
      <c r="K111" s="157">
        <v>30</v>
      </c>
      <c r="L111" s="156" t="s">
        <v>440</v>
      </c>
      <c r="M111" s="156" t="s">
        <v>864</v>
      </c>
      <c r="N111" s="156" t="s">
        <v>656</v>
      </c>
      <c r="O111" s="156" t="s">
        <v>540</v>
      </c>
      <c r="P111" s="156"/>
      <c r="Q111" s="156"/>
      <c r="R111" s="156" t="s">
        <v>865</v>
      </c>
      <c r="S111" s="156" t="s">
        <v>14</v>
      </c>
      <c r="T111" s="123" t="str">
        <f t="shared" si="0"/>
        <v>Officer Monitoring dan Pelaporan Pengawasan Intern</v>
      </c>
    </row>
    <row r="112" spans="1:20" ht="14.25" customHeight="1">
      <c r="A112" s="156">
        <v>110</v>
      </c>
      <c r="B112" s="156" t="s">
        <v>866</v>
      </c>
      <c r="C112" s="157">
        <v>106279</v>
      </c>
      <c r="D112" s="156" t="s">
        <v>425</v>
      </c>
      <c r="E112" s="156" t="s">
        <v>845</v>
      </c>
      <c r="F112" s="156" t="s">
        <v>867</v>
      </c>
      <c r="G112" s="156" t="s">
        <v>536</v>
      </c>
      <c r="H112" s="156" t="s">
        <v>166</v>
      </c>
      <c r="I112" s="156" t="s">
        <v>868</v>
      </c>
      <c r="J112" s="156" t="s">
        <v>869</v>
      </c>
      <c r="K112" s="157">
        <v>31</v>
      </c>
      <c r="L112" s="156" t="s">
        <v>440</v>
      </c>
      <c r="M112" s="156" t="s">
        <v>804</v>
      </c>
      <c r="N112" s="156" t="s">
        <v>709</v>
      </c>
      <c r="O112" s="156" t="s">
        <v>501</v>
      </c>
      <c r="P112" s="156"/>
      <c r="Q112" s="156"/>
      <c r="R112" s="156" t="s">
        <v>804</v>
      </c>
      <c r="S112" s="156" t="s">
        <v>14</v>
      </c>
      <c r="T112" s="123" t="str">
        <f t="shared" si="0"/>
        <v>Officer Risiko Non Operasional</v>
      </c>
    </row>
    <row r="113" spans="1:20" ht="14.25" customHeight="1">
      <c r="A113" s="156">
        <v>111</v>
      </c>
      <c r="B113" s="156" t="s">
        <v>870</v>
      </c>
      <c r="C113" s="157">
        <v>106094</v>
      </c>
      <c r="D113" s="156" t="s">
        <v>425</v>
      </c>
      <c r="E113" s="156" t="s">
        <v>845</v>
      </c>
      <c r="F113" s="156" t="s">
        <v>871</v>
      </c>
      <c r="G113" s="156" t="s">
        <v>536</v>
      </c>
      <c r="H113" s="156"/>
      <c r="I113" s="156"/>
      <c r="J113" s="156" t="s">
        <v>605</v>
      </c>
      <c r="K113" s="157">
        <v>32</v>
      </c>
      <c r="L113" s="156" t="s">
        <v>431</v>
      </c>
      <c r="M113" s="156" t="s">
        <v>624</v>
      </c>
      <c r="N113" s="156" t="s">
        <v>625</v>
      </c>
      <c r="O113" s="156" t="s">
        <v>481</v>
      </c>
      <c r="P113" s="156"/>
      <c r="Q113" s="156"/>
      <c r="R113" s="156" t="s">
        <v>624</v>
      </c>
      <c r="S113" s="156" t="s">
        <v>14</v>
      </c>
      <c r="T113" s="123" t="str">
        <f t="shared" si="0"/>
        <v>Officer HSSE</v>
      </c>
    </row>
    <row r="114" spans="1:20" ht="14.25" customHeight="1">
      <c r="A114" s="156">
        <v>112</v>
      </c>
      <c r="B114" s="156" t="s">
        <v>872</v>
      </c>
      <c r="C114" s="157">
        <v>106168</v>
      </c>
      <c r="D114" s="156" t="s">
        <v>425</v>
      </c>
      <c r="E114" s="156" t="s">
        <v>845</v>
      </c>
      <c r="F114" s="156" t="s">
        <v>873</v>
      </c>
      <c r="G114" s="156" t="s">
        <v>536</v>
      </c>
      <c r="H114" s="156" t="s">
        <v>168</v>
      </c>
      <c r="I114" s="156" t="s">
        <v>874</v>
      </c>
      <c r="J114" s="156" t="s">
        <v>875</v>
      </c>
      <c r="K114" s="157">
        <v>32</v>
      </c>
      <c r="L114" s="156" t="s">
        <v>431</v>
      </c>
      <c r="M114" s="156" t="s">
        <v>820</v>
      </c>
      <c r="N114" s="156" t="s">
        <v>473</v>
      </c>
      <c r="O114" s="156" t="s">
        <v>474</v>
      </c>
      <c r="P114" s="156"/>
      <c r="Q114" s="156"/>
      <c r="R114" s="156" t="s">
        <v>820</v>
      </c>
      <c r="S114" s="156" t="s">
        <v>14</v>
      </c>
      <c r="T114" s="123" t="str">
        <f t="shared" si="0"/>
        <v>Officer Pengembangan Teknologi Informasi</v>
      </c>
    </row>
    <row r="115" spans="1:20" ht="14.25" customHeight="1">
      <c r="A115" s="156">
        <v>113</v>
      </c>
      <c r="B115" s="156" t="s">
        <v>876</v>
      </c>
      <c r="C115" s="157">
        <v>105689</v>
      </c>
      <c r="D115" s="156" t="s">
        <v>425</v>
      </c>
      <c r="E115" s="156" t="s">
        <v>845</v>
      </c>
      <c r="F115" s="156" t="s">
        <v>871</v>
      </c>
      <c r="G115" s="156" t="s">
        <v>536</v>
      </c>
      <c r="H115" s="156" t="s">
        <v>170</v>
      </c>
      <c r="I115" s="156" t="s">
        <v>778</v>
      </c>
      <c r="J115" s="156" t="s">
        <v>877</v>
      </c>
      <c r="K115" s="157">
        <v>33</v>
      </c>
      <c r="L115" s="156" t="s">
        <v>440</v>
      </c>
      <c r="M115" s="156" t="s">
        <v>624</v>
      </c>
      <c r="N115" s="156" t="s">
        <v>625</v>
      </c>
      <c r="O115" s="156" t="s">
        <v>481</v>
      </c>
      <c r="P115" s="156"/>
      <c r="Q115" s="156"/>
      <c r="R115" s="156" t="s">
        <v>624</v>
      </c>
      <c r="S115" s="156" t="s">
        <v>14</v>
      </c>
      <c r="T115" s="123" t="str">
        <f t="shared" si="0"/>
        <v>Officer HSSE</v>
      </c>
    </row>
    <row r="116" spans="1:20" ht="14.25" customHeight="1">
      <c r="A116" s="156">
        <v>114</v>
      </c>
      <c r="B116" s="156" t="s">
        <v>878</v>
      </c>
      <c r="C116" s="157">
        <v>105597</v>
      </c>
      <c r="D116" s="156" t="s">
        <v>425</v>
      </c>
      <c r="E116" s="156" t="s">
        <v>845</v>
      </c>
      <c r="F116" s="156" t="s">
        <v>879</v>
      </c>
      <c r="G116" s="156" t="s">
        <v>536</v>
      </c>
      <c r="H116" s="156"/>
      <c r="I116" s="156"/>
      <c r="J116" s="156" t="s">
        <v>880</v>
      </c>
      <c r="K116" s="157">
        <v>33</v>
      </c>
      <c r="L116" s="156" t="s">
        <v>440</v>
      </c>
      <c r="M116" s="156" t="s">
        <v>472</v>
      </c>
      <c r="N116" s="156" t="s">
        <v>473</v>
      </c>
      <c r="O116" s="156" t="s">
        <v>474</v>
      </c>
      <c r="P116" s="156"/>
      <c r="Q116" s="156"/>
      <c r="R116" s="156" t="s">
        <v>472</v>
      </c>
      <c r="S116" s="156" t="s">
        <v>14</v>
      </c>
      <c r="T116" s="123" t="str">
        <f t="shared" si="0"/>
        <v>Officer Pengendalian Sistem</v>
      </c>
    </row>
    <row r="117" spans="1:20" ht="14.25" customHeight="1">
      <c r="A117" s="156">
        <v>115</v>
      </c>
      <c r="B117" s="156" t="s">
        <v>881</v>
      </c>
      <c r="C117" s="157">
        <v>105401</v>
      </c>
      <c r="D117" s="156" t="s">
        <v>425</v>
      </c>
      <c r="E117" s="156" t="s">
        <v>845</v>
      </c>
      <c r="F117" s="156" t="s">
        <v>882</v>
      </c>
      <c r="G117" s="156" t="s">
        <v>536</v>
      </c>
      <c r="H117" s="156"/>
      <c r="I117" s="156"/>
      <c r="J117" s="156" t="s">
        <v>883</v>
      </c>
      <c r="K117" s="157">
        <v>34</v>
      </c>
      <c r="L117" s="156" t="s">
        <v>431</v>
      </c>
      <c r="M117" s="156" t="s">
        <v>724</v>
      </c>
      <c r="N117" s="156" t="s">
        <v>473</v>
      </c>
      <c r="O117" s="156" t="s">
        <v>474</v>
      </c>
      <c r="P117" s="156"/>
      <c r="Q117" s="156"/>
      <c r="R117" s="156" t="s">
        <v>724</v>
      </c>
      <c r="S117" s="156" t="s">
        <v>14</v>
      </c>
      <c r="T117" s="123" t="str">
        <f t="shared" si="0"/>
        <v>Officer Pemeliharaan Sistem dan Data Manajemen</v>
      </c>
    </row>
    <row r="118" spans="1:20" ht="14.25" customHeight="1">
      <c r="A118" s="156">
        <v>116</v>
      </c>
      <c r="B118" s="156" t="s">
        <v>884</v>
      </c>
      <c r="C118" s="157">
        <v>105517</v>
      </c>
      <c r="D118" s="156" t="s">
        <v>425</v>
      </c>
      <c r="E118" s="156" t="s">
        <v>845</v>
      </c>
      <c r="F118" s="156" t="s">
        <v>616</v>
      </c>
      <c r="G118" s="156" t="s">
        <v>536</v>
      </c>
      <c r="H118" s="156"/>
      <c r="I118" s="156"/>
      <c r="J118" s="156" t="s">
        <v>645</v>
      </c>
      <c r="K118" s="157">
        <v>34</v>
      </c>
      <c r="L118" s="156" t="s">
        <v>440</v>
      </c>
      <c r="M118" s="156" t="s">
        <v>582</v>
      </c>
      <c r="N118" s="156" t="s">
        <v>583</v>
      </c>
      <c r="O118" s="156" t="s">
        <v>540</v>
      </c>
      <c r="P118" s="156"/>
      <c r="Q118" s="156"/>
      <c r="R118" s="156" t="s">
        <v>584</v>
      </c>
      <c r="S118" s="156" t="s">
        <v>14</v>
      </c>
      <c r="T118" s="123" t="str">
        <f t="shared" si="0"/>
        <v>Sekretaris Direksi</v>
      </c>
    </row>
    <row r="119" spans="1:20" ht="14.25" customHeight="1">
      <c r="A119" s="156">
        <v>117</v>
      </c>
      <c r="B119" s="156" t="s">
        <v>885</v>
      </c>
      <c r="C119" s="157">
        <v>105036</v>
      </c>
      <c r="D119" s="156" t="s">
        <v>425</v>
      </c>
      <c r="E119" s="156" t="s">
        <v>845</v>
      </c>
      <c r="F119" s="156" t="s">
        <v>879</v>
      </c>
      <c r="G119" s="156" t="s">
        <v>536</v>
      </c>
      <c r="H119" s="156"/>
      <c r="I119" s="156"/>
      <c r="J119" s="156" t="s">
        <v>886</v>
      </c>
      <c r="K119" s="157">
        <v>35</v>
      </c>
      <c r="L119" s="156" t="s">
        <v>440</v>
      </c>
      <c r="M119" s="156" t="s">
        <v>472</v>
      </c>
      <c r="N119" s="156" t="s">
        <v>473</v>
      </c>
      <c r="O119" s="156" t="s">
        <v>474</v>
      </c>
      <c r="P119" s="156"/>
      <c r="Q119" s="156"/>
      <c r="R119" s="156" t="s">
        <v>472</v>
      </c>
      <c r="S119" s="156" t="s">
        <v>14</v>
      </c>
      <c r="T119" s="123" t="str">
        <f t="shared" si="0"/>
        <v>Officer Pengendalian Sistem</v>
      </c>
    </row>
    <row r="120" spans="1:20" ht="14.25" customHeight="1">
      <c r="A120" s="156">
        <v>118</v>
      </c>
      <c r="B120" s="156" t="s">
        <v>887</v>
      </c>
      <c r="C120" s="157">
        <v>105017</v>
      </c>
      <c r="D120" s="156" t="s">
        <v>425</v>
      </c>
      <c r="E120" s="156" t="s">
        <v>845</v>
      </c>
      <c r="F120" s="156" t="s">
        <v>888</v>
      </c>
      <c r="G120" s="156" t="s">
        <v>536</v>
      </c>
      <c r="H120" s="156" t="s">
        <v>166</v>
      </c>
      <c r="I120" s="156" t="s">
        <v>610</v>
      </c>
      <c r="J120" s="156" t="s">
        <v>889</v>
      </c>
      <c r="K120" s="157">
        <v>35</v>
      </c>
      <c r="L120" s="156" t="s">
        <v>431</v>
      </c>
      <c r="M120" s="156" t="s">
        <v>655</v>
      </c>
      <c r="N120" s="156" t="s">
        <v>656</v>
      </c>
      <c r="O120" s="156" t="s">
        <v>540</v>
      </c>
      <c r="P120" s="156"/>
      <c r="Q120" s="156"/>
      <c r="R120" s="156" t="s">
        <v>657</v>
      </c>
      <c r="S120" s="156" t="s">
        <v>14</v>
      </c>
      <c r="T120" s="123" t="str">
        <f t="shared" si="0"/>
        <v>Officer Pengawasan Intern Supporting</v>
      </c>
    </row>
    <row r="121" spans="1:20" ht="14.25" customHeight="1">
      <c r="A121" s="156">
        <v>119</v>
      </c>
      <c r="B121" s="156" t="s">
        <v>890</v>
      </c>
      <c r="C121" s="157">
        <v>104900</v>
      </c>
      <c r="D121" s="156" t="s">
        <v>425</v>
      </c>
      <c r="E121" s="156" t="s">
        <v>845</v>
      </c>
      <c r="F121" s="156" t="s">
        <v>616</v>
      </c>
      <c r="G121" s="156" t="s">
        <v>536</v>
      </c>
      <c r="H121" s="156"/>
      <c r="I121" s="156"/>
      <c r="J121" s="156" t="s">
        <v>891</v>
      </c>
      <c r="K121" s="157">
        <v>35</v>
      </c>
      <c r="L121" s="156" t="s">
        <v>440</v>
      </c>
      <c r="M121" s="156" t="s">
        <v>582</v>
      </c>
      <c r="N121" s="156" t="s">
        <v>583</v>
      </c>
      <c r="O121" s="156" t="s">
        <v>540</v>
      </c>
      <c r="P121" s="156"/>
      <c r="Q121" s="156"/>
      <c r="R121" s="156" t="s">
        <v>584</v>
      </c>
      <c r="S121" s="156" t="s">
        <v>14</v>
      </c>
      <c r="T121" s="123" t="str">
        <f t="shared" si="0"/>
        <v>Sekretaris Direksi</v>
      </c>
    </row>
    <row r="122" spans="1:20" ht="14.25" customHeight="1">
      <c r="A122" s="156">
        <v>120</v>
      </c>
      <c r="B122" s="156" t="s">
        <v>892</v>
      </c>
      <c r="C122" s="157">
        <v>104719</v>
      </c>
      <c r="D122" s="156" t="s">
        <v>425</v>
      </c>
      <c r="E122" s="156" t="s">
        <v>845</v>
      </c>
      <c r="F122" s="156" t="s">
        <v>893</v>
      </c>
      <c r="G122" s="156" t="s">
        <v>536</v>
      </c>
      <c r="H122" s="156" t="s">
        <v>170</v>
      </c>
      <c r="I122" s="156" t="s">
        <v>894</v>
      </c>
      <c r="J122" s="156" t="s">
        <v>895</v>
      </c>
      <c r="K122" s="157">
        <v>36</v>
      </c>
      <c r="L122" s="156" t="s">
        <v>440</v>
      </c>
      <c r="M122" s="156" t="s">
        <v>568</v>
      </c>
      <c r="N122" s="156" t="s">
        <v>521</v>
      </c>
      <c r="O122" s="156" t="s">
        <v>486</v>
      </c>
      <c r="P122" s="156"/>
      <c r="Q122" s="156"/>
      <c r="R122" s="156" t="s">
        <v>568</v>
      </c>
      <c r="S122" s="156" t="s">
        <v>14</v>
      </c>
      <c r="T122" s="123" t="str">
        <f t="shared" si="0"/>
        <v>Officer Pemasaran</v>
      </c>
    </row>
    <row r="123" spans="1:20" ht="14.25" customHeight="1">
      <c r="A123" s="156">
        <v>121</v>
      </c>
      <c r="B123" s="156" t="s">
        <v>896</v>
      </c>
      <c r="C123" s="157">
        <v>104495</v>
      </c>
      <c r="D123" s="156" t="s">
        <v>425</v>
      </c>
      <c r="E123" s="156" t="s">
        <v>845</v>
      </c>
      <c r="F123" s="156" t="s">
        <v>897</v>
      </c>
      <c r="G123" s="156" t="s">
        <v>536</v>
      </c>
      <c r="H123" s="156" t="s">
        <v>168</v>
      </c>
      <c r="I123" s="156" t="s">
        <v>681</v>
      </c>
      <c r="J123" s="156" t="s">
        <v>898</v>
      </c>
      <c r="K123" s="157">
        <v>37</v>
      </c>
      <c r="L123" s="156" t="s">
        <v>431</v>
      </c>
      <c r="M123" s="156" t="s">
        <v>780</v>
      </c>
      <c r="N123" s="156" t="s">
        <v>597</v>
      </c>
      <c r="O123" s="156" t="s">
        <v>474</v>
      </c>
      <c r="P123" s="156"/>
      <c r="Q123" s="156"/>
      <c r="R123" s="156" t="s">
        <v>780</v>
      </c>
      <c r="S123" s="156" t="s">
        <v>14</v>
      </c>
      <c r="T123" s="123" t="str">
        <f t="shared" si="0"/>
        <v>Officer Perencanaan Fasilitas Pelabuhan</v>
      </c>
    </row>
    <row r="124" spans="1:20" ht="14.25" customHeight="1">
      <c r="A124" s="156">
        <v>122</v>
      </c>
      <c r="B124" s="156" t="s">
        <v>899</v>
      </c>
      <c r="C124" s="157">
        <v>104054</v>
      </c>
      <c r="D124" s="156" t="s">
        <v>425</v>
      </c>
      <c r="E124" s="156" t="s">
        <v>845</v>
      </c>
      <c r="F124" s="156" t="s">
        <v>900</v>
      </c>
      <c r="G124" s="156" t="s">
        <v>536</v>
      </c>
      <c r="H124" s="156"/>
      <c r="I124" s="156"/>
      <c r="J124" s="156" t="s">
        <v>901</v>
      </c>
      <c r="K124" s="157">
        <v>38</v>
      </c>
      <c r="L124" s="156" t="s">
        <v>440</v>
      </c>
      <c r="M124" s="156" t="s">
        <v>664</v>
      </c>
      <c r="N124" s="156" t="s">
        <v>583</v>
      </c>
      <c r="O124" s="156" t="s">
        <v>540</v>
      </c>
      <c r="P124" s="156"/>
      <c r="Q124" s="156"/>
      <c r="R124" s="156" t="s">
        <v>665</v>
      </c>
      <c r="S124" s="156" t="s">
        <v>14</v>
      </c>
      <c r="T124" s="123" t="str">
        <f t="shared" si="0"/>
        <v>Officer Tanggung Jawab Sosial dan Lingkungan</v>
      </c>
    </row>
    <row r="125" spans="1:20" ht="14.25" customHeight="1">
      <c r="A125" s="156">
        <v>123</v>
      </c>
      <c r="B125" s="156" t="s">
        <v>902</v>
      </c>
      <c r="C125" s="157">
        <v>104237</v>
      </c>
      <c r="D125" s="156" t="s">
        <v>425</v>
      </c>
      <c r="E125" s="156" t="s">
        <v>845</v>
      </c>
      <c r="F125" s="156" t="s">
        <v>900</v>
      </c>
      <c r="G125" s="156" t="s">
        <v>536</v>
      </c>
      <c r="H125" s="156"/>
      <c r="I125" s="156"/>
      <c r="J125" s="156" t="s">
        <v>903</v>
      </c>
      <c r="K125" s="157">
        <v>38</v>
      </c>
      <c r="L125" s="156" t="s">
        <v>440</v>
      </c>
      <c r="M125" s="156" t="s">
        <v>664</v>
      </c>
      <c r="N125" s="156" t="s">
        <v>583</v>
      </c>
      <c r="O125" s="156" t="s">
        <v>540</v>
      </c>
      <c r="P125" s="156"/>
      <c r="Q125" s="156"/>
      <c r="R125" s="156" t="s">
        <v>665</v>
      </c>
      <c r="S125" s="156" t="s">
        <v>14</v>
      </c>
      <c r="T125" s="123" t="str">
        <f t="shared" si="0"/>
        <v>Officer Tanggung Jawab Sosial dan Lingkungan</v>
      </c>
    </row>
    <row r="126" spans="1:20" ht="14.25" customHeight="1">
      <c r="A126" s="156">
        <v>124</v>
      </c>
      <c r="B126" s="156" t="s">
        <v>904</v>
      </c>
      <c r="C126" s="157">
        <v>103359</v>
      </c>
      <c r="D126" s="156" t="s">
        <v>425</v>
      </c>
      <c r="E126" s="156" t="s">
        <v>845</v>
      </c>
      <c r="F126" s="156" t="s">
        <v>873</v>
      </c>
      <c r="G126" s="156" t="s">
        <v>536</v>
      </c>
      <c r="H126" s="156" t="s">
        <v>170</v>
      </c>
      <c r="I126" s="156" t="s">
        <v>905</v>
      </c>
      <c r="J126" s="156" t="s">
        <v>906</v>
      </c>
      <c r="K126" s="157">
        <v>41</v>
      </c>
      <c r="L126" s="156" t="s">
        <v>431</v>
      </c>
      <c r="M126" s="156" t="s">
        <v>820</v>
      </c>
      <c r="N126" s="156" t="s">
        <v>473</v>
      </c>
      <c r="O126" s="156" t="s">
        <v>474</v>
      </c>
      <c r="P126" s="156"/>
      <c r="Q126" s="156"/>
      <c r="R126" s="156" t="s">
        <v>820</v>
      </c>
      <c r="S126" s="156" t="s">
        <v>14</v>
      </c>
      <c r="T126" s="123" t="str">
        <f t="shared" si="0"/>
        <v>Officer Pengembangan Teknologi Informasi</v>
      </c>
    </row>
    <row r="127" spans="1:20" ht="14.25" customHeight="1">
      <c r="A127" s="156">
        <v>125</v>
      </c>
      <c r="B127" s="156" t="s">
        <v>907</v>
      </c>
      <c r="C127" s="157">
        <v>101887</v>
      </c>
      <c r="D127" s="156" t="s">
        <v>425</v>
      </c>
      <c r="E127" s="156" t="s">
        <v>845</v>
      </c>
      <c r="F127" s="156" t="s">
        <v>750</v>
      </c>
      <c r="G127" s="156" t="s">
        <v>536</v>
      </c>
      <c r="H127" s="156"/>
      <c r="I127" s="156"/>
      <c r="J127" s="156" t="s">
        <v>908</v>
      </c>
      <c r="K127" s="157">
        <v>47</v>
      </c>
      <c r="L127" s="156" t="s">
        <v>440</v>
      </c>
      <c r="M127" s="156" t="s">
        <v>520</v>
      </c>
      <c r="N127" s="156" t="s">
        <v>521</v>
      </c>
      <c r="O127" s="156" t="s">
        <v>486</v>
      </c>
      <c r="P127" s="156"/>
      <c r="Q127" s="156"/>
      <c r="R127" s="156" t="s">
        <v>520</v>
      </c>
      <c r="S127" s="156" t="s">
        <v>14</v>
      </c>
      <c r="T127" s="123" t="str">
        <f t="shared" si="0"/>
        <v>Officer Hubungan Pelanggan</v>
      </c>
    </row>
    <row r="128" spans="1:20" ht="14.25" customHeight="1">
      <c r="A128" s="156">
        <v>126</v>
      </c>
      <c r="B128" s="156" t="s">
        <v>909</v>
      </c>
      <c r="C128" s="157">
        <v>106876</v>
      </c>
      <c r="D128" s="156" t="s">
        <v>425</v>
      </c>
      <c r="E128" s="156" t="s">
        <v>910</v>
      </c>
      <c r="F128" s="156" t="s">
        <v>893</v>
      </c>
      <c r="G128" s="156" t="s">
        <v>536</v>
      </c>
      <c r="H128" s="156" t="s">
        <v>166</v>
      </c>
      <c r="I128" s="156" t="s">
        <v>753</v>
      </c>
      <c r="J128" s="156" t="s">
        <v>911</v>
      </c>
      <c r="K128" s="157">
        <v>29</v>
      </c>
      <c r="L128" s="156" t="s">
        <v>431</v>
      </c>
      <c r="M128" s="156" t="s">
        <v>568</v>
      </c>
      <c r="N128" s="156" t="s">
        <v>521</v>
      </c>
      <c r="O128" s="156" t="s">
        <v>486</v>
      </c>
      <c r="P128" s="156"/>
      <c r="Q128" s="156"/>
      <c r="R128" s="156" t="s">
        <v>568</v>
      </c>
      <c r="S128" s="156" t="s">
        <v>14</v>
      </c>
      <c r="T128" s="123" t="str">
        <f t="shared" si="0"/>
        <v>Officer Pemasaran</v>
      </c>
    </row>
    <row r="129" spans="1:20" ht="14.25" customHeight="1">
      <c r="A129" s="156">
        <v>127</v>
      </c>
      <c r="B129" s="156" t="s">
        <v>912</v>
      </c>
      <c r="C129" s="157">
        <v>106844</v>
      </c>
      <c r="D129" s="156" t="s">
        <v>425</v>
      </c>
      <c r="E129" s="156" t="s">
        <v>910</v>
      </c>
      <c r="F129" s="156" t="s">
        <v>913</v>
      </c>
      <c r="G129" s="156" t="s">
        <v>536</v>
      </c>
      <c r="H129" s="156" t="s">
        <v>168</v>
      </c>
      <c r="I129" s="156" t="s">
        <v>914</v>
      </c>
      <c r="J129" s="156" t="s">
        <v>915</v>
      </c>
      <c r="K129" s="157">
        <v>29</v>
      </c>
      <c r="L129" s="156" t="s">
        <v>431</v>
      </c>
      <c r="M129" s="156" t="s">
        <v>916</v>
      </c>
      <c r="N129" s="156" t="s">
        <v>532</v>
      </c>
      <c r="O129" s="156" t="s">
        <v>481</v>
      </c>
      <c r="P129" s="156"/>
      <c r="Q129" s="156"/>
      <c r="R129" s="156" t="s">
        <v>916</v>
      </c>
      <c r="S129" s="156" t="s">
        <v>14</v>
      </c>
      <c r="T129" s="123" t="str">
        <f t="shared" si="0"/>
        <v>Officer Perencanaan Operasi</v>
      </c>
    </row>
    <row r="130" spans="1:20" ht="14.25" customHeight="1">
      <c r="A130" s="156">
        <v>128</v>
      </c>
      <c r="B130" s="156" t="s">
        <v>917</v>
      </c>
      <c r="C130" s="157">
        <v>106947</v>
      </c>
      <c r="D130" s="156" t="s">
        <v>425</v>
      </c>
      <c r="E130" s="156" t="s">
        <v>910</v>
      </c>
      <c r="F130" s="156" t="s">
        <v>918</v>
      </c>
      <c r="G130" s="156" t="s">
        <v>536</v>
      </c>
      <c r="H130" s="156"/>
      <c r="I130" s="156"/>
      <c r="J130" s="156" t="s">
        <v>919</v>
      </c>
      <c r="K130" s="157">
        <v>29</v>
      </c>
      <c r="L130" s="156" t="s">
        <v>431</v>
      </c>
      <c r="M130" s="156" t="s">
        <v>630</v>
      </c>
      <c r="N130" s="156" t="s">
        <v>574</v>
      </c>
      <c r="O130" s="156" t="s">
        <v>555</v>
      </c>
      <c r="P130" s="156"/>
      <c r="Q130" s="156"/>
      <c r="R130" s="156" t="s">
        <v>631</v>
      </c>
      <c r="S130" s="156" t="s">
        <v>14</v>
      </c>
      <c r="T130" s="123" t="str">
        <f t="shared" si="0"/>
        <v>Officer Pengelolaan dan Pembelajaran SDM</v>
      </c>
    </row>
    <row r="131" spans="1:20" ht="14.25" customHeight="1">
      <c r="A131" s="156">
        <v>129</v>
      </c>
      <c r="B131" s="156" t="s">
        <v>920</v>
      </c>
      <c r="C131" s="157">
        <v>106810</v>
      </c>
      <c r="D131" s="156" t="s">
        <v>425</v>
      </c>
      <c r="E131" s="156" t="s">
        <v>910</v>
      </c>
      <c r="F131" s="156" t="s">
        <v>921</v>
      </c>
      <c r="G131" s="156" t="s">
        <v>536</v>
      </c>
      <c r="H131" s="156"/>
      <c r="I131" s="156"/>
      <c r="J131" s="156" t="s">
        <v>922</v>
      </c>
      <c r="K131" s="157">
        <v>29</v>
      </c>
      <c r="L131" s="156" t="s">
        <v>431</v>
      </c>
      <c r="M131" s="156" t="s">
        <v>728</v>
      </c>
      <c r="N131" s="156" t="s">
        <v>613</v>
      </c>
      <c r="O131" s="156" t="s">
        <v>555</v>
      </c>
      <c r="P131" s="156"/>
      <c r="Q131" s="156"/>
      <c r="R131" s="156" t="s">
        <v>728</v>
      </c>
      <c r="S131" s="156" t="s">
        <v>14</v>
      </c>
      <c r="T131" s="123" t="str">
        <f t="shared" si="0"/>
        <v>Officer Administrasi dan Layanan SDM</v>
      </c>
    </row>
    <row r="132" spans="1:20" ht="14.25" customHeight="1">
      <c r="A132" s="156">
        <v>130</v>
      </c>
      <c r="B132" s="156" t="s">
        <v>923</v>
      </c>
      <c r="C132" s="157">
        <v>106889</v>
      </c>
      <c r="D132" s="156" t="s">
        <v>425</v>
      </c>
      <c r="E132" s="156" t="s">
        <v>910</v>
      </c>
      <c r="F132" s="156" t="s">
        <v>924</v>
      </c>
      <c r="G132" s="156" t="s">
        <v>536</v>
      </c>
      <c r="H132" s="156"/>
      <c r="I132" s="156"/>
      <c r="J132" s="156" t="s">
        <v>925</v>
      </c>
      <c r="K132" s="157">
        <v>29</v>
      </c>
      <c r="L132" s="156" t="s">
        <v>440</v>
      </c>
      <c r="M132" s="156" t="s">
        <v>636</v>
      </c>
      <c r="N132" s="156" t="s">
        <v>613</v>
      </c>
      <c r="O132" s="156" t="s">
        <v>555</v>
      </c>
      <c r="P132" s="156"/>
      <c r="Q132" s="156"/>
      <c r="R132" s="156" t="s">
        <v>636</v>
      </c>
      <c r="S132" s="156" t="s">
        <v>14</v>
      </c>
      <c r="T132" s="123" t="str">
        <f t="shared" si="0"/>
        <v>Ahli Muda II Pengadaan</v>
      </c>
    </row>
    <row r="133" spans="1:20" ht="14.25" customHeight="1">
      <c r="A133" s="156">
        <v>131</v>
      </c>
      <c r="B133" s="156" t="s">
        <v>926</v>
      </c>
      <c r="C133" s="157">
        <v>106683</v>
      </c>
      <c r="D133" s="156" t="s">
        <v>425</v>
      </c>
      <c r="E133" s="156" t="s">
        <v>910</v>
      </c>
      <c r="F133" s="156" t="s">
        <v>927</v>
      </c>
      <c r="G133" s="156" t="s">
        <v>536</v>
      </c>
      <c r="H133" s="156" t="s">
        <v>170</v>
      </c>
      <c r="I133" s="156" t="s">
        <v>537</v>
      </c>
      <c r="J133" s="156" t="s">
        <v>928</v>
      </c>
      <c r="K133" s="157">
        <v>30</v>
      </c>
      <c r="L133" s="156" t="s">
        <v>431</v>
      </c>
      <c r="M133" s="156" t="s">
        <v>506</v>
      </c>
      <c r="N133" s="156" t="s">
        <v>496</v>
      </c>
      <c r="O133" s="156" t="s">
        <v>486</v>
      </c>
      <c r="P133" s="156"/>
      <c r="Q133" s="156"/>
      <c r="R133" s="156" t="s">
        <v>506</v>
      </c>
      <c r="S133" s="156" t="s">
        <v>14</v>
      </c>
      <c r="T133" s="123" t="str">
        <f t="shared" si="0"/>
        <v>Officer Perencanaan Perusahaan</v>
      </c>
    </row>
    <row r="134" spans="1:20" ht="14.25" customHeight="1">
      <c r="A134" s="156">
        <v>132</v>
      </c>
      <c r="B134" s="156" t="s">
        <v>929</v>
      </c>
      <c r="C134" s="157">
        <v>106601</v>
      </c>
      <c r="D134" s="156" t="s">
        <v>425</v>
      </c>
      <c r="E134" s="156" t="s">
        <v>910</v>
      </c>
      <c r="F134" s="156" t="s">
        <v>924</v>
      </c>
      <c r="G134" s="156" t="s">
        <v>536</v>
      </c>
      <c r="H134" s="156" t="s">
        <v>170</v>
      </c>
      <c r="I134" s="156" t="s">
        <v>545</v>
      </c>
      <c r="J134" s="156" t="s">
        <v>930</v>
      </c>
      <c r="K134" s="157">
        <v>30</v>
      </c>
      <c r="L134" s="156" t="s">
        <v>440</v>
      </c>
      <c r="M134" s="156" t="s">
        <v>636</v>
      </c>
      <c r="N134" s="156" t="s">
        <v>613</v>
      </c>
      <c r="O134" s="156" t="s">
        <v>555</v>
      </c>
      <c r="P134" s="156"/>
      <c r="Q134" s="156"/>
      <c r="R134" s="156" t="s">
        <v>636</v>
      </c>
      <c r="S134" s="156" t="s">
        <v>14</v>
      </c>
      <c r="T134" s="123" t="str">
        <f t="shared" si="0"/>
        <v>Ahli Muda II Pengadaan</v>
      </c>
    </row>
    <row r="135" spans="1:20" ht="14.25" customHeight="1">
      <c r="A135" s="156">
        <v>133</v>
      </c>
      <c r="B135" s="156" t="s">
        <v>931</v>
      </c>
      <c r="C135" s="157">
        <v>106345</v>
      </c>
      <c r="D135" s="156" t="s">
        <v>425</v>
      </c>
      <c r="E135" s="156" t="s">
        <v>910</v>
      </c>
      <c r="F135" s="156" t="s">
        <v>932</v>
      </c>
      <c r="G135" s="156" t="s">
        <v>536</v>
      </c>
      <c r="H135" s="156" t="s">
        <v>166</v>
      </c>
      <c r="I135" s="156" t="s">
        <v>933</v>
      </c>
      <c r="J135" s="156" t="s">
        <v>934</v>
      </c>
      <c r="K135" s="157">
        <v>31</v>
      </c>
      <c r="L135" s="156" t="s">
        <v>431</v>
      </c>
      <c r="M135" s="156" t="s">
        <v>935</v>
      </c>
      <c r="N135" s="156" t="s">
        <v>526</v>
      </c>
      <c r="O135" s="156" t="s">
        <v>486</v>
      </c>
      <c r="P135" s="156"/>
      <c r="Q135" s="156"/>
      <c r="R135" s="156" t="s">
        <v>935</v>
      </c>
      <c r="S135" s="156" t="s">
        <v>14</v>
      </c>
      <c r="T135" s="123" t="str">
        <f t="shared" si="0"/>
        <v>Officer Pembinaan Anak Perusahaan</v>
      </c>
    </row>
    <row r="136" spans="1:20" ht="14.25" customHeight="1">
      <c r="A136" s="156">
        <v>134</v>
      </c>
      <c r="B136" s="156" t="s">
        <v>936</v>
      </c>
      <c r="C136" s="157">
        <v>106276</v>
      </c>
      <c r="D136" s="156" t="s">
        <v>425</v>
      </c>
      <c r="E136" s="156" t="s">
        <v>910</v>
      </c>
      <c r="F136" s="156" t="s">
        <v>937</v>
      </c>
      <c r="G136" s="156" t="s">
        <v>536</v>
      </c>
      <c r="H136" s="156"/>
      <c r="I136" s="156"/>
      <c r="J136" s="156" t="s">
        <v>938</v>
      </c>
      <c r="K136" s="157">
        <v>31</v>
      </c>
      <c r="L136" s="156" t="s">
        <v>431</v>
      </c>
      <c r="M136" s="156" t="s">
        <v>606</v>
      </c>
      <c r="N136" s="156" t="s">
        <v>607</v>
      </c>
      <c r="O136" s="156" t="s">
        <v>501</v>
      </c>
      <c r="P136" s="156"/>
      <c r="Q136" s="156"/>
      <c r="R136" s="156" t="s">
        <v>606</v>
      </c>
      <c r="S136" s="156" t="s">
        <v>14</v>
      </c>
      <c r="T136" s="123" t="str">
        <f t="shared" si="0"/>
        <v>Officer Perpajakan</v>
      </c>
    </row>
    <row r="137" spans="1:20" ht="14.25" customHeight="1">
      <c r="A137" s="156">
        <v>135</v>
      </c>
      <c r="B137" s="156" t="s">
        <v>939</v>
      </c>
      <c r="C137" s="157">
        <v>106312</v>
      </c>
      <c r="D137" s="156" t="s">
        <v>425</v>
      </c>
      <c r="E137" s="156" t="s">
        <v>910</v>
      </c>
      <c r="F137" s="156" t="s">
        <v>940</v>
      </c>
      <c r="G137" s="156" t="s">
        <v>536</v>
      </c>
      <c r="H137" s="156" t="s">
        <v>170</v>
      </c>
      <c r="I137" s="156" t="s">
        <v>941</v>
      </c>
      <c r="J137" s="156" t="s">
        <v>942</v>
      </c>
      <c r="K137" s="157">
        <v>31</v>
      </c>
      <c r="L137" s="156" t="s">
        <v>431</v>
      </c>
      <c r="M137" s="156" t="s">
        <v>612</v>
      </c>
      <c r="N137" s="156" t="s">
        <v>613</v>
      </c>
      <c r="O137" s="156" t="s">
        <v>555</v>
      </c>
      <c r="P137" s="156"/>
      <c r="Q137" s="156"/>
      <c r="R137" s="156" t="s">
        <v>614</v>
      </c>
      <c r="S137" s="156" t="s">
        <v>14</v>
      </c>
      <c r="T137" s="123" t="str">
        <f t="shared" si="0"/>
        <v>Officer Pengelolaan Dokumen Perusahaan</v>
      </c>
    </row>
    <row r="138" spans="1:20" ht="14.25" customHeight="1">
      <c r="A138" s="156">
        <v>136</v>
      </c>
      <c r="B138" s="156" t="s">
        <v>943</v>
      </c>
      <c r="C138" s="157">
        <v>106128</v>
      </c>
      <c r="D138" s="156" t="s">
        <v>425</v>
      </c>
      <c r="E138" s="156" t="s">
        <v>910</v>
      </c>
      <c r="F138" s="156" t="s">
        <v>897</v>
      </c>
      <c r="G138" s="156" t="s">
        <v>536</v>
      </c>
      <c r="H138" s="156" t="s">
        <v>168</v>
      </c>
      <c r="I138" s="156" t="s">
        <v>537</v>
      </c>
      <c r="J138" s="156" t="s">
        <v>944</v>
      </c>
      <c r="K138" s="157">
        <v>32</v>
      </c>
      <c r="L138" s="156" t="s">
        <v>440</v>
      </c>
      <c r="M138" s="156" t="s">
        <v>780</v>
      </c>
      <c r="N138" s="156" t="s">
        <v>597</v>
      </c>
      <c r="O138" s="156" t="s">
        <v>474</v>
      </c>
      <c r="P138" s="156"/>
      <c r="Q138" s="156"/>
      <c r="R138" s="156" t="s">
        <v>780</v>
      </c>
      <c r="S138" s="156" t="s">
        <v>14</v>
      </c>
      <c r="T138" s="123" t="str">
        <f t="shared" si="0"/>
        <v>Officer Perencanaan Fasilitas Pelabuhan</v>
      </c>
    </row>
    <row r="139" spans="1:20" ht="14.25" customHeight="1">
      <c r="A139" s="156">
        <v>137</v>
      </c>
      <c r="B139" s="156" t="s">
        <v>945</v>
      </c>
      <c r="C139" s="157">
        <v>105685</v>
      </c>
      <c r="D139" s="156" t="s">
        <v>425</v>
      </c>
      <c r="E139" s="156" t="s">
        <v>910</v>
      </c>
      <c r="F139" s="156" t="s">
        <v>946</v>
      </c>
      <c r="G139" s="156" t="s">
        <v>536</v>
      </c>
      <c r="H139" s="156"/>
      <c r="I139" s="156"/>
      <c r="J139" s="156" t="s">
        <v>947</v>
      </c>
      <c r="K139" s="157">
        <v>33</v>
      </c>
      <c r="L139" s="156" t="s">
        <v>431</v>
      </c>
      <c r="M139" s="156" t="s">
        <v>602</v>
      </c>
      <c r="N139" s="156" t="s">
        <v>516</v>
      </c>
      <c r="O139" s="156" t="s">
        <v>474</v>
      </c>
      <c r="P139" s="156"/>
      <c r="Q139" s="156"/>
      <c r="R139" s="156" t="s">
        <v>602</v>
      </c>
      <c r="S139" s="156" t="s">
        <v>14</v>
      </c>
      <c r="T139" s="123" t="str">
        <f t="shared" si="0"/>
        <v>Officer Pengendalian Peralatan Pelabuhan</v>
      </c>
    </row>
    <row r="140" spans="1:20" ht="14.25" customHeight="1">
      <c r="A140" s="156">
        <v>138</v>
      </c>
      <c r="B140" s="156" t="s">
        <v>948</v>
      </c>
      <c r="C140" s="157">
        <v>105573</v>
      </c>
      <c r="D140" s="156" t="s">
        <v>425</v>
      </c>
      <c r="E140" s="156" t="s">
        <v>910</v>
      </c>
      <c r="F140" s="156" t="s">
        <v>940</v>
      </c>
      <c r="G140" s="156" t="s">
        <v>536</v>
      </c>
      <c r="H140" s="156" t="s">
        <v>170</v>
      </c>
      <c r="I140" s="156" t="s">
        <v>610</v>
      </c>
      <c r="J140" s="156" t="s">
        <v>949</v>
      </c>
      <c r="K140" s="157">
        <v>33</v>
      </c>
      <c r="L140" s="156" t="s">
        <v>440</v>
      </c>
      <c r="M140" s="156" t="s">
        <v>612</v>
      </c>
      <c r="N140" s="156" t="s">
        <v>613</v>
      </c>
      <c r="O140" s="156" t="s">
        <v>555</v>
      </c>
      <c r="P140" s="156"/>
      <c r="Q140" s="156"/>
      <c r="R140" s="156" t="s">
        <v>614</v>
      </c>
      <c r="S140" s="156" t="s">
        <v>14</v>
      </c>
      <c r="T140" s="123" t="str">
        <f t="shared" si="0"/>
        <v>Officer Pengelolaan Dokumen Perusahaan</v>
      </c>
    </row>
    <row r="141" spans="1:20" ht="14.25" customHeight="1">
      <c r="A141" s="156">
        <v>139</v>
      </c>
      <c r="B141" s="156" t="s">
        <v>950</v>
      </c>
      <c r="C141" s="157">
        <v>105230</v>
      </c>
      <c r="D141" s="156" t="s">
        <v>425</v>
      </c>
      <c r="E141" s="156" t="s">
        <v>910</v>
      </c>
      <c r="F141" s="156" t="s">
        <v>951</v>
      </c>
      <c r="G141" s="156" t="s">
        <v>536</v>
      </c>
      <c r="H141" s="156" t="s">
        <v>168</v>
      </c>
      <c r="I141" s="156" t="s">
        <v>671</v>
      </c>
      <c r="J141" s="156" t="s">
        <v>952</v>
      </c>
      <c r="K141" s="157">
        <v>34</v>
      </c>
      <c r="L141" s="156" t="s">
        <v>431</v>
      </c>
      <c r="M141" s="156" t="s">
        <v>838</v>
      </c>
      <c r="N141" s="156" t="s">
        <v>548</v>
      </c>
      <c r="O141" s="156" t="s">
        <v>501</v>
      </c>
      <c r="P141" s="156"/>
      <c r="Q141" s="156"/>
      <c r="R141" s="156" t="s">
        <v>838</v>
      </c>
      <c r="S141" s="156" t="s">
        <v>14</v>
      </c>
      <c r="T141" s="123" t="str">
        <f t="shared" si="0"/>
        <v>Junior Officer Pengendalian Keuangan dan Pelaporan</v>
      </c>
    </row>
    <row r="142" spans="1:20" ht="14.25" customHeight="1">
      <c r="A142" s="156">
        <v>140</v>
      </c>
      <c r="B142" s="156" t="s">
        <v>953</v>
      </c>
      <c r="C142" s="157">
        <v>105471</v>
      </c>
      <c r="D142" s="156" t="s">
        <v>425</v>
      </c>
      <c r="E142" s="156" t="s">
        <v>910</v>
      </c>
      <c r="F142" s="156" t="s">
        <v>954</v>
      </c>
      <c r="G142" s="156" t="s">
        <v>536</v>
      </c>
      <c r="H142" s="156"/>
      <c r="I142" s="156"/>
      <c r="J142" s="156" t="s">
        <v>955</v>
      </c>
      <c r="K142" s="157">
        <v>34</v>
      </c>
      <c r="L142" s="156" t="s">
        <v>431</v>
      </c>
      <c r="M142" s="156" t="s">
        <v>636</v>
      </c>
      <c r="N142" s="156" t="s">
        <v>613</v>
      </c>
      <c r="O142" s="156" t="s">
        <v>555</v>
      </c>
      <c r="P142" s="156"/>
      <c r="Q142" s="156"/>
      <c r="R142" s="156" t="s">
        <v>636</v>
      </c>
      <c r="S142" s="156" t="s">
        <v>14</v>
      </c>
      <c r="T142" s="123" t="str">
        <f t="shared" si="0"/>
        <v>Ahli Muda III Pengadaan</v>
      </c>
    </row>
    <row r="143" spans="1:20" ht="14.25" customHeight="1">
      <c r="A143" s="156">
        <v>141</v>
      </c>
      <c r="B143" s="156" t="s">
        <v>956</v>
      </c>
      <c r="C143" s="157">
        <v>104848</v>
      </c>
      <c r="D143" s="156" t="s">
        <v>425</v>
      </c>
      <c r="E143" s="156" t="s">
        <v>910</v>
      </c>
      <c r="F143" s="156" t="s">
        <v>957</v>
      </c>
      <c r="G143" s="156" t="s">
        <v>536</v>
      </c>
      <c r="H143" s="156" t="s">
        <v>170</v>
      </c>
      <c r="I143" s="156" t="s">
        <v>958</v>
      </c>
      <c r="J143" s="156" t="s">
        <v>959</v>
      </c>
      <c r="K143" s="157">
        <v>35</v>
      </c>
      <c r="L143" s="156" t="s">
        <v>431</v>
      </c>
      <c r="M143" s="156" t="s">
        <v>515</v>
      </c>
      <c r="N143" s="156" t="s">
        <v>516</v>
      </c>
      <c r="O143" s="156" t="s">
        <v>474</v>
      </c>
      <c r="P143" s="156"/>
      <c r="Q143" s="156"/>
      <c r="R143" s="156" t="s">
        <v>515</v>
      </c>
      <c r="S143" s="156" t="s">
        <v>14</v>
      </c>
      <c r="T143" s="123" t="str">
        <f t="shared" si="0"/>
        <v>Officer Perencanaan Peralatan Pelabuhan</v>
      </c>
    </row>
    <row r="144" spans="1:20" ht="14.25" customHeight="1">
      <c r="A144" s="156">
        <v>142</v>
      </c>
      <c r="B144" s="156" t="s">
        <v>960</v>
      </c>
      <c r="C144" s="157">
        <v>104888</v>
      </c>
      <c r="D144" s="156" t="s">
        <v>425</v>
      </c>
      <c r="E144" s="156" t="s">
        <v>910</v>
      </c>
      <c r="F144" s="156" t="s">
        <v>961</v>
      </c>
      <c r="G144" s="156" t="s">
        <v>536</v>
      </c>
      <c r="H144" s="156"/>
      <c r="I144" s="156"/>
      <c r="J144" s="156" t="s">
        <v>962</v>
      </c>
      <c r="K144" s="157">
        <v>35</v>
      </c>
      <c r="L144" s="156" t="s">
        <v>431</v>
      </c>
      <c r="M144" s="156" t="s">
        <v>673</v>
      </c>
      <c r="N144" s="156" t="s">
        <v>548</v>
      </c>
      <c r="O144" s="156" t="s">
        <v>501</v>
      </c>
      <c r="P144" s="156"/>
      <c r="Q144" s="156"/>
      <c r="R144" s="156" t="s">
        <v>673</v>
      </c>
      <c r="S144" s="156" t="s">
        <v>14</v>
      </c>
      <c r="T144" s="123" t="str">
        <f t="shared" si="0"/>
        <v>Officer Perencanaan Keuangan dan Anggaran Investasi</v>
      </c>
    </row>
    <row r="145" spans="1:20" ht="14.25" customHeight="1">
      <c r="A145" s="156">
        <v>143</v>
      </c>
      <c r="B145" s="156" t="s">
        <v>963</v>
      </c>
      <c r="C145" s="157">
        <v>104591</v>
      </c>
      <c r="D145" s="156" t="s">
        <v>425</v>
      </c>
      <c r="E145" s="156" t="s">
        <v>910</v>
      </c>
      <c r="F145" s="156" t="s">
        <v>873</v>
      </c>
      <c r="G145" s="156" t="s">
        <v>536</v>
      </c>
      <c r="H145" s="156" t="s">
        <v>168</v>
      </c>
      <c r="I145" s="156" t="s">
        <v>964</v>
      </c>
      <c r="J145" s="156" t="s">
        <v>965</v>
      </c>
      <c r="K145" s="157">
        <v>36</v>
      </c>
      <c r="L145" s="156" t="s">
        <v>431</v>
      </c>
      <c r="M145" s="156" t="s">
        <v>820</v>
      </c>
      <c r="N145" s="156" t="s">
        <v>473</v>
      </c>
      <c r="O145" s="156" t="s">
        <v>474</v>
      </c>
      <c r="P145" s="156"/>
      <c r="Q145" s="156"/>
      <c r="R145" s="156" t="s">
        <v>820</v>
      </c>
      <c r="S145" s="156" t="s">
        <v>14</v>
      </c>
      <c r="T145" s="123" t="str">
        <f t="shared" si="0"/>
        <v>Officer Pengembangan Teknologi Informasi</v>
      </c>
    </row>
    <row r="146" spans="1:20" ht="14.25" customHeight="1">
      <c r="A146" s="156">
        <v>144</v>
      </c>
      <c r="B146" s="156" t="s">
        <v>966</v>
      </c>
      <c r="C146" s="157">
        <v>107186</v>
      </c>
      <c r="D146" s="156" t="s">
        <v>425</v>
      </c>
      <c r="E146" s="156" t="s">
        <v>967</v>
      </c>
      <c r="F146" s="156" t="s">
        <v>968</v>
      </c>
      <c r="G146" s="156" t="s">
        <v>536</v>
      </c>
      <c r="H146" s="156" t="s">
        <v>168</v>
      </c>
      <c r="I146" s="156" t="s">
        <v>914</v>
      </c>
      <c r="J146" s="156" t="s">
        <v>969</v>
      </c>
      <c r="K146" s="157">
        <v>26</v>
      </c>
      <c r="L146" s="156" t="s">
        <v>431</v>
      </c>
      <c r="M146" s="156" t="s">
        <v>573</v>
      </c>
      <c r="N146" s="156" t="s">
        <v>574</v>
      </c>
      <c r="O146" s="156" t="s">
        <v>555</v>
      </c>
      <c r="P146" s="156"/>
      <c r="Q146" s="156"/>
      <c r="R146" s="156" t="s">
        <v>573</v>
      </c>
      <c r="S146" s="156" t="s">
        <v>14</v>
      </c>
      <c r="T146" s="123" t="str">
        <f t="shared" si="0"/>
        <v>Officer Perencanaan SDM dan Organisasi</v>
      </c>
    </row>
    <row r="147" spans="1:20" ht="14.25" customHeight="1">
      <c r="A147" s="156">
        <v>145</v>
      </c>
      <c r="B147" s="156" t="s">
        <v>970</v>
      </c>
      <c r="C147" s="157">
        <v>107206</v>
      </c>
      <c r="D147" s="156" t="s">
        <v>425</v>
      </c>
      <c r="E147" s="156" t="s">
        <v>967</v>
      </c>
      <c r="F147" s="156" t="s">
        <v>921</v>
      </c>
      <c r="G147" s="156" t="s">
        <v>536</v>
      </c>
      <c r="H147" s="156" t="s">
        <v>168</v>
      </c>
      <c r="I147" s="156" t="s">
        <v>914</v>
      </c>
      <c r="J147" s="156" t="s">
        <v>971</v>
      </c>
      <c r="K147" s="157">
        <v>26</v>
      </c>
      <c r="L147" s="156" t="s">
        <v>440</v>
      </c>
      <c r="M147" s="156" t="s">
        <v>728</v>
      </c>
      <c r="N147" s="156" t="s">
        <v>613</v>
      </c>
      <c r="O147" s="156" t="s">
        <v>555</v>
      </c>
      <c r="P147" s="156"/>
      <c r="Q147" s="156"/>
      <c r="R147" s="156" t="s">
        <v>728</v>
      </c>
      <c r="S147" s="156" t="s">
        <v>14</v>
      </c>
      <c r="T147" s="123" t="str">
        <f t="shared" si="0"/>
        <v>Officer Administrasi dan Layanan SDM</v>
      </c>
    </row>
    <row r="148" spans="1:20" ht="14.25" customHeight="1">
      <c r="A148" s="156">
        <v>146</v>
      </c>
      <c r="B148" s="156" t="s">
        <v>972</v>
      </c>
      <c r="C148" s="157">
        <v>107240</v>
      </c>
      <c r="D148" s="156" t="s">
        <v>425</v>
      </c>
      <c r="E148" s="156" t="s">
        <v>967</v>
      </c>
      <c r="F148" s="156" t="s">
        <v>921</v>
      </c>
      <c r="G148" s="156" t="s">
        <v>536</v>
      </c>
      <c r="H148" s="156" t="s">
        <v>168</v>
      </c>
      <c r="I148" s="156" t="s">
        <v>914</v>
      </c>
      <c r="J148" s="156" t="s">
        <v>973</v>
      </c>
      <c r="K148" s="157">
        <v>26</v>
      </c>
      <c r="L148" s="156" t="s">
        <v>431</v>
      </c>
      <c r="M148" s="156" t="s">
        <v>728</v>
      </c>
      <c r="N148" s="156" t="s">
        <v>613</v>
      </c>
      <c r="O148" s="156" t="s">
        <v>555</v>
      </c>
      <c r="P148" s="156"/>
      <c r="Q148" s="156"/>
      <c r="R148" s="156" t="s">
        <v>728</v>
      </c>
      <c r="S148" s="156" t="s">
        <v>14</v>
      </c>
      <c r="T148" s="123" t="str">
        <f t="shared" si="0"/>
        <v>Officer Administrasi dan Layanan SDM</v>
      </c>
    </row>
    <row r="149" spans="1:20" ht="14.25" customHeight="1">
      <c r="A149" s="156">
        <v>147</v>
      </c>
      <c r="B149" s="156" t="s">
        <v>974</v>
      </c>
      <c r="C149" s="157">
        <v>107196</v>
      </c>
      <c r="D149" s="156" t="s">
        <v>425</v>
      </c>
      <c r="E149" s="156" t="s">
        <v>975</v>
      </c>
      <c r="F149" s="156" t="s">
        <v>616</v>
      </c>
      <c r="G149" s="156" t="s">
        <v>536</v>
      </c>
      <c r="H149" s="156" t="s">
        <v>168</v>
      </c>
      <c r="I149" s="156" t="s">
        <v>914</v>
      </c>
      <c r="J149" s="156" t="s">
        <v>976</v>
      </c>
      <c r="K149" s="157">
        <v>26</v>
      </c>
      <c r="L149" s="156" t="s">
        <v>440</v>
      </c>
      <c r="M149" s="156" t="s">
        <v>582</v>
      </c>
      <c r="N149" s="156" t="s">
        <v>583</v>
      </c>
      <c r="O149" s="156" t="s">
        <v>540</v>
      </c>
      <c r="P149" s="156"/>
      <c r="Q149" s="156"/>
      <c r="R149" s="156" t="s">
        <v>584</v>
      </c>
      <c r="S149" s="156" t="s">
        <v>14</v>
      </c>
      <c r="T149" s="123" t="str">
        <f t="shared" si="0"/>
        <v>Sekretaris Direksi</v>
      </c>
    </row>
    <row r="150" spans="1:20" ht="14.25" customHeight="1">
      <c r="A150" s="156">
        <v>148</v>
      </c>
      <c r="B150" s="156" t="s">
        <v>977</v>
      </c>
      <c r="C150" s="157">
        <v>102849</v>
      </c>
      <c r="D150" s="156" t="s">
        <v>425</v>
      </c>
      <c r="E150" s="156" t="s">
        <v>975</v>
      </c>
      <c r="F150" s="156" t="s">
        <v>978</v>
      </c>
      <c r="G150" s="156" t="s">
        <v>536</v>
      </c>
      <c r="H150" s="156" t="s">
        <v>168</v>
      </c>
      <c r="I150" s="156"/>
      <c r="J150" s="156" t="s">
        <v>979</v>
      </c>
      <c r="K150" s="157">
        <v>44</v>
      </c>
      <c r="L150" s="156" t="s">
        <v>431</v>
      </c>
      <c r="M150" s="156" t="s">
        <v>560</v>
      </c>
      <c r="N150" s="156" t="s">
        <v>554</v>
      </c>
      <c r="O150" s="156" t="s">
        <v>555</v>
      </c>
      <c r="P150" s="156"/>
      <c r="Q150" s="156"/>
      <c r="R150" s="156" t="s">
        <v>560</v>
      </c>
      <c r="S150" s="156" t="s">
        <v>14</v>
      </c>
      <c r="T150" s="123" t="str">
        <f t="shared" si="0"/>
        <v>Officer Pemeriksaan Kepatuhan</v>
      </c>
    </row>
    <row r="151" spans="1:20" ht="14.25" customHeight="1">
      <c r="A151" s="156">
        <v>149</v>
      </c>
      <c r="B151" s="156" t="s">
        <v>980</v>
      </c>
      <c r="C151" s="157">
        <v>107261</v>
      </c>
      <c r="D151" s="156" t="s">
        <v>425</v>
      </c>
      <c r="E151" s="156" t="s">
        <v>981</v>
      </c>
      <c r="F151" s="156" t="s">
        <v>982</v>
      </c>
      <c r="G151" s="156" t="s">
        <v>536</v>
      </c>
      <c r="H151" s="156" t="s">
        <v>168</v>
      </c>
      <c r="I151" s="156" t="s">
        <v>914</v>
      </c>
      <c r="J151" s="156" t="s">
        <v>983</v>
      </c>
      <c r="K151" s="157">
        <v>25</v>
      </c>
      <c r="L151" s="156" t="s">
        <v>431</v>
      </c>
      <c r="M151" s="156" t="s">
        <v>568</v>
      </c>
      <c r="N151" s="156" t="s">
        <v>521</v>
      </c>
      <c r="O151" s="156" t="s">
        <v>486</v>
      </c>
      <c r="P151" s="156"/>
      <c r="Q151" s="156"/>
      <c r="R151" s="156" t="s">
        <v>568</v>
      </c>
      <c r="S151" s="156" t="s">
        <v>14</v>
      </c>
      <c r="T151" s="123" t="str">
        <f t="shared" si="0"/>
        <v>Junior Officer Pemasaran</v>
      </c>
    </row>
    <row r="152" spans="1:20" ht="14.25" customHeight="1">
      <c r="A152" s="156">
        <v>150</v>
      </c>
      <c r="B152" s="156" t="s">
        <v>984</v>
      </c>
      <c r="C152" s="157">
        <v>107250</v>
      </c>
      <c r="D152" s="156" t="s">
        <v>425</v>
      </c>
      <c r="E152" s="156" t="s">
        <v>981</v>
      </c>
      <c r="F152" s="156" t="s">
        <v>985</v>
      </c>
      <c r="G152" s="156" t="s">
        <v>536</v>
      </c>
      <c r="H152" s="156" t="s">
        <v>986</v>
      </c>
      <c r="I152" s="156" t="s">
        <v>987</v>
      </c>
      <c r="J152" s="156" t="s">
        <v>988</v>
      </c>
      <c r="K152" s="157">
        <v>25</v>
      </c>
      <c r="L152" s="156" t="s">
        <v>440</v>
      </c>
      <c r="M152" s="156" t="s">
        <v>739</v>
      </c>
      <c r="N152" s="156" t="s">
        <v>613</v>
      </c>
      <c r="O152" s="156" t="s">
        <v>555</v>
      </c>
      <c r="P152" s="156"/>
      <c r="Q152" s="156"/>
      <c r="R152" s="156" t="s">
        <v>739</v>
      </c>
      <c r="S152" s="156" t="s">
        <v>14</v>
      </c>
      <c r="T152" s="123" t="str">
        <f t="shared" si="0"/>
        <v>Junior Officer Umum dan Rumah Tangga</v>
      </c>
    </row>
    <row r="153" spans="1:20" ht="14.25" customHeight="1">
      <c r="A153" s="156">
        <v>151</v>
      </c>
      <c r="B153" s="156" t="s">
        <v>989</v>
      </c>
      <c r="C153" s="157">
        <v>107233</v>
      </c>
      <c r="D153" s="156" t="s">
        <v>425</v>
      </c>
      <c r="E153" s="156" t="s">
        <v>981</v>
      </c>
      <c r="F153" s="156" t="s">
        <v>990</v>
      </c>
      <c r="G153" s="156" t="s">
        <v>536</v>
      </c>
      <c r="H153" s="156" t="s">
        <v>168</v>
      </c>
      <c r="I153" s="156" t="s">
        <v>991</v>
      </c>
      <c r="J153" s="156" t="s">
        <v>992</v>
      </c>
      <c r="K153" s="157">
        <v>26</v>
      </c>
      <c r="L153" s="156" t="s">
        <v>431</v>
      </c>
      <c r="M153" s="156" t="s">
        <v>510</v>
      </c>
      <c r="N153" s="156" t="s">
        <v>511</v>
      </c>
      <c r="O153" s="156" t="s">
        <v>481</v>
      </c>
      <c r="P153" s="156"/>
      <c r="Q153" s="156"/>
      <c r="R153" s="156" t="s">
        <v>510</v>
      </c>
      <c r="S153" s="156" t="s">
        <v>14</v>
      </c>
      <c r="T153" s="123" t="str">
        <f t="shared" si="0"/>
        <v>Junior Officer Layanan Operasi</v>
      </c>
    </row>
    <row r="154" spans="1:20" ht="14.25" customHeight="1">
      <c r="A154" s="156">
        <v>152</v>
      </c>
      <c r="B154" s="156" t="s">
        <v>993</v>
      </c>
      <c r="C154" s="157">
        <v>107197</v>
      </c>
      <c r="D154" s="156" t="s">
        <v>425</v>
      </c>
      <c r="E154" s="156" t="s">
        <v>981</v>
      </c>
      <c r="F154" s="156" t="s">
        <v>994</v>
      </c>
      <c r="G154" s="156" t="s">
        <v>536</v>
      </c>
      <c r="H154" s="156" t="s">
        <v>166</v>
      </c>
      <c r="I154" s="156" t="s">
        <v>667</v>
      </c>
      <c r="J154" s="156" t="s">
        <v>995</v>
      </c>
      <c r="K154" s="157">
        <v>26</v>
      </c>
      <c r="L154" s="156" t="s">
        <v>431</v>
      </c>
      <c r="M154" s="156" t="s">
        <v>573</v>
      </c>
      <c r="N154" s="156" t="s">
        <v>574</v>
      </c>
      <c r="O154" s="156" t="s">
        <v>555</v>
      </c>
      <c r="P154" s="156"/>
      <c r="Q154" s="156"/>
      <c r="R154" s="156" t="s">
        <v>573</v>
      </c>
      <c r="S154" s="156" t="s">
        <v>14</v>
      </c>
      <c r="T154" s="123" t="str">
        <f t="shared" si="0"/>
        <v>Junior Officer Perencanaan SDM dan Organisasi</v>
      </c>
    </row>
    <row r="155" spans="1:20" ht="14.25" customHeight="1">
      <c r="A155" s="156">
        <v>153</v>
      </c>
      <c r="B155" s="156" t="s">
        <v>996</v>
      </c>
      <c r="C155" s="157">
        <v>107216</v>
      </c>
      <c r="D155" s="156" t="s">
        <v>425</v>
      </c>
      <c r="E155" s="156" t="s">
        <v>981</v>
      </c>
      <c r="F155" s="156" t="s">
        <v>994</v>
      </c>
      <c r="G155" s="156" t="s">
        <v>536</v>
      </c>
      <c r="H155" s="156" t="s">
        <v>168</v>
      </c>
      <c r="I155" s="156" t="s">
        <v>997</v>
      </c>
      <c r="J155" s="156" t="s">
        <v>998</v>
      </c>
      <c r="K155" s="157">
        <v>26</v>
      </c>
      <c r="L155" s="156" t="s">
        <v>440</v>
      </c>
      <c r="M155" s="156" t="s">
        <v>573</v>
      </c>
      <c r="N155" s="156" t="s">
        <v>574</v>
      </c>
      <c r="O155" s="156" t="s">
        <v>555</v>
      </c>
      <c r="P155" s="156"/>
      <c r="Q155" s="156"/>
      <c r="R155" s="156" t="s">
        <v>573</v>
      </c>
      <c r="S155" s="156" t="s">
        <v>14</v>
      </c>
      <c r="T155" s="123" t="str">
        <f t="shared" si="0"/>
        <v>Junior Officer Perencanaan SDM dan Organisasi</v>
      </c>
    </row>
    <row r="156" spans="1:20" ht="14.25" customHeight="1">
      <c r="A156" s="156">
        <v>154</v>
      </c>
      <c r="B156" s="156" t="s">
        <v>999</v>
      </c>
      <c r="C156" s="157">
        <v>107132</v>
      </c>
      <c r="D156" s="156" t="s">
        <v>425</v>
      </c>
      <c r="E156" s="156" t="s">
        <v>981</v>
      </c>
      <c r="F156" s="156" t="s">
        <v>1000</v>
      </c>
      <c r="G156" s="156" t="s">
        <v>536</v>
      </c>
      <c r="H156" s="156" t="s">
        <v>166</v>
      </c>
      <c r="I156" s="156" t="s">
        <v>667</v>
      </c>
      <c r="J156" s="156" t="s">
        <v>1001</v>
      </c>
      <c r="K156" s="157">
        <v>27</v>
      </c>
      <c r="L156" s="156" t="s">
        <v>431</v>
      </c>
      <c r="M156" s="156" t="s">
        <v>916</v>
      </c>
      <c r="N156" s="156" t="s">
        <v>532</v>
      </c>
      <c r="O156" s="156" t="s">
        <v>481</v>
      </c>
      <c r="P156" s="156"/>
      <c r="Q156" s="156"/>
      <c r="R156" s="156" t="s">
        <v>916</v>
      </c>
      <c r="S156" s="156" t="s">
        <v>14</v>
      </c>
      <c r="T156" s="123" t="str">
        <f t="shared" si="0"/>
        <v>Junior Officer Perencanaan Operasi</v>
      </c>
    </row>
    <row r="157" spans="1:20" ht="14.25" customHeight="1">
      <c r="A157" s="156">
        <v>155</v>
      </c>
      <c r="B157" s="156" t="s">
        <v>1002</v>
      </c>
      <c r="C157" s="157">
        <v>102690</v>
      </c>
      <c r="D157" s="156" t="s">
        <v>425</v>
      </c>
      <c r="E157" s="156" t="s">
        <v>981</v>
      </c>
      <c r="F157" s="156" t="s">
        <v>985</v>
      </c>
      <c r="G157" s="156" t="s">
        <v>536</v>
      </c>
      <c r="H157" s="156" t="s">
        <v>986</v>
      </c>
      <c r="I157" s="156" t="s">
        <v>1003</v>
      </c>
      <c r="J157" s="156" t="s">
        <v>1004</v>
      </c>
      <c r="K157" s="157">
        <v>44</v>
      </c>
      <c r="L157" s="156" t="s">
        <v>431</v>
      </c>
      <c r="M157" s="156" t="s">
        <v>739</v>
      </c>
      <c r="N157" s="156" t="s">
        <v>613</v>
      </c>
      <c r="O157" s="156" t="s">
        <v>555</v>
      </c>
      <c r="P157" s="156"/>
      <c r="Q157" s="156"/>
      <c r="R157" s="156" t="s">
        <v>739</v>
      </c>
      <c r="S157" s="156" t="s">
        <v>14</v>
      </c>
      <c r="T157" s="123" t="str">
        <f t="shared" si="0"/>
        <v>Junior Officer Umum dan Rumah Tangga</v>
      </c>
    </row>
    <row r="158" spans="1:20" ht="14.25" customHeight="1">
      <c r="A158" s="156">
        <v>156</v>
      </c>
      <c r="B158" s="156" t="s">
        <v>1005</v>
      </c>
      <c r="C158" s="157">
        <v>101345</v>
      </c>
      <c r="D158" s="156" t="s">
        <v>425</v>
      </c>
      <c r="E158" s="156" t="s">
        <v>1006</v>
      </c>
      <c r="F158" s="156" t="s">
        <v>985</v>
      </c>
      <c r="G158" s="156" t="s">
        <v>536</v>
      </c>
      <c r="H158" s="156" t="s">
        <v>986</v>
      </c>
      <c r="I158" s="156" t="s">
        <v>1007</v>
      </c>
      <c r="J158" s="156" t="s">
        <v>1008</v>
      </c>
      <c r="K158" s="157">
        <v>49</v>
      </c>
      <c r="L158" s="156" t="s">
        <v>431</v>
      </c>
      <c r="M158" s="156" t="s">
        <v>739</v>
      </c>
      <c r="N158" s="156" t="s">
        <v>613</v>
      </c>
      <c r="O158" s="156" t="s">
        <v>555</v>
      </c>
      <c r="P158" s="156"/>
      <c r="Q158" s="156"/>
      <c r="R158" s="156" t="s">
        <v>739</v>
      </c>
      <c r="S158" s="156" t="s">
        <v>14</v>
      </c>
      <c r="T158" s="123" t="str">
        <f t="shared" si="0"/>
        <v>Junior Officer Umum dan Rumah Tangga</v>
      </c>
    </row>
    <row r="159" spans="1:20" ht="14.25" customHeight="1">
      <c r="A159" s="156">
        <v>157</v>
      </c>
      <c r="B159" s="156" t="s">
        <v>1009</v>
      </c>
      <c r="C159" s="157">
        <v>104394</v>
      </c>
      <c r="D159" s="156" t="s">
        <v>425</v>
      </c>
      <c r="E159" s="156" t="s">
        <v>1010</v>
      </c>
      <c r="F159" s="156" t="s">
        <v>1011</v>
      </c>
      <c r="G159" s="156" t="s">
        <v>536</v>
      </c>
      <c r="H159" s="156" t="s">
        <v>166</v>
      </c>
      <c r="I159" s="156" t="s">
        <v>545</v>
      </c>
      <c r="J159" s="156" t="s">
        <v>1012</v>
      </c>
      <c r="K159" s="157">
        <v>37</v>
      </c>
      <c r="L159" s="156" t="s">
        <v>431</v>
      </c>
      <c r="M159" s="156" t="s">
        <v>1013</v>
      </c>
      <c r="N159" s="156" t="s">
        <v>540</v>
      </c>
      <c r="O159" s="156" t="s">
        <v>433</v>
      </c>
      <c r="P159" s="156"/>
      <c r="Q159" s="156"/>
      <c r="R159" s="156" t="s">
        <v>1013</v>
      </c>
      <c r="S159" s="156" t="s">
        <v>14</v>
      </c>
      <c r="T159" s="123" t="str">
        <f t="shared" si="0"/>
        <v>Senior Vice President Sekretariat Perusahaan</v>
      </c>
    </row>
    <row r="160" spans="1:20" ht="14.25" customHeight="1">
      <c r="A160" s="156">
        <v>158</v>
      </c>
      <c r="B160" s="156" t="s">
        <v>1014</v>
      </c>
      <c r="C160" s="157">
        <v>103184</v>
      </c>
      <c r="D160" s="156" t="s">
        <v>425</v>
      </c>
      <c r="E160" s="156" t="s">
        <v>1010</v>
      </c>
      <c r="F160" s="156" t="s">
        <v>1015</v>
      </c>
      <c r="G160" s="156" t="s">
        <v>536</v>
      </c>
      <c r="H160" s="156" t="s">
        <v>168</v>
      </c>
      <c r="I160" s="156" t="s">
        <v>1016</v>
      </c>
      <c r="J160" s="156" t="s">
        <v>1017</v>
      </c>
      <c r="K160" s="157">
        <v>42</v>
      </c>
      <c r="L160" s="156" t="s">
        <v>431</v>
      </c>
      <c r="M160" s="156" t="s">
        <v>1018</v>
      </c>
      <c r="N160" s="156" t="s">
        <v>474</v>
      </c>
      <c r="O160" s="156" t="s">
        <v>433</v>
      </c>
      <c r="P160" s="156"/>
      <c r="Q160" s="156"/>
      <c r="R160" s="156" t="s">
        <v>1018</v>
      </c>
      <c r="S160" s="156" t="s">
        <v>14</v>
      </c>
      <c r="T160" s="123" t="str">
        <f t="shared" si="0"/>
        <v>Senior Vice President Fasilitas Pelabuhan</v>
      </c>
    </row>
    <row r="161" spans="1:20" ht="14.25" customHeight="1">
      <c r="A161" s="156">
        <v>159</v>
      </c>
      <c r="B161" s="156" t="s">
        <v>1019</v>
      </c>
      <c r="C161" s="157">
        <v>102680</v>
      </c>
      <c r="D161" s="156" t="s">
        <v>425</v>
      </c>
      <c r="E161" s="156" t="s">
        <v>1010</v>
      </c>
      <c r="F161" s="156" t="s">
        <v>1020</v>
      </c>
      <c r="G161" s="156" t="s">
        <v>536</v>
      </c>
      <c r="H161" s="156" t="s">
        <v>166</v>
      </c>
      <c r="I161" s="156" t="s">
        <v>1021</v>
      </c>
      <c r="J161" s="156" t="s">
        <v>1022</v>
      </c>
      <c r="K161" s="157">
        <v>44</v>
      </c>
      <c r="L161" s="156" t="s">
        <v>431</v>
      </c>
      <c r="M161" s="156" t="s">
        <v>1023</v>
      </c>
      <c r="N161" s="156" t="s">
        <v>481</v>
      </c>
      <c r="O161" s="156" t="s">
        <v>433</v>
      </c>
      <c r="P161" s="156"/>
      <c r="Q161" s="156"/>
      <c r="R161" s="156" t="s">
        <v>1023</v>
      </c>
      <c r="S161" s="156" t="s">
        <v>14</v>
      </c>
      <c r="T161" s="123" t="str">
        <f t="shared" si="0"/>
        <v>Senior Vice President Sistem Manajemen dan HSSE</v>
      </c>
    </row>
    <row r="162" spans="1:20" ht="14.25" customHeight="1">
      <c r="A162" s="156">
        <v>160</v>
      </c>
      <c r="B162" s="156" t="s">
        <v>1024</v>
      </c>
      <c r="C162" s="157">
        <v>102193</v>
      </c>
      <c r="D162" s="156" t="s">
        <v>425</v>
      </c>
      <c r="E162" s="156" t="s">
        <v>1010</v>
      </c>
      <c r="F162" s="156" t="s">
        <v>1025</v>
      </c>
      <c r="G162" s="156" t="s">
        <v>536</v>
      </c>
      <c r="H162" s="156"/>
      <c r="I162" s="156"/>
      <c r="J162" s="156" t="s">
        <v>1026</v>
      </c>
      <c r="K162" s="157">
        <v>46</v>
      </c>
      <c r="L162" s="156" t="s">
        <v>431</v>
      </c>
      <c r="M162" s="156" t="s">
        <v>1027</v>
      </c>
      <c r="N162" s="156" t="s">
        <v>486</v>
      </c>
      <c r="O162" s="156" t="s">
        <v>433</v>
      </c>
      <c r="P162" s="156"/>
      <c r="Q162" s="156"/>
      <c r="R162" s="156" t="s">
        <v>1027</v>
      </c>
      <c r="S162" s="156" t="s">
        <v>14</v>
      </c>
      <c r="T162" s="123" t="str">
        <f t="shared" si="0"/>
        <v>Senior Vice President Komersial dan Hubungan Pelanggan</v>
      </c>
    </row>
    <row r="163" spans="1:20" ht="14.25" customHeight="1">
      <c r="A163" s="156">
        <v>161</v>
      </c>
      <c r="B163" s="156" t="s">
        <v>1028</v>
      </c>
      <c r="C163" s="157">
        <v>100753</v>
      </c>
      <c r="D163" s="156" t="s">
        <v>425</v>
      </c>
      <c r="E163" s="156" t="s">
        <v>1010</v>
      </c>
      <c r="F163" s="156" t="s">
        <v>1029</v>
      </c>
      <c r="G163" s="156" t="s">
        <v>536</v>
      </c>
      <c r="H163" s="156" t="s">
        <v>166</v>
      </c>
      <c r="I163" s="156" t="s">
        <v>537</v>
      </c>
      <c r="J163" s="156" t="s">
        <v>1030</v>
      </c>
      <c r="K163" s="157">
        <v>51</v>
      </c>
      <c r="L163" s="156" t="s">
        <v>431</v>
      </c>
      <c r="M163" s="156" t="s">
        <v>1031</v>
      </c>
      <c r="N163" s="156" t="s">
        <v>474</v>
      </c>
      <c r="O163" s="156" t="s">
        <v>433</v>
      </c>
      <c r="P163" s="156"/>
      <c r="Q163" s="156"/>
      <c r="R163" s="156" t="s">
        <v>1031</v>
      </c>
      <c r="S163" s="156" t="s">
        <v>14</v>
      </c>
      <c r="T163" s="123" t="str">
        <f t="shared" si="0"/>
        <v>Senior Vice President Peralatan Pelabuhan</v>
      </c>
    </row>
    <row r="164" spans="1:20" ht="14.25" customHeight="1">
      <c r="A164" s="156">
        <v>162</v>
      </c>
      <c r="B164" s="156" t="s">
        <v>1032</v>
      </c>
      <c r="C164" s="157">
        <v>100702</v>
      </c>
      <c r="D164" s="156" t="s">
        <v>425</v>
      </c>
      <c r="E164" s="156" t="s">
        <v>1010</v>
      </c>
      <c r="F164" s="156" t="s">
        <v>1033</v>
      </c>
      <c r="G164" s="156" t="s">
        <v>536</v>
      </c>
      <c r="H164" s="156"/>
      <c r="I164" s="156"/>
      <c r="J164" s="156" t="s">
        <v>1034</v>
      </c>
      <c r="K164" s="157">
        <v>52</v>
      </c>
      <c r="L164" s="156" t="s">
        <v>431</v>
      </c>
      <c r="M164" s="156" t="s">
        <v>1035</v>
      </c>
      <c r="N164" s="156" t="s">
        <v>555</v>
      </c>
      <c r="O164" s="156" t="s">
        <v>433</v>
      </c>
      <c r="P164" s="156"/>
      <c r="Q164" s="156"/>
      <c r="R164" s="156" t="s">
        <v>1035</v>
      </c>
      <c r="S164" s="156" t="s">
        <v>14</v>
      </c>
      <c r="T164" s="123" t="str">
        <f t="shared" si="0"/>
        <v>Senior Vice President Layanan SDM dan Umum</v>
      </c>
    </row>
    <row r="165" spans="1:20" ht="14.25" customHeight="1">
      <c r="A165" s="156">
        <v>163</v>
      </c>
      <c r="B165" s="156" t="s">
        <v>1036</v>
      </c>
      <c r="C165" s="157">
        <v>104123</v>
      </c>
      <c r="D165" s="156" t="s">
        <v>425</v>
      </c>
      <c r="E165" s="156" t="s">
        <v>1037</v>
      </c>
      <c r="F165" s="156" t="s">
        <v>1038</v>
      </c>
      <c r="G165" s="156" t="s">
        <v>536</v>
      </c>
      <c r="H165" s="156"/>
      <c r="I165" s="156"/>
      <c r="J165" s="156" t="s">
        <v>1039</v>
      </c>
      <c r="K165" s="157">
        <v>38</v>
      </c>
      <c r="L165" s="156" t="s">
        <v>431</v>
      </c>
      <c r="M165" s="156" t="s">
        <v>1040</v>
      </c>
      <c r="N165" s="156" t="s">
        <v>555</v>
      </c>
      <c r="O165" s="156" t="s">
        <v>433</v>
      </c>
      <c r="P165" s="156"/>
      <c r="Q165" s="156"/>
      <c r="R165" s="156" t="s">
        <v>1040</v>
      </c>
      <c r="S165" s="156" t="s">
        <v>14</v>
      </c>
      <c r="T165" s="123" t="str">
        <f t="shared" si="0"/>
        <v>Senior Vice President Hukum</v>
      </c>
    </row>
    <row r="166" spans="1:20" ht="14.25" customHeight="1">
      <c r="A166" s="156">
        <v>164</v>
      </c>
      <c r="B166" s="156" t="s">
        <v>1041</v>
      </c>
      <c r="C166" s="157">
        <v>103563</v>
      </c>
      <c r="D166" s="156" t="s">
        <v>425</v>
      </c>
      <c r="E166" s="156" t="s">
        <v>1037</v>
      </c>
      <c r="F166" s="156" t="s">
        <v>1042</v>
      </c>
      <c r="G166" s="156" t="s">
        <v>536</v>
      </c>
      <c r="H166" s="156" t="s">
        <v>166</v>
      </c>
      <c r="I166" s="156" t="s">
        <v>753</v>
      </c>
      <c r="J166" s="156" t="s">
        <v>1043</v>
      </c>
      <c r="K166" s="157">
        <v>41</v>
      </c>
      <c r="L166" s="156" t="s">
        <v>440</v>
      </c>
      <c r="M166" s="156" t="s">
        <v>1044</v>
      </c>
      <c r="N166" s="156" t="s">
        <v>555</v>
      </c>
      <c r="O166" s="156" t="s">
        <v>433</v>
      </c>
      <c r="P166" s="156"/>
      <c r="Q166" s="156"/>
      <c r="R166" s="156" t="s">
        <v>1044</v>
      </c>
      <c r="S166" s="156" t="s">
        <v>14</v>
      </c>
      <c r="T166" s="123" t="str">
        <f t="shared" si="0"/>
        <v>Senior Vice President Perencanaan dan Pengelolaan SDM</v>
      </c>
    </row>
    <row r="167" spans="1:20" ht="14.25" customHeight="1">
      <c r="A167" s="156">
        <v>165</v>
      </c>
      <c r="B167" s="156" t="s">
        <v>1045</v>
      </c>
      <c r="C167" s="157">
        <v>104072</v>
      </c>
      <c r="D167" s="156" t="s">
        <v>425</v>
      </c>
      <c r="E167" s="156" t="s">
        <v>476</v>
      </c>
      <c r="F167" s="156" t="s">
        <v>1046</v>
      </c>
      <c r="G167" s="156" t="s">
        <v>536</v>
      </c>
      <c r="H167" s="156"/>
      <c r="I167" s="156"/>
      <c r="J167" s="156" t="s">
        <v>1047</v>
      </c>
      <c r="K167" s="157">
        <v>38</v>
      </c>
      <c r="L167" s="156" t="s">
        <v>431</v>
      </c>
      <c r="M167" s="156" t="s">
        <v>1048</v>
      </c>
      <c r="N167" s="156" t="s">
        <v>501</v>
      </c>
      <c r="O167" s="156" t="s">
        <v>433</v>
      </c>
      <c r="P167" s="156"/>
      <c r="Q167" s="156"/>
      <c r="R167" s="156" t="s">
        <v>1049</v>
      </c>
      <c r="S167" s="156" t="s">
        <v>14</v>
      </c>
      <c r="T167" s="123" t="str">
        <f t="shared" si="0"/>
        <v>Senior Vice President Anggaran, Akuntansi dan Pelaporan</v>
      </c>
    </row>
    <row r="168" spans="1:20" ht="14.25" customHeight="1">
      <c r="A168" s="156">
        <v>166</v>
      </c>
      <c r="B168" s="156" t="s">
        <v>1050</v>
      </c>
      <c r="C168" s="157">
        <v>103730</v>
      </c>
      <c r="D168" s="156" t="s">
        <v>425</v>
      </c>
      <c r="E168" s="156" t="s">
        <v>476</v>
      </c>
      <c r="F168" s="156" t="s">
        <v>1051</v>
      </c>
      <c r="G168" s="156" t="s">
        <v>536</v>
      </c>
      <c r="H168" s="156" t="s">
        <v>166</v>
      </c>
      <c r="I168" s="156" t="s">
        <v>1052</v>
      </c>
      <c r="J168" s="156" t="s">
        <v>1053</v>
      </c>
      <c r="K168" s="157">
        <v>40</v>
      </c>
      <c r="L168" s="156" t="s">
        <v>431</v>
      </c>
      <c r="M168" s="156" t="s">
        <v>1054</v>
      </c>
      <c r="N168" s="156" t="s">
        <v>486</v>
      </c>
      <c r="O168" s="156" t="s">
        <v>433</v>
      </c>
      <c r="P168" s="156"/>
      <c r="Q168" s="156"/>
      <c r="R168" s="156" t="s">
        <v>1054</v>
      </c>
      <c r="S168" s="156" t="s">
        <v>14</v>
      </c>
      <c r="T168" s="123" t="str">
        <f t="shared" si="0"/>
        <v>Senior Vice President Perencanaan Strategis</v>
      </c>
    </row>
    <row r="169" spans="1:20" ht="14.25" customHeight="1">
      <c r="A169" s="156">
        <v>167</v>
      </c>
      <c r="B169" s="156" t="s">
        <v>1055</v>
      </c>
      <c r="C169" s="157">
        <v>103208</v>
      </c>
      <c r="D169" s="156" t="s">
        <v>425</v>
      </c>
      <c r="E169" s="156" t="s">
        <v>476</v>
      </c>
      <c r="F169" s="156" t="s">
        <v>1056</v>
      </c>
      <c r="G169" s="156" t="s">
        <v>536</v>
      </c>
      <c r="H169" s="156" t="s">
        <v>166</v>
      </c>
      <c r="I169" s="156" t="s">
        <v>1057</v>
      </c>
      <c r="J169" s="156" t="s">
        <v>1058</v>
      </c>
      <c r="K169" s="157">
        <v>42</v>
      </c>
      <c r="L169" s="156" t="s">
        <v>431</v>
      </c>
      <c r="M169" s="156" t="s">
        <v>655</v>
      </c>
      <c r="N169" s="156" t="s">
        <v>656</v>
      </c>
      <c r="O169" s="156" t="s">
        <v>540</v>
      </c>
      <c r="P169" s="156"/>
      <c r="Q169" s="156"/>
      <c r="R169" s="156" t="s">
        <v>657</v>
      </c>
      <c r="S169" s="156" t="s">
        <v>14</v>
      </c>
      <c r="T169" s="123" t="str">
        <f t="shared" si="0"/>
        <v>Vice President Pengawasan Intern Supporting</v>
      </c>
    </row>
    <row r="170" spans="1:20" ht="14.25" customHeight="1">
      <c r="A170" s="156">
        <v>168</v>
      </c>
      <c r="B170" s="156" t="s">
        <v>1059</v>
      </c>
      <c r="C170" s="157">
        <v>103070</v>
      </c>
      <c r="D170" s="156" t="s">
        <v>425</v>
      </c>
      <c r="E170" s="156" t="s">
        <v>476</v>
      </c>
      <c r="F170" s="156" t="s">
        <v>1060</v>
      </c>
      <c r="G170" s="156" t="s">
        <v>536</v>
      </c>
      <c r="H170" s="156" t="s">
        <v>168</v>
      </c>
      <c r="I170" s="156" t="s">
        <v>1061</v>
      </c>
      <c r="J170" s="156" t="s">
        <v>1062</v>
      </c>
      <c r="K170" s="157">
        <v>43</v>
      </c>
      <c r="L170" s="156" t="s">
        <v>431</v>
      </c>
      <c r="M170" s="156" t="s">
        <v>1063</v>
      </c>
      <c r="N170" s="156" t="s">
        <v>501</v>
      </c>
      <c r="O170" s="156" t="s">
        <v>433</v>
      </c>
      <c r="P170" s="156"/>
      <c r="Q170" s="156"/>
      <c r="R170" s="156" t="s">
        <v>1063</v>
      </c>
      <c r="S170" s="156" t="s">
        <v>14</v>
      </c>
      <c r="T170" s="123" t="str">
        <f t="shared" si="0"/>
        <v>Senior Vice President Pengelolaan Keuangan dan Perpajakan</v>
      </c>
    </row>
    <row r="171" spans="1:20" ht="14.25" customHeight="1">
      <c r="A171" s="156">
        <v>169</v>
      </c>
      <c r="B171" s="156" t="s">
        <v>1064</v>
      </c>
      <c r="C171" s="157">
        <v>101598</v>
      </c>
      <c r="D171" s="156" t="s">
        <v>425</v>
      </c>
      <c r="E171" s="156" t="s">
        <v>476</v>
      </c>
      <c r="F171" s="156" t="s">
        <v>1065</v>
      </c>
      <c r="G171" s="156" t="s">
        <v>536</v>
      </c>
      <c r="H171" s="156"/>
      <c r="I171" s="156"/>
      <c r="J171" s="156" t="s">
        <v>1066</v>
      </c>
      <c r="K171" s="157">
        <v>48</v>
      </c>
      <c r="L171" s="156" t="s">
        <v>440</v>
      </c>
      <c r="M171" s="156" t="s">
        <v>547</v>
      </c>
      <c r="N171" s="156" t="s">
        <v>548</v>
      </c>
      <c r="O171" s="156" t="s">
        <v>501</v>
      </c>
      <c r="P171" s="156"/>
      <c r="Q171" s="156"/>
      <c r="R171" s="156" t="s">
        <v>547</v>
      </c>
      <c r="S171" s="156" t="s">
        <v>14</v>
      </c>
      <c r="T171" s="123" t="str">
        <f t="shared" si="0"/>
        <v>Vice President Akuntansi Umum dan Sistem Keuangan</v>
      </c>
    </row>
    <row r="172" spans="1:20" ht="14.25" customHeight="1">
      <c r="A172" s="156">
        <v>170</v>
      </c>
      <c r="B172" s="156" t="s">
        <v>1067</v>
      </c>
      <c r="C172" s="157">
        <v>101545</v>
      </c>
      <c r="D172" s="156" t="s">
        <v>425</v>
      </c>
      <c r="E172" s="156" t="s">
        <v>476</v>
      </c>
      <c r="F172" s="156" t="s">
        <v>1068</v>
      </c>
      <c r="G172" s="156" t="s">
        <v>536</v>
      </c>
      <c r="H172" s="156"/>
      <c r="I172" s="156"/>
      <c r="J172" s="156" t="s">
        <v>1069</v>
      </c>
      <c r="K172" s="157">
        <v>48</v>
      </c>
      <c r="L172" s="156" t="s">
        <v>431</v>
      </c>
      <c r="M172" s="156" t="s">
        <v>708</v>
      </c>
      <c r="N172" s="156" t="s">
        <v>709</v>
      </c>
      <c r="O172" s="156" t="s">
        <v>501</v>
      </c>
      <c r="P172" s="156"/>
      <c r="Q172" s="156"/>
      <c r="R172" s="156" t="s">
        <v>708</v>
      </c>
      <c r="S172" s="156" t="s">
        <v>14</v>
      </c>
      <c r="T172" s="123" t="str">
        <f t="shared" si="0"/>
        <v>Vice President Risiko Operasional</v>
      </c>
    </row>
    <row r="173" spans="1:20" ht="14.25" customHeight="1">
      <c r="A173" s="156">
        <v>171</v>
      </c>
      <c r="B173" s="156" t="s">
        <v>1070</v>
      </c>
      <c r="C173" s="157">
        <v>100556</v>
      </c>
      <c r="D173" s="156" t="s">
        <v>425</v>
      </c>
      <c r="E173" s="156" t="s">
        <v>476</v>
      </c>
      <c r="F173" s="156" t="s">
        <v>1071</v>
      </c>
      <c r="G173" s="156" t="s">
        <v>536</v>
      </c>
      <c r="H173" s="156" t="s">
        <v>166</v>
      </c>
      <c r="I173" s="156" t="s">
        <v>1072</v>
      </c>
      <c r="J173" s="156" t="s">
        <v>1073</v>
      </c>
      <c r="K173" s="157">
        <v>52</v>
      </c>
      <c r="L173" s="156" t="s">
        <v>431</v>
      </c>
      <c r="M173" s="156" t="s">
        <v>1074</v>
      </c>
      <c r="N173" s="156" t="s">
        <v>656</v>
      </c>
      <c r="O173" s="156" t="s">
        <v>540</v>
      </c>
      <c r="P173" s="156"/>
      <c r="Q173" s="156"/>
      <c r="R173" s="156" t="s">
        <v>1075</v>
      </c>
      <c r="S173" s="156" t="s">
        <v>14</v>
      </c>
      <c r="T173" s="123" t="str">
        <f t="shared" si="0"/>
        <v>Vice President Pengawasan Intern Operasi dan Komersial</v>
      </c>
    </row>
    <row r="174" spans="1:20" ht="14.25" customHeight="1">
      <c r="A174" s="156">
        <v>172</v>
      </c>
      <c r="B174" s="156" t="s">
        <v>1076</v>
      </c>
      <c r="C174" s="157">
        <v>105705</v>
      </c>
      <c r="D174" s="156" t="s">
        <v>425</v>
      </c>
      <c r="E174" s="156" t="s">
        <v>488</v>
      </c>
      <c r="F174" s="156" t="s">
        <v>1077</v>
      </c>
      <c r="G174" s="156" t="s">
        <v>536</v>
      </c>
      <c r="H174" s="156" t="s">
        <v>166</v>
      </c>
      <c r="I174" s="156" t="s">
        <v>545</v>
      </c>
      <c r="J174" s="156" t="s">
        <v>1078</v>
      </c>
      <c r="K174" s="157">
        <v>33</v>
      </c>
      <c r="L174" s="156" t="s">
        <v>431</v>
      </c>
      <c r="M174" s="156" t="s">
        <v>582</v>
      </c>
      <c r="N174" s="156" t="s">
        <v>583</v>
      </c>
      <c r="O174" s="156" t="s">
        <v>540</v>
      </c>
      <c r="P174" s="156"/>
      <c r="Q174" s="156"/>
      <c r="R174" s="156" t="s">
        <v>584</v>
      </c>
      <c r="S174" s="156" t="s">
        <v>14</v>
      </c>
      <c r="T174" s="123" t="str">
        <f t="shared" si="0"/>
        <v>Vice President Tata Kelola, Hubungan Lembaga dan Investor</v>
      </c>
    </row>
    <row r="175" spans="1:20" ht="14.25" customHeight="1">
      <c r="A175" s="156">
        <v>173</v>
      </c>
      <c r="B175" s="156" t="s">
        <v>1079</v>
      </c>
      <c r="C175" s="157">
        <v>104413</v>
      </c>
      <c r="D175" s="156" t="s">
        <v>425</v>
      </c>
      <c r="E175" s="156" t="s">
        <v>488</v>
      </c>
      <c r="F175" s="156" t="s">
        <v>1080</v>
      </c>
      <c r="G175" s="156" t="s">
        <v>536</v>
      </c>
      <c r="H175" s="156" t="s">
        <v>170</v>
      </c>
      <c r="I175" s="156" t="s">
        <v>558</v>
      </c>
      <c r="J175" s="156" t="s">
        <v>1081</v>
      </c>
      <c r="K175" s="157">
        <v>37</v>
      </c>
      <c r="L175" s="156" t="s">
        <v>431</v>
      </c>
      <c r="M175" s="156" t="s">
        <v>596</v>
      </c>
      <c r="N175" s="156" t="s">
        <v>597</v>
      </c>
      <c r="O175" s="156" t="s">
        <v>474</v>
      </c>
      <c r="P175" s="156"/>
      <c r="Q175" s="156"/>
      <c r="R175" s="156" t="s">
        <v>596</v>
      </c>
      <c r="S175" s="156" t="s">
        <v>14</v>
      </c>
      <c r="T175" s="123" t="str">
        <f t="shared" si="0"/>
        <v>Vice President Pengendalian Fasilitas Pelabuhan</v>
      </c>
    </row>
    <row r="176" spans="1:20" ht="14.25" customHeight="1">
      <c r="A176" s="156">
        <v>174</v>
      </c>
      <c r="B176" s="156" t="s">
        <v>1082</v>
      </c>
      <c r="C176" s="157">
        <v>104446</v>
      </c>
      <c r="D176" s="156" t="s">
        <v>425</v>
      </c>
      <c r="E176" s="156" t="s">
        <v>488</v>
      </c>
      <c r="F176" s="156" t="s">
        <v>1083</v>
      </c>
      <c r="G176" s="156" t="s">
        <v>536</v>
      </c>
      <c r="H176" s="156" t="s">
        <v>168</v>
      </c>
      <c r="I176" s="156" t="s">
        <v>545</v>
      </c>
      <c r="J176" s="156" t="s">
        <v>1084</v>
      </c>
      <c r="K176" s="157">
        <v>37</v>
      </c>
      <c r="L176" s="156" t="s">
        <v>440</v>
      </c>
      <c r="M176" s="156" t="s">
        <v>573</v>
      </c>
      <c r="N176" s="156" t="s">
        <v>574</v>
      </c>
      <c r="O176" s="156" t="s">
        <v>555</v>
      </c>
      <c r="P176" s="156"/>
      <c r="Q176" s="156"/>
      <c r="R176" s="156" t="s">
        <v>573</v>
      </c>
      <c r="S176" s="156" t="s">
        <v>14</v>
      </c>
      <c r="T176" s="123" t="str">
        <f t="shared" si="0"/>
        <v>Vice President Perencanaan SDM dan Organisasi</v>
      </c>
    </row>
    <row r="177" spans="1:20" ht="14.25" customHeight="1">
      <c r="A177" s="156">
        <v>175</v>
      </c>
      <c r="B177" s="156" t="s">
        <v>1085</v>
      </c>
      <c r="C177" s="157">
        <v>104472</v>
      </c>
      <c r="D177" s="156" t="s">
        <v>425</v>
      </c>
      <c r="E177" s="156" t="s">
        <v>488</v>
      </c>
      <c r="F177" s="156" t="s">
        <v>1086</v>
      </c>
      <c r="G177" s="156" t="s">
        <v>536</v>
      </c>
      <c r="H177" s="156" t="s">
        <v>168</v>
      </c>
      <c r="I177" s="156" t="s">
        <v>610</v>
      </c>
      <c r="J177" s="156" t="s">
        <v>704</v>
      </c>
      <c r="K177" s="157">
        <v>37</v>
      </c>
      <c r="L177" s="156" t="s">
        <v>431</v>
      </c>
      <c r="M177" s="156" t="s">
        <v>732</v>
      </c>
      <c r="N177" s="156" t="s">
        <v>574</v>
      </c>
      <c r="O177" s="156" t="s">
        <v>555</v>
      </c>
      <c r="P177" s="156"/>
      <c r="Q177" s="156"/>
      <c r="R177" s="156" t="s">
        <v>732</v>
      </c>
      <c r="S177" s="156" t="s">
        <v>14</v>
      </c>
      <c r="T177" s="123" t="str">
        <f t="shared" si="0"/>
        <v>Vice President Budaya Korporasi</v>
      </c>
    </row>
    <row r="178" spans="1:20" ht="14.25" customHeight="1">
      <c r="A178" s="156">
        <v>176</v>
      </c>
      <c r="B178" s="156" t="s">
        <v>1087</v>
      </c>
      <c r="C178" s="157">
        <v>104156</v>
      </c>
      <c r="D178" s="156" t="s">
        <v>425</v>
      </c>
      <c r="E178" s="156" t="s">
        <v>488</v>
      </c>
      <c r="F178" s="156" t="s">
        <v>1088</v>
      </c>
      <c r="G178" s="156" t="s">
        <v>536</v>
      </c>
      <c r="H178" s="156"/>
      <c r="I178" s="156"/>
      <c r="J178" s="156" t="s">
        <v>1089</v>
      </c>
      <c r="K178" s="157">
        <v>38</v>
      </c>
      <c r="L178" s="156" t="s">
        <v>431</v>
      </c>
      <c r="M178" s="156" t="s">
        <v>838</v>
      </c>
      <c r="N178" s="156" t="s">
        <v>548</v>
      </c>
      <c r="O178" s="156" t="s">
        <v>501</v>
      </c>
      <c r="P178" s="156"/>
      <c r="Q178" s="156"/>
      <c r="R178" s="156" t="s">
        <v>838</v>
      </c>
      <c r="S178" s="156" t="s">
        <v>14</v>
      </c>
      <c r="T178" s="123" t="str">
        <f t="shared" si="0"/>
        <v>Vice President Pengendalian Keuangan dan Pelaporan</v>
      </c>
    </row>
    <row r="179" spans="1:20" ht="14.25" customHeight="1">
      <c r="A179" s="156">
        <v>177</v>
      </c>
      <c r="B179" s="156" t="s">
        <v>1090</v>
      </c>
      <c r="C179" s="157">
        <v>103800</v>
      </c>
      <c r="D179" s="156" t="s">
        <v>425</v>
      </c>
      <c r="E179" s="156" t="s">
        <v>488</v>
      </c>
      <c r="F179" s="156" t="s">
        <v>1091</v>
      </c>
      <c r="G179" s="156" t="s">
        <v>536</v>
      </c>
      <c r="H179" s="156" t="s">
        <v>170</v>
      </c>
      <c r="I179" s="156" t="s">
        <v>537</v>
      </c>
      <c r="J179" s="156" t="s">
        <v>1092</v>
      </c>
      <c r="K179" s="157">
        <v>39</v>
      </c>
      <c r="L179" s="156" t="s">
        <v>431</v>
      </c>
      <c r="M179" s="156" t="s">
        <v>780</v>
      </c>
      <c r="N179" s="156" t="s">
        <v>597</v>
      </c>
      <c r="O179" s="156" t="s">
        <v>474</v>
      </c>
      <c r="P179" s="156"/>
      <c r="Q179" s="156"/>
      <c r="R179" s="156" t="s">
        <v>780</v>
      </c>
      <c r="S179" s="156" t="s">
        <v>14</v>
      </c>
      <c r="T179" s="123" t="str">
        <f t="shared" si="0"/>
        <v>Vice President Perencanaan Fasilitas Pelabuhan</v>
      </c>
    </row>
    <row r="180" spans="1:20" ht="14.25" customHeight="1">
      <c r="A180" s="156">
        <v>178</v>
      </c>
      <c r="B180" s="156" t="s">
        <v>1093</v>
      </c>
      <c r="C180" s="157">
        <v>103954</v>
      </c>
      <c r="D180" s="156" t="s">
        <v>425</v>
      </c>
      <c r="E180" s="156" t="s">
        <v>488</v>
      </c>
      <c r="F180" s="156" t="s">
        <v>1094</v>
      </c>
      <c r="G180" s="156" t="s">
        <v>536</v>
      </c>
      <c r="H180" s="156"/>
      <c r="I180" s="156"/>
      <c r="J180" s="156" t="s">
        <v>1095</v>
      </c>
      <c r="K180" s="157">
        <v>39</v>
      </c>
      <c r="L180" s="156" t="s">
        <v>440</v>
      </c>
      <c r="M180" s="156" t="s">
        <v>612</v>
      </c>
      <c r="N180" s="156" t="s">
        <v>613</v>
      </c>
      <c r="O180" s="156" t="s">
        <v>555</v>
      </c>
      <c r="P180" s="156"/>
      <c r="Q180" s="156"/>
      <c r="R180" s="156" t="s">
        <v>614</v>
      </c>
      <c r="S180" s="156" t="s">
        <v>14</v>
      </c>
      <c r="T180" s="123" t="str">
        <f t="shared" si="0"/>
        <v>Vice President Pengelolaan Dokumen Perusahaan</v>
      </c>
    </row>
    <row r="181" spans="1:20" ht="14.25" customHeight="1">
      <c r="A181" s="156">
        <v>179</v>
      </c>
      <c r="B181" s="156" t="s">
        <v>1096</v>
      </c>
      <c r="C181" s="157">
        <v>103677</v>
      </c>
      <c r="D181" s="156" t="s">
        <v>425</v>
      </c>
      <c r="E181" s="156" t="s">
        <v>488</v>
      </c>
      <c r="F181" s="156" t="s">
        <v>1097</v>
      </c>
      <c r="G181" s="156" t="s">
        <v>536</v>
      </c>
      <c r="H181" s="156"/>
      <c r="I181" s="156"/>
      <c r="J181" s="156" t="s">
        <v>1098</v>
      </c>
      <c r="K181" s="157">
        <v>40</v>
      </c>
      <c r="L181" s="156" t="s">
        <v>431</v>
      </c>
      <c r="M181" s="156" t="s">
        <v>724</v>
      </c>
      <c r="N181" s="156" t="s">
        <v>473</v>
      </c>
      <c r="O181" s="156" t="s">
        <v>474</v>
      </c>
      <c r="P181" s="156"/>
      <c r="Q181" s="156"/>
      <c r="R181" s="156" t="s">
        <v>724</v>
      </c>
      <c r="S181" s="156" t="s">
        <v>14</v>
      </c>
      <c r="T181" s="123" t="str">
        <f t="shared" si="0"/>
        <v>Vice President Pemeliharaan Sistem dan Data Manajemen</v>
      </c>
    </row>
    <row r="182" spans="1:20" ht="14.25" customHeight="1">
      <c r="A182" s="156">
        <v>180</v>
      </c>
      <c r="B182" s="156" t="s">
        <v>1099</v>
      </c>
      <c r="C182" s="157">
        <v>103768</v>
      </c>
      <c r="D182" s="156" t="s">
        <v>425</v>
      </c>
      <c r="E182" s="156" t="s">
        <v>488</v>
      </c>
      <c r="F182" s="156" t="s">
        <v>1100</v>
      </c>
      <c r="G182" s="156" t="s">
        <v>536</v>
      </c>
      <c r="H182" s="156" t="s">
        <v>168</v>
      </c>
      <c r="I182" s="156" t="s">
        <v>545</v>
      </c>
      <c r="J182" s="156" t="s">
        <v>1101</v>
      </c>
      <c r="K182" s="157">
        <v>40</v>
      </c>
      <c r="L182" s="156" t="s">
        <v>440</v>
      </c>
      <c r="M182" s="156" t="s">
        <v>1102</v>
      </c>
      <c r="N182" s="156" t="s">
        <v>607</v>
      </c>
      <c r="O182" s="156" t="s">
        <v>501</v>
      </c>
      <c r="P182" s="156"/>
      <c r="Q182" s="156"/>
      <c r="R182" s="156" t="s">
        <v>1102</v>
      </c>
      <c r="S182" s="156" t="s">
        <v>14</v>
      </c>
      <c r="T182" s="123" t="str">
        <f t="shared" si="0"/>
        <v>Vice President Keuangan Korporasi</v>
      </c>
    </row>
    <row r="183" spans="1:20" ht="14.25" customHeight="1">
      <c r="A183" s="156">
        <v>181</v>
      </c>
      <c r="B183" s="156" t="s">
        <v>1103</v>
      </c>
      <c r="C183" s="157">
        <v>102525</v>
      </c>
      <c r="D183" s="156" t="s">
        <v>425</v>
      </c>
      <c r="E183" s="156" t="s">
        <v>488</v>
      </c>
      <c r="F183" s="156" t="s">
        <v>1104</v>
      </c>
      <c r="G183" s="156" t="s">
        <v>536</v>
      </c>
      <c r="H183" s="156" t="s">
        <v>166</v>
      </c>
      <c r="I183" s="156" t="s">
        <v>753</v>
      </c>
      <c r="J183" s="156" t="s">
        <v>1105</v>
      </c>
      <c r="K183" s="157">
        <v>45</v>
      </c>
      <c r="L183" s="156" t="s">
        <v>431</v>
      </c>
      <c r="M183" s="156" t="s">
        <v>624</v>
      </c>
      <c r="N183" s="156" t="s">
        <v>625</v>
      </c>
      <c r="O183" s="156" t="s">
        <v>481</v>
      </c>
      <c r="P183" s="156"/>
      <c r="Q183" s="156"/>
      <c r="R183" s="156" t="s">
        <v>624</v>
      </c>
      <c r="S183" s="156" t="s">
        <v>14</v>
      </c>
      <c r="T183" s="123" t="str">
        <f t="shared" si="0"/>
        <v>Vice President HSSE</v>
      </c>
    </row>
    <row r="184" spans="1:20" ht="14.25" customHeight="1">
      <c r="A184" s="156">
        <v>182</v>
      </c>
      <c r="B184" s="156" t="s">
        <v>1106</v>
      </c>
      <c r="C184" s="157">
        <v>101955</v>
      </c>
      <c r="D184" s="156" t="s">
        <v>425</v>
      </c>
      <c r="E184" s="156" t="s">
        <v>488</v>
      </c>
      <c r="F184" s="156" t="s">
        <v>1107</v>
      </c>
      <c r="G184" s="156" t="s">
        <v>536</v>
      </c>
      <c r="H184" s="156" t="s">
        <v>166</v>
      </c>
      <c r="I184" s="156" t="s">
        <v>1108</v>
      </c>
      <c r="J184" s="156" t="s">
        <v>1109</v>
      </c>
      <c r="K184" s="157">
        <v>47</v>
      </c>
      <c r="L184" s="156" t="s">
        <v>440</v>
      </c>
      <c r="M184" s="156" t="s">
        <v>592</v>
      </c>
      <c r="N184" s="156" t="s">
        <v>511</v>
      </c>
      <c r="O184" s="156" t="s">
        <v>481</v>
      </c>
      <c r="P184" s="156"/>
      <c r="Q184" s="156"/>
      <c r="R184" s="156" t="s">
        <v>592</v>
      </c>
      <c r="S184" s="156" t="s">
        <v>14</v>
      </c>
      <c r="T184" s="123" t="str">
        <f t="shared" si="0"/>
        <v>Vice President Laporan dan Monitoring</v>
      </c>
    </row>
    <row r="185" spans="1:20" ht="14.25" customHeight="1">
      <c r="A185" s="156">
        <v>183</v>
      </c>
      <c r="B185" s="156" t="s">
        <v>1110</v>
      </c>
      <c r="C185" s="157">
        <v>101761</v>
      </c>
      <c r="D185" s="156" t="s">
        <v>425</v>
      </c>
      <c r="E185" s="156" t="s">
        <v>488</v>
      </c>
      <c r="F185" s="156" t="s">
        <v>1111</v>
      </c>
      <c r="G185" s="156" t="s">
        <v>536</v>
      </c>
      <c r="H185" s="156"/>
      <c r="I185" s="156"/>
      <c r="J185" s="156" t="s">
        <v>1112</v>
      </c>
      <c r="K185" s="157">
        <v>48</v>
      </c>
      <c r="L185" s="156" t="s">
        <v>431</v>
      </c>
      <c r="M185" s="156" t="s">
        <v>602</v>
      </c>
      <c r="N185" s="156" t="s">
        <v>516</v>
      </c>
      <c r="O185" s="156" t="s">
        <v>474</v>
      </c>
      <c r="P185" s="156"/>
      <c r="Q185" s="156"/>
      <c r="R185" s="156" t="s">
        <v>602</v>
      </c>
      <c r="S185" s="156" t="s">
        <v>14</v>
      </c>
      <c r="T185" s="123" t="str">
        <f t="shared" si="0"/>
        <v>Vice President Pengendalian Peralatan Pelabuhan</v>
      </c>
    </row>
    <row r="186" spans="1:20" ht="14.25" customHeight="1">
      <c r="A186" s="156">
        <v>184</v>
      </c>
      <c r="B186" s="156" t="s">
        <v>1113</v>
      </c>
      <c r="C186" s="157">
        <v>101208</v>
      </c>
      <c r="D186" s="156" t="s">
        <v>425</v>
      </c>
      <c r="E186" s="156" t="s">
        <v>488</v>
      </c>
      <c r="F186" s="156" t="s">
        <v>1114</v>
      </c>
      <c r="G186" s="156" t="s">
        <v>536</v>
      </c>
      <c r="H186" s="156" t="s">
        <v>168</v>
      </c>
      <c r="I186" s="156"/>
      <c r="J186" s="156" t="s">
        <v>1115</v>
      </c>
      <c r="K186" s="157">
        <v>49</v>
      </c>
      <c r="L186" s="156" t="s">
        <v>431</v>
      </c>
      <c r="M186" s="156" t="s">
        <v>728</v>
      </c>
      <c r="N186" s="156" t="s">
        <v>613</v>
      </c>
      <c r="O186" s="156" t="s">
        <v>555</v>
      </c>
      <c r="P186" s="156"/>
      <c r="Q186" s="156"/>
      <c r="R186" s="156" t="s">
        <v>728</v>
      </c>
      <c r="S186" s="156" t="s">
        <v>14</v>
      </c>
      <c r="T186" s="123" t="str">
        <f t="shared" si="0"/>
        <v>Vice President Administrasi dan Layanan SDM</v>
      </c>
    </row>
    <row r="187" spans="1:20" ht="14.25" customHeight="1">
      <c r="A187" s="156">
        <v>185</v>
      </c>
      <c r="B187" s="156" t="s">
        <v>1116</v>
      </c>
      <c r="C187" s="157">
        <v>101015</v>
      </c>
      <c r="D187" s="156" t="s">
        <v>425</v>
      </c>
      <c r="E187" s="156" t="s">
        <v>488</v>
      </c>
      <c r="F187" s="156" t="s">
        <v>1117</v>
      </c>
      <c r="G187" s="156" t="s">
        <v>536</v>
      </c>
      <c r="H187" s="156"/>
      <c r="I187" s="156"/>
      <c r="J187" s="156" t="s">
        <v>1118</v>
      </c>
      <c r="K187" s="157">
        <v>50</v>
      </c>
      <c r="L187" s="156" t="s">
        <v>431</v>
      </c>
      <c r="M187" s="156" t="s">
        <v>531</v>
      </c>
      <c r="N187" s="156" t="s">
        <v>532</v>
      </c>
      <c r="O187" s="156" t="s">
        <v>481</v>
      </c>
      <c r="P187" s="156"/>
      <c r="Q187" s="156"/>
      <c r="R187" s="156" t="s">
        <v>531</v>
      </c>
      <c r="S187" s="156" t="s">
        <v>14</v>
      </c>
      <c r="T187" s="123" t="str">
        <f t="shared" si="0"/>
        <v>Staf Madya Pengembangan Operasi</v>
      </c>
    </row>
    <row r="188" spans="1:20" ht="14.25" customHeight="1">
      <c r="A188" s="156">
        <v>186</v>
      </c>
      <c r="B188" s="156" t="s">
        <v>1119</v>
      </c>
      <c r="C188" s="157">
        <v>100641</v>
      </c>
      <c r="D188" s="156" t="s">
        <v>425</v>
      </c>
      <c r="E188" s="156" t="s">
        <v>488</v>
      </c>
      <c r="F188" s="156" t="s">
        <v>1120</v>
      </c>
      <c r="G188" s="156" t="s">
        <v>536</v>
      </c>
      <c r="H188" s="156"/>
      <c r="I188" s="156"/>
      <c r="J188" s="156" t="s">
        <v>1121</v>
      </c>
      <c r="K188" s="157">
        <v>52</v>
      </c>
      <c r="L188" s="156" t="s">
        <v>431</v>
      </c>
      <c r="M188" s="156" t="s">
        <v>506</v>
      </c>
      <c r="N188" s="156" t="s">
        <v>496</v>
      </c>
      <c r="O188" s="156" t="s">
        <v>486</v>
      </c>
      <c r="P188" s="156"/>
      <c r="Q188" s="156"/>
      <c r="R188" s="156" t="s">
        <v>506</v>
      </c>
      <c r="S188" s="156" t="s">
        <v>14</v>
      </c>
      <c r="T188" s="123" t="str">
        <f t="shared" si="0"/>
        <v>Staf Madya Perencanaan Perusahaan</v>
      </c>
    </row>
    <row r="189" spans="1:20" ht="14.25" customHeight="1">
      <c r="A189" s="156">
        <v>187</v>
      </c>
      <c r="B189" s="156" t="s">
        <v>1122</v>
      </c>
      <c r="C189" s="157">
        <v>105286</v>
      </c>
      <c r="D189" s="156" t="s">
        <v>425</v>
      </c>
      <c r="E189" s="156" t="s">
        <v>468</v>
      </c>
      <c r="F189" s="156" t="s">
        <v>1123</v>
      </c>
      <c r="G189" s="156" t="s">
        <v>536</v>
      </c>
      <c r="H189" s="156" t="s">
        <v>168</v>
      </c>
      <c r="I189" s="156" t="s">
        <v>778</v>
      </c>
      <c r="J189" s="156" t="s">
        <v>1124</v>
      </c>
      <c r="K189" s="157">
        <v>34</v>
      </c>
      <c r="L189" s="156" t="s">
        <v>431</v>
      </c>
      <c r="M189" s="156" t="s">
        <v>641</v>
      </c>
      <c r="N189" s="156" t="s">
        <v>583</v>
      </c>
      <c r="O189" s="156" t="s">
        <v>540</v>
      </c>
      <c r="P189" s="156"/>
      <c r="Q189" s="156"/>
      <c r="R189" s="156" t="s">
        <v>641</v>
      </c>
      <c r="S189" s="156" t="s">
        <v>14</v>
      </c>
      <c r="T189" s="123" t="str">
        <f t="shared" si="0"/>
        <v>Vice President Komunikasi, Korporasi dan Protokoler</v>
      </c>
    </row>
    <row r="190" spans="1:20" ht="14.25" customHeight="1">
      <c r="A190" s="156">
        <v>188</v>
      </c>
      <c r="B190" s="156" t="s">
        <v>1125</v>
      </c>
      <c r="C190" s="157">
        <v>104652</v>
      </c>
      <c r="D190" s="156" t="s">
        <v>425</v>
      </c>
      <c r="E190" s="156" t="s">
        <v>468</v>
      </c>
      <c r="F190" s="156" t="s">
        <v>1126</v>
      </c>
      <c r="G190" s="156" t="s">
        <v>536</v>
      </c>
      <c r="H190" s="156" t="s">
        <v>166</v>
      </c>
      <c r="I190" s="156" t="s">
        <v>610</v>
      </c>
      <c r="J190" s="156" t="s">
        <v>1127</v>
      </c>
      <c r="K190" s="157">
        <v>36</v>
      </c>
      <c r="L190" s="156" t="s">
        <v>431</v>
      </c>
      <c r="M190" s="156" t="s">
        <v>935</v>
      </c>
      <c r="N190" s="156" t="s">
        <v>526</v>
      </c>
      <c r="O190" s="156" t="s">
        <v>486</v>
      </c>
      <c r="P190" s="156"/>
      <c r="Q190" s="156"/>
      <c r="R190" s="156" t="s">
        <v>935</v>
      </c>
      <c r="S190" s="156" t="s">
        <v>14</v>
      </c>
      <c r="T190" s="123" t="str">
        <f t="shared" si="0"/>
        <v>Vice President Pembinaan Anak Perusahaan</v>
      </c>
    </row>
    <row r="191" spans="1:20" ht="14.25" customHeight="1">
      <c r="A191" s="156">
        <v>189</v>
      </c>
      <c r="B191" s="156" t="s">
        <v>1128</v>
      </c>
      <c r="C191" s="157">
        <v>103680</v>
      </c>
      <c r="D191" s="156" t="s">
        <v>425</v>
      </c>
      <c r="E191" s="156" t="s">
        <v>468</v>
      </c>
      <c r="F191" s="156" t="s">
        <v>1129</v>
      </c>
      <c r="G191" s="156" t="s">
        <v>536</v>
      </c>
      <c r="H191" s="156"/>
      <c r="I191" s="156"/>
      <c r="J191" s="156" t="s">
        <v>1130</v>
      </c>
      <c r="K191" s="157">
        <v>40</v>
      </c>
      <c r="L191" s="156" t="s">
        <v>431</v>
      </c>
      <c r="M191" s="156" t="s">
        <v>568</v>
      </c>
      <c r="N191" s="156" t="s">
        <v>521</v>
      </c>
      <c r="O191" s="156" t="s">
        <v>486</v>
      </c>
      <c r="P191" s="156"/>
      <c r="Q191" s="156"/>
      <c r="R191" s="156" t="s">
        <v>568</v>
      </c>
      <c r="S191" s="156" t="s">
        <v>14</v>
      </c>
      <c r="T191" s="123" t="str">
        <f t="shared" si="0"/>
        <v>Vice President Pemasaran</v>
      </c>
    </row>
    <row r="192" spans="1:20" ht="14.25" customHeight="1">
      <c r="A192" s="156">
        <v>190</v>
      </c>
      <c r="B192" s="156" t="s">
        <v>1131</v>
      </c>
      <c r="C192" s="157">
        <v>101879</v>
      </c>
      <c r="D192" s="156" t="s">
        <v>425</v>
      </c>
      <c r="E192" s="156" t="s">
        <v>468</v>
      </c>
      <c r="F192" s="156" t="s">
        <v>1132</v>
      </c>
      <c r="G192" s="156" t="s">
        <v>536</v>
      </c>
      <c r="H192" s="156" t="s">
        <v>168</v>
      </c>
      <c r="I192" s="156" t="s">
        <v>1133</v>
      </c>
      <c r="J192" s="156" t="s">
        <v>1134</v>
      </c>
      <c r="K192" s="157">
        <v>47</v>
      </c>
      <c r="L192" s="156" t="s">
        <v>431</v>
      </c>
      <c r="M192" s="156" t="s">
        <v>739</v>
      </c>
      <c r="N192" s="156" t="s">
        <v>613</v>
      </c>
      <c r="O192" s="156" t="s">
        <v>555</v>
      </c>
      <c r="P192" s="156"/>
      <c r="Q192" s="156"/>
      <c r="R192" s="156" t="s">
        <v>739</v>
      </c>
      <c r="S192" s="156" t="s">
        <v>14</v>
      </c>
      <c r="T192" s="123" t="str">
        <f t="shared" si="0"/>
        <v>Vice President Umum dan Rumah Tangga</v>
      </c>
    </row>
    <row r="193" spans="1:20" ht="14.25" customHeight="1">
      <c r="A193" s="156">
        <v>191</v>
      </c>
      <c r="B193" s="156" t="s">
        <v>1135</v>
      </c>
      <c r="C193" s="157">
        <v>100059</v>
      </c>
      <c r="D193" s="156" t="s">
        <v>425</v>
      </c>
      <c r="E193" s="156" t="s">
        <v>468</v>
      </c>
      <c r="F193" s="156" t="s">
        <v>1136</v>
      </c>
      <c r="G193" s="156" t="s">
        <v>536</v>
      </c>
      <c r="H193" s="156"/>
      <c r="I193" s="156"/>
      <c r="J193" s="156" t="s">
        <v>1137</v>
      </c>
      <c r="K193" s="157">
        <v>55</v>
      </c>
      <c r="L193" s="156" t="s">
        <v>440</v>
      </c>
      <c r="M193" s="156" t="s">
        <v>636</v>
      </c>
      <c r="N193" s="156" t="s">
        <v>613</v>
      </c>
      <c r="O193" s="156" t="s">
        <v>555</v>
      </c>
      <c r="P193" s="156"/>
      <c r="Q193" s="156"/>
      <c r="R193" s="156" t="s">
        <v>636</v>
      </c>
      <c r="S193" s="156" t="s">
        <v>14</v>
      </c>
      <c r="T193" s="123" t="str">
        <f t="shared" si="0"/>
        <v>Vice President Pengadaan</v>
      </c>
    </row>
    <row r="194" spans="1:20" ht="14.25" customHeight="1">
      <c r="A194" s="156">
        <v>192</v>
      </c>
      <c r="B194" s="156" t="s">
        <v>1138</v>
      </c>
      <c r="C194" s="157">
        <v>100055</v>
      </c>
      <c r="D194" s="156" t="s">
        <v>425</v>
      </c>
      <c r="E194" s="156" t="s">
        <v>468</v>
      </c>
      <c r="F194" s="156" t="s">
        <v>1139</v>
      </c>
      <c r="G194" s="156" t="s">
        <v>536</v>
      </c>
      <c r="H194" s="156"/>
      <c r="I194" s="156"/>
      <c r="J194" s="156" t="s">
        <v>1140</v>
      </c>
      <c r="K194" s="157">
        <v>56</v>
      </c>
      <c r="L194" s="156" t="s">
        <v>431</v>
      </c>
      <c r="M194" s="156" t="s">
        <v>664</v>
      </c>
      <c r="N194" s="156" t="s">
        <v>583</v>
      </c>
      <c r="O194" s="156" t="s">
        <v>540</v>
      </c>
      <c r="P194" s="156"/>
      <c r="Q194" s="156"/>
      <c r="R194" s="156" t="s">
        <v>665</v>
      </c>
      <c r="S194" s="156" t="s">
        <v>14</v>
      </c>
      <c r="T194" s="123" t="str">
        <f t="shared" si="0"/>
        <v>Vice President Tanggung Jawab Sosial dan Lingkungan</v>
      </c>
    </row>
    <row r="195" spans="1:20" ht="14.25" customHeight="1">
      <c r="A195" s="156">
        <v>193</v>
      </c>
      <c r="B195" s="156" t="s">
        <v>1141</v>
      </c>
      <c r="C195" s="157">
        <v>105406</v>
      </c>
      <c r="D195" s="156" t="s">
        <v>425</v>
      </c>
      <c r="E195" s="156" t="s">
        <v>503</v>
      </c>
      <c r="F195" s="156" t="s">
        <v>1142</v>
      </c>
      <c r="G195" s="156" t="s">
        <v>536</v>
      </c>
      <c r="H195" s="156"/>
      <c r="I195" s="156"/>
      <c r="J195" s="156" t="s">
        <v>1143</v>
      </c>
      <c r="K195" s="157">
        <v>34</v>
      </c>
      <c r="L195" s="156" t="s">
        <v>440</v>
      </c>
      <c r="M195" s="156" t="s">
        <v>673</v>
      </c>
      <c r="N195" s="156" t="s">
        <v>548</v>
      </c>
      <c r="O195" s="156" t="s">
        <v>501</v>
      </c>
      <c r="P195" s="156"/>
      <c r="Q195" s="156"/>
      <c r="R195" s="156" t="s">
        <v>673</v>
      </c>
      <c r="S195" s="156" t="s">
        <v>14</v>
      </c>
      <c r="T195" s="123" t="str">
        <f t="shared" si="0"/>
        <v>Vice President Perencanaan Keuangan dan Anggaran Investasi</v>
      </c>
    </row>
    <row r="196" spans="1:20" ht="14.25" customHeight="1">
      <c r="A196" s="156">
        <v>194</v>
      </c>
      <c r="B196" s="156" t="s">
        <v>1144</v>
      </c>
      <c r="C196" s="157">
        <v>104584</v>
      </c>
      <c r="D196" s="156" t="s">
        <v>425</v>
      </c>
      <c r="E196" s="156" t="s">
        <v>503</v>
      </c>
      <c r="F196" s="156" t="s">
        <v>1145</v>
      </c>
      <c r="G196" s="156" t="s">
        <v>536</v>
      </c>
      <c r="H196" s="156"/>
      <c r="I196" s="156"/>
      <c r="J196" s="156" t="s">
        <v>1146</v>
      </c>
      <c r="K196" s="157">
        <v>36</v>
      </c>
      <c r="L196" s="156" t="s">
        <v>431</v>
      </c>
      <c r="M196" s="156" t="s">
        <v>775</v>
      </c>
      <c r="N196" s="156" t="s">
        <v>625</v>
      </c>
      <c r="O196" s="156" t="s">
        <v>481</v>
      </c>
      <c r="P196" s="156"/>
      <c r="Q196" s="156"/>
      <c r="R196" s="156" t="s">
        <v>775</v>
      </c>
      <c r="S196" s="156" t="s">
        <v>14</v>
      </c>
      <c r="T196" s="123" t="str">
        <f t="shared" si="0"/>
        <v>Vice President Sistem Manajemen Mutu</v>
      </c>
    </row>
    <row r="197" spans="1:20" ht="14.25" customHeight="1">
      <c r="A197" s="156">
        <v>195</v>
      </c>
      <c r="B197" s="156" t="s">
        <v>1147</v>
      </c>
      <c r="C197" s="157">
        <v>104734</v>
      </c>
      <c r="D197" s="156" t="s">
        <v>425</v>
      </c>
      <c r="E197" s="156" t="s">
        <v>503</v>
      </c>
      <c r="F197" s="156" t="s">
        <v>1148</v>
      </c>
      <c r="G197" s="156" t="s">
        <v>536</v>
      </c>
      <c r="H197" s="156" t="s">
        <v>166</v>
      </c>
      <c r="I197" s="156" t="s">
        <v>1149</v>
      </c>
      <c r="J197" s="156" t="s">
        <v>1150</v>
      </c>
      <c r="K197" s="157">
        <v>36</v>
      </c>
      <c r="L197" s="156" t="s">
        <v>431</v>
      </c>
      <c r="M197" s="156" t="s">
        <v>553</v>
      </c>
      <c r="N197" s="156" t="s">
        <v>554</v>
      </c>
      <c r="O197" s="156" t="s">
        <v>555</v>
      </c>
      <c r="P197" s="156"/>
      <c r="Q197" s="156"/>
      <c r="R197" s="156" t="s">
        <v>553</v>
      </c>
      <c r="S197" s="156" t="s">
        <v>14</v>
      </c>
      <c r="T197" s="123" t="str">
        <f t="shared" si="0"/>
        <v>Vice President Dukungan dan Litigasi Hukum</v>
      </c>
    </row>
    <row r="198" spans="1:20" ht="14.25" customHeight="1">
      <c r="A198" s="156">
        <v>196</v>
      </c>
      <c r="B198" s="156" t="s">
        <v>1151</v>
      </c>
      <c r="C198" s="157">
        <v>104358</v>
      </c>
      <c r="D198" s="156" t="s">
        <v>425</v>
      </c>
      <c r="E198" s="156" t="s">
        <v>503</v>
      </c>
      <c r="F198" s="156" t="s">
        <v>1152</v>
      </c>
      <c r="G198" s="156" t="s">
        <v>536</v>
      </c>
      <c r="H198" s="156" t="s">
        <v>166</v>
      </c>
      <c r="I198" s="156" t="s">
        <v>1153</v>
      </c>
      <c r="J198" s="156" t="s">
        <v>1154</v>
      </c>
      <c r="K198" s="157">
        <v>37</v>
      </c>
      <c r="L198" s="156" t="s">
        <v>431</v>
      </c>
      <c r="M198" s="156" t="s">
        <v>815</v>
      </c>
      <c r="N198" s="156" t="s">
        <v>625</v>
      </c>
      <c r="O198" s="156" t="s">
        <v>481</v>
      </c>
      <c r="P198" s="156"/>
      <c r="Q198" s="156"/>
      <c r="R198" s="156" t="s">
        <v>816</v>
      </c>
      <c r="S198" s="156" t="s">
        <v>14</v>
      </c>
      <c r="T198" s="123" t="str">
        <f t="shared" si="0"/>
        <v>Vice President Penyusunan Standar Prosedur Operasional</v>
      </c>
    </row>
    <row r="199" spans="1:20" ht="14.25" customHeight="1">
      <c r="A199" s="156">
        <v>197</v>
      </c>
      <c r="B199" s="156" t="s">
        <v>1155</v>
      </c>
      <c r="C199" s="157">
        <v>104390</v>
      </c>
      <c r="D199" s="156" t="s">
        <v>425</v>
      </c>
      <c r="E199" s="156" t="s">
        <v>503</v>
      </c>
      <c r="F199" s="156" t="s">
        <v>1156</v>
      </c>
      <c r="G199" s="156" t="s">
        <v>536</v>
      </c>
      <c r="H199" s="156" t="s">
        <v>166</v>
      </c>
      <c r="I199" s="156" t="s">
        <v>1157</v>
      </c>
      <c r="J199" s="156" t="s">
        <v>1158</v>
      </c>
      <c r="K199" s="157">
        <v>37</v>
      </c>
      <c r="L199" s="156" t="s">
        <v>431</v>
      </c>
      <c r="M199" s="156" t="s">
        <v>560</v>
      </c>
      <c r="N199" s="156" t="s">
        <v>554</v>
      </c>
      <c r="O199" s="156" t="s">
        <v>555</v>
      </c>
      <c r="P199" s="156"/>
      <c r="Q199" s="156"/>
      <c r="R199" s="156" t="s">
        <v>560</v>
      </c>
      <c r="S199" s="156" t="s">
        <v>14</v>
      </c>
      <c r="T199" s="123" t="str">
        <f t="shared" si="0"/>
        <v>Vice President Pemeriksaan Kepatuhan</v>
      </c>
    </row>
    <row r="200" spans="1:20" ht="14.25" customHeight="1">
      <c r="A200" s="156">
        <v>198</v>
      </c>
      <c r="B200" s="156" t="s">
        <v>1159</v>
      </c>
      <c r="C200" s="157">
        <v>103574</v>
      </c>
      <c r="D200" s="156" t="s">
        <v>425</v>
      </c>
      <c r="E200" s="156" t="s">
        <v>503</v>
      </c>
      <c r="F200" s="156" t="s">
        <v>1160</v>
      </c>
      <c r="G200" s="156" t="s">
        <v>536</v>
      </c>
      <c r="H200" s="156" t="s">
        <v>168</v>
      </c>
      <c r="I200" s="156" t="s">
        <v>537</v>
      </c>
      <c r="J200" s="156" t="s">
        <v>1161</v>
      </c>
      <c r="K200" s="157">
        <v>40</v>
      </c>
      <c r="L200" s="156" t="s">
        <v>440</v>
      </c>
      <c r="M200" s="156" t="s">
        <v>655</v>
      </c>
      <c r="N200" s="156" t="s">
        <v>656</v>
      </c>
      <c r="O200" s="156" t="s">
        <v>540</v>
      </c>
      <c r="P200" s="156"/>
      <c r="Q200" s="156"/>
      <c r="R200" s="156" t="s">
        <v>657</v>
      </c>
      <c r="S200" s="156" t="s">
        <v>14</v>
      </c>
      <c r="T200" s="123" t="str">
        <f t="shared" si="0"/>
        <v>Auditor Utama Pengawasan Intern Supporting</v>
      </c>
    </row>
    <row r="201" spans="1:20" ht="14.25" customHeight="1">
      <c r="A201" s="156">
        <v>199</v>
      </c>
      <c r="B201" s="156" t="s">
        <v>1162</v>
      </c>
      <c r="C201" s="157">
        <v>103010</v>
      </c>
      <c r="D201" s="156" t="s">
        <v>425</v>
      </c>
      <c r="E201" s="156" t="s">
        <v>503</v>
      </c>
      <c r="F201" s="156" t="s">
        <v>1163</v>
      </c>
      <c r="G201" s="156" t="s">
        <v>536</v>
      </c>
      <c r="H201" s="156" t="s">
        <v>166</v>
      </c>
      <c r="I201" s="156" t="s">
        <v>545</v>
      </c>
      <c r="J201" s="156" t="s">
        <v>1164</v>
      </c>
      <c r="K201" s="157">
        <v>43</v>
      </c>
      <c r="L201" s="156" t="s">
        <v>440</v>
      </c>
      <c r="M201" s="156" t="s">
        <v>506</v>
      </c>
      <c r="N201" s="156" t="s">
        <v>496</v>
      </c>
      <c r="O201" s="156" t="s">
        <v>486</v>
      </c>
      <c r="P201" s="156"/>
      <c r="Q201" s="156"/>
      <c r="R201" s="156" t="s">
        <v>506</v>
      </c>
      <c r="S201" s="156" t="s">
        <v>14</v>
      </c>
      <c r="T201" s="123" t="str">
        <f t="shared" si="0"/>
        <v>Staf Muda Perencanaan Perusahaan</v>
      </c>
    </row>
    <row r="202" spans="1:20" ht="14.25" customHeight="1">
      <c r="A202" s="156">
        <v>200</v>
      </c>
      <c r="B202" s="156" t="s">
        <v>1165</v>
      </c>
      <c r="C202" s="157">
        <v>101419</v>
      </c>
      <c r="D202" s="156" t="s">
        <v>425</v>
      </c>
      <c r="E202" s="156" t="s">
        <v>503</v>
      </c>
      <c r="F202" s="156" t="s">
        <v>1166</v>
      </c>
      <c r="G202" s="156" t="s">
        <v>536</v>
      </c>
      <c r="H202" s="156" t="s">
        <v>166</v>
      </c>
      <c r="I202" s="156" t="s">
        <v>964</v>
      </c>
      <c r="J202" s="156" t="s">
        <v>1167</v>
      </c>
      <c r="K202" s="157">
        <v>49</v>
      </c>
      <c r="L202" s="156" t="s">
        <v>440</v>
      </c>
      <c r="M202" s="156" t="s">
        <v>728</v>
      </c>
      <c r="N202" s="156" t="s">
        <v>613</v>
      </c>
      <c r="O202" s="156" t="s">
        <v>555</v>
      </c>
      <c r="P202" s="156"/>
      <c r="Q202" s="156"/>
      <c r="R202" s="156" t="s">
        <v>728</v>
      </c>
      <c r="S202" s="156" t="s">
        <v>14</v>
      </c>
      <c r="T202" s="123" t="str">
        <f t="shared" si="0"/>
        <v>Staf Muda Administrasi dan Layanan SDM</v>
      </c>
    </row>
    <row r="203" spans="1:20" ht="14.25" customHeight="1">
      <c r="A203" s="156">
        <v>201</v>
      </c>
      <c r="B203" s="156" t="s">
        <v>1168</v>
      </c>
      <c r="C203" s="157">
        <v>101398</v>
      </c>
      <c r="D203" s="156" t="s">
        <v>425</v>
      </c>
      <c r="E203" s="156" t="s">
        <v>503</v>
      </c>
      <c r="F203" s="156" t="s">
        <v>1169</v>
      </c>
      <c r="G203" s="156" t="s">
        <v>536</v>
      </c>
      <c r="H203" s="156"/>
      <c r="I203" s="156"/>
      <c r="J203" s="156" t="s">
        <v>1170</v>
      </c>
      <c r="K203" s="157">
        <v>49</v>
      </c>
      <c r="L203" s="156" t="s">
        <v>431</v>
      </c>
      <c r="M203" s="156" t="s">
        <v>1074</v>
      </c>
      <c r="N203" s="156" t="s">
        <v>656</v>
      </c>
      <c r="O203" s="156" t="s">
        <v>540</v>
      </c>
      <c r="P203" s="156"/>
      <c r="Q203" s="156"/>
      <c r="R203" s="156" t="s">
        <v>1075</v>
      </c>
      <c r="S203" s="156" t="s">
        <v>14</v>
      </c>
      <c r="T203" s="123" t="str">
        <f t="shared" si="0"/>
        <v>Auditor Madya Pengawasan Intern Operasi dan Komersial</v>
      </c>
    </row>
    <row r="204" spans="1:20" ht="14.25" customHeight="1">
      <c r="A204" s="156">
        <v>202</v>
      </c>
      <c r="B204" s="156" t="s">
        <v>1171</v>
      </c>
      <c r="C204" s="157">
        <v>100444</v>
      </c>
      <c r="D204" s="156" t="s">
        <v>425</v>
      </c>
      <c r="E204" s="156" t="s">
        <v>503</v>
      </c>
      <c r="F204" s="156" t="s">
        <v>1172</v>
      </c>
      <c r="G204" s="156" t="s">
        <v>536</v>
      </c>
      <c r="H204" s="156" t="s">
        <v>166</v>
      </c>
      <c r="I204" s="156" t="s">
        <v>558</v>
      </c>
      <c r="J204" s="156" t="s">
        <v>1173</v>
      </c>
      <c r="K204" s="157">
        <v>53</v>
      </c>
      <c r="L204" s="156" t="s">
        <v>431</v>
      </c>
      <c r="M204" s="156" t="s">
        <v>693</v>
      </c>
      <c r="N204" s="156" t="s">
        <v>607</v>
      </c>
      <c r="O204" s="156" t="s">
        <v>501</v>
      </c>
      <c r="P204" s="156"/>
      <c r="Q204" s="156"/>
      <c r="R204" s="156" t="s">
        <v>694</v>
      </c>
      <c r="S204" s="156" t="s">
        <v>14</v>
      </c>
      <c r="T204" s="123" t="str">
        <f t="shared" si="0"/>
        <v>Vice President Perbendaharaan</v>
      </c>
    </row>
    <row r="205" spans="1:20" ht="14.25" customHeight="1">
      <c r="A205" s="156">
        <v>203</v>
      </c>
      <c r="B205" s="156" t="s">
        <v>1174</v>
      </c>
      <c r="C205" s="157">
        <v>100368</v>
      </c>
      <c r="D205" s="156" t="s">
        <v>425</v>
      </c>
      <c r="E205" s="156" t="s">
        <v>503</v>
      </c>
      <c r="F205" s="156" t="s">
        <v>1160</v>
      </c>
      <c r="G205" s="156" t="s">
        <v>536</v>
      </c>
      <c r="H205" s="156" t="s">
        <v>166</v>
      </c>
      <c r="I205" s="156" t="s">
        <v>537</v>
      </c>
      <c r="J205" s="156" t="s">
        <v>1175</v>
      </c>
      <c r="K205" s="157">
        <v>53</v>
      </c>
      <c r="L205" s="156" t="s">
        <v>431</v>
      </c>
      <c r="M205" s="156" t="s">
        <v>655</v>
      </c>
      <c r="N205" s="156" t="s">
        <v>656</v>
      </c>
      <c r="O205" s="156" t="s">
        <v>540</v>
      </c>
      <c r="P205" s="156"/>
      <c r="Q205" s="156"/>
      <c r="R205" s="156" t="s">
        <v>657</v>
      </c>
      <c r="S205" s="156" t="s">
        <v>14</v>
      </c>
      <c r="T205" s="123" t="str">
        <f t="shared" si="0"/>
        <v>Auditor Utama Pengawasan Intern Supporting</v>
      </c>
    </row>
    <row r="206" spans="1:20" ht="14.25" customHeight="1">
      <c r="A206" s="156">
        <v>204</v>
      </c>
      <c r="B206" s="156" t="s">
        <v>1176</v>
      </c>
      <c r="C206" s="157">
        <v>105162</v>
      </c>
      <c r="D206" s="156" t="s">
        <v>425</v>
      </c>
      <c r="E206" s="156" t="s">
        <v>528</v>
      </c>
      <c r="F206" s="156" t="s">
        <v>1177</v>
      </c>
      <c r="G206" s="156" t="s">
        <v>536</v>
      </c>
      <c r="H206" s="156"/>
      <c r="I206" s="156"/>
      <c r="J206" s="156" t="s">
        <v>1178</v>
      </c>
      <c r="K206" s="157">
        <v>34</v>
      </c>
      <c r="L206" s="156" t="s">
        <v>431</v>
      </c>
      <c r="M206" s="156" t="s">
        <v>1102</v>
      </c>
      <c r="N206" s="156" t="s">
        <v>607</v>
      </c>
      <c r="O206" s="156" t="s">
        <v>501</v>
      </c>
      <c r="P206" s="156"/>
      <c r="Q206" s="156"/>
      <c r="R206" s="156" t="s">
        <v>1102</v>
      </c>
      <c r="S206" s="156" t="s">
        <v>14</v>
      </c>
      <c r="T206" s="123" t="str">
        <f t="shared" si="0"/>
        <v>Staf Muda Keuangan Korporasi</v>
      </c>
    </row>
    <row r="207" spans="1:20" ht="14.25" customHeight="1">
      <c r="A207" s="156">
        <v>205</v>
      </c>
      <c r="B207" s="156" t="s">
        <v>1179</v>
      </c>
      <c r="C207" s="157">
        <v>105449</v>
      </c>
      <c r="D207" s="156" t="s">
        <v>425</v>
      </c>
      <c r="E207" s="156" t="s">
        <v>528</v>
      </c>
      <c r="F207" s="156" t="s">
        <v>1180</v>
      </c>
      <c r="G207" s="156" t="s">
        <v>536</v>
      </c>
      <c r="H207" s="156" t="s">
        <v>166</v>
      </c>
      <c r="I207" s="156" t="s">
        <v>610</v>
      </c>
      <c r="J207" s="156" t="s">
        <v>1181</v>
      </c>
      <c r="K207" s="157">
        <v>34</v>
      </c>
      <c r="L207" s="156" t="s">
        <v>431</v>
      </c>
      <c r="M207" s="156" t="s">
        <v>630</v>
      </c>
      <c r="N207" s="156" t="s">
        <v>574</v>
      </c>
      <c r="O207" s="156" t="s">
        <v>555</v>
      </c>
      <c r="P207" s="156"/>
      <c r="Q207" s="156"/>
      <c r="R207" s="156" t="s">
        <v>631</v>
      </c>
      <c r="S207" s="156" t="s">
        <v>14</v>
      </c>
      <c r="T207" s="123" t="str">
        <f t="shared" si="0"/>
        <v>Vice President Pengelolaan dan Pembelajaran SDM</v>
      </c>
    </row>
    <row r="208" spans="1:20" ht="14.25" customHeight="1">
      <c r="A208" s="156">
        <v>206</v>
      </c>
      <c r="B208" s="156" t="s">
        <v>1182</v>
      </c>
      <c r="C208" s="157">
        <v>104804</v>
      </c>
      <c r="D208" s="156" t="s">
        <v>425</v>
      </c>
      <c r="E208" s="156" t="s">
        <v>528</v>
      </c>
      <c r="F208" s="156" t="s">
        <v>1183</v>
      </c>
      <c r="G208" s="156" t="s">
        <v>536</v>
      </c>
      <c r="H208" s="156" t="s">
        <v>168</v>
      </c>
      <c r="I208" s="156" t="s">
        <v>1184</v>
      </c>
      <c r="J208" s="156" t="s">
        <v>1185</v>
      </c>
      <c r="K208" s="157">
        <v>36</v>
      </c>
      <c r="L208" s="156" t="s">
        <v>431</v>
      </c>
      <c r="M208" s="156" t="s">
        <v>606</v>
      </c>
      <c r="N208" s="156" t="s">
        <v>607</v>
      </c>
      <c r="O208" s="156" t="s">
        <v>501</v>
      </c>
      <c r="P208" s="156"/>
      <c r="Q208" s="156"/>
      <c r="R208" s="156" t="s">
        <v>606</v>
      </c>
      <c r="S208" s="156" t="s">
        <v>14</v>
      </c>
      <c r="T208" s="123" t="str">
        <f t="shared" si="0"/>
        <v>Vice President Perpajakan</v>
      </c>
    </row>
    <row r="209" spans="1:20" ht="14.25" customHeight="1">
      <c r="A209" s="156">
        <v>207</v>
      </c>
      <c r="B209" s="156" t="s">
        <v>1186</v>
      </c>
      <c r="C209" s="157">
        <v>103782</v>
      </c>
      <c r="D209" s="156" t="s">
        <v>425</v>
      </c>
      <c r="E209" s="156" t="s">
        <v>528</v>
      </c>
      <c r="F209" s="156" t="s">
        <v>1187</v>
      </c>
      <c r="G209" s="156" t="s">
        <v>536</v>
      </c>
      <c r="H209" s="156" t="s">
        <v>168</v>
      </c>
      <c r="I209" s="156" t="s">
        <v>778</v>
      </c>
      <c r="J209" s="156" t="s">
        <v>1188</v>
      </c>
      <c r="K209" s="157">
        <v>40</v>
      </c>
      <c r="L209" s="156" t="s">
        <v>440</v>
      </c>
      <c r="M209" s="156" t="s">
        <v>804</v>
      </c>
      <c r="N209" s="156" t="s">
        <v>709</v>
      </c>
      <c r="O209" s="156" t="s">
        <v>501</v>
      </c>
      <c r="P209" s="156"/>
      <c r="Q209" s="156"/>
      <c r="R209" s="156" t="s">
        <v>804</v>
      </c>
      <c r="S209" s="156" t="s">
        <v>14</v>
      </c>
      <c r="T209" s="123" t="str">
        <f t="shared" si="0"/>
        <v>Junior Risk Analyst II Risiko Non Operasional</v>
      </c>
    </row>
    <row r="210" spans="1:20" ht="14.25" customHeight="1">
      <c r="A210" s="156">
        <v>208</v>
      </c>
      <c r="B210" s="156" t="s">
        <v>1189</v>
      </c>
      <c r="C210" s="157">
        <v>100350</v>
      </c>
      <c r="D210" s="156" t="s">
        <v>425</v>
      </c>
      <c r="E210" s="156" t="s">
        <v>528</v>
      </c>
      <c r="F210" s="156" t="s">
        <v>1190</v>
      </c>
      <c r="G210" s="156" t="s">
        <v>536</v>
      </c>
      <c r="H210" s="156"/>
      <c r="I210" s="156"/>
      <c r="J210" s="156" t="s">
        <v>1191</v>
      </c>
      <c r="K210" s="157">
        <v>53</v>
      </c>
      <c r="L210" s="156" t="s">
        <v>440</v>
      </c>
      <c r="M210" s="156" t="s">
        <v>864</v>
      </c>
      <c r="N210" s="156" t="s">
        <v>656</v>
      </c>
      <c r="O210" s="156" t="s">
        <v>540</v>
      </c>
      <c r="P210" s="156"/>
      <c r="Q210" s="156"/>
      <c r="R210" s="156" t="s">
        <v>865</v>
      </c>
      <c r="S210" s="156" t="s">
        <v>14</v>
      </c>
      <c r="T210" s="123" t="str">
        <f t="shared" si="0"/>
        <v>Manager Monitoring dan Pelaporan Pengawasan Intern</v>
      </c>
    </row>
    <row r="211" spans="1:20" ht="14.25" customHeight="1">
      <c r="A211" s="156">
        <v>209</v>
      </c>
      <c r="B211" s="156" t="s">
        <v>1192</v>
      </c>
      <c r="C211" s="157">
        <v>105623</v>
      </c>
      <c r="D211" s="156" t="s">
        <v>425</v>
      </c>
      <c r="E211" s="156" t="s">
        <v>1193</v>
      </c>
      <c r="F211" s="156" t="s">
        <v>1163</v>
      </c>
      <c r="G211" s="156" t="s">
        <v>536</v>
      </c>
      <c r="H211" s="156" t="s">
        <v>168</v>
      </c>
      <c r="I211" s="156" t="s">
        <v>1194</v>
      </c>
      <c r="J211" s="156" t="s">
        <v>1195</v>
      </c>
      <c r="K211" s="157">
        <v>33</v>
      </c>
      <c r="L211" s="156" t="s">
        <v>440</v>
      </c>
      <c r="M211" s="156" t="s">
        <v>506</v>
      </c>
      <c r="N211" s="156" t="s">
        <v>496</v>
      </c>
      <c r="O211" s="156" t="s">
        <v>486</v>
      </c>
      <c r="P211" s="156"/>
      <c r="Q211" s="156"/>
      <c r="R211" s="156" t="s">
        <v>506</v>
      </c>
      <c r="S211" s="156" t="s">
        <v>14</v>
      </c>
      <c r="T211" s="123" t="str">
        <f t="shared" si="0"/>
        <v>Staf Muda Perencanaan Perusahaan</v>
      </c>
    </row>
    <row r="212" spans="1:20" ht="14.25" customHeight="1">
      <c r="A212" s="156">
        <v>210</v>
      </c>
      <c r="B212" s="156" t="s">
        <v>1196</v>
      </c>
      <c r="C212" s="157">
        <v>105746</v>
      </c>
      <c r="D212" s="156" t="s">
        <v>425</v>
      </c>
      <c r="E212" s="156" t="s">
        <v>1193</v>
      </c>
      <c r="F212" s="156" t="s">
        <v>1197</v>
      </c>
      <c r="G212" s="156" t="s">
        <v>536</v>
      </c>
      <c r="H212" s="156" t="s">
        <v>166</v>
      </c>
      <c r="I212" s="156" t="s">
        <v>610</v>
      </c>
      <c r="J212" s="156" t="s">
        <v>1198</v>
      </c>
      <c r="K212" s="157">
        <v>33</v>
      </c>
      <c r="L212" s="156" t="s">
        <v>440</v>
      </c>
      <c r="M212" s="156" t="s">
        <v>655</v>
      </c>
      <c r="N212" s="156" t="s">
        <v>656</v>
      </c>
      <c r="O212" s="156" t="s">
        <v>540</v>
      </c>
      <c r="P212" s="156"/>
      <c r="Q212" s="156"/>
      <c r="R212" s="156" t="s">
        <v>657</v>
      </c>
      <c r="S212" s="156" t="s">
        <v>14</v>
      </c>
      <c r="T212" s="123" t="str">
        <f t="shared" si="0"/>
        <v>Auditor Muda Pengawasan Intern Supporting</v>
      </c>
    </row>
    <row r="213" spans="1:20" ht="14.25" customHeight="1">
      <c r="A213" s="156">
        <v>211</v>
      </c>
      <c r="B213" s="156" t="s">
        <v>1199</v>
      </c>
      <c r="C213" s="157">
        <v>102874</v>
      </c>
      <c r="D213" s="156" t="s">
        <v>425</v>
      </c>
      <c r="E213" s="156" t="s">
        <v>1193</v>
      </c>
      <c r="F213" s="156" t="s">
        <v>1200</v>
      </c>
      <c r="G213" s="156" t="s">
        <v>536</v>
      </c>
      <c r="H213" s="156" t="s">
        <v>168</v>
      </c>
      <c r="I213" s="156" t="s">
        <v>1201</v>
      </c>
      <c r="J213" s="156" t="s">
        <v>1202</v>
      </c>
      <c r="K213" s="157">
        <v>43</v>
      </c>
      <c r="L213" s="156" t="s">
        <v>431</v>
      </c>
      <c r="M213" s="156" t="s">
        <v>1074</v>
      </c>
      <c r="N213" s="156" t="s">
        <v>656</v>
      </c>
      <c r="O213" s="156" t="s">
        <v>540</v>
      </c>
      <c r="P213" s="156"/>
      <c r="Q213" s="156"/>
      <c r="R213" s="156" t="s">
        <v>1075</v>
      </c>
      <c r="S213" s="156" t="s">
        <v>14</v>
      </c>
      <c r="T213" s="123" t="str">
        <f t="shared" si="0"/>
        <v>Auditor Muda Pengawasan Intern Operasi dan Komersial</v>
      </c>
    </row>
    <row r="214" spans="1:20" ht="14.25" customHeight="1">
      <c r="A214" s="156">
        <v>212</v>
      </c>
      <c r="B214" s="156" t="s">
        <v>1203</v>
      </c>
      <c r="C214" s="157">
        <v>102464</v>
      </c>
      <c r="D214" s="156" t="s">
        <v>425</v>
      </c>
      <c r="E214" s="156" t="s">
        <v>1193</v>
      </c>
      <c r="F214" s="156" t="s">
        <v>1204</v>
      </c>
      <c r="G214" s="156" t="s">
        <v>536</v>
      </c>
      <c r="H214" s="156"/>
      <c r="I214" s="156"/>
      <c r="J214" s="156" t="s">
        <v>1205</v>
      </c>
      <c r="K214" s="157">
        <v>45</v>
      </c>
      <c r="L214" s="156" t="s">
        <v>431</v>
      </c>
      <c r="M214" s="156" t="s">
        <v>596</v>
      </c>
      <c r="N214" s="156" t="s">
        <v>597</v>
      </c>
      <c r="O214" s="156" t="s">
        <v>474</v>
      </c>
      <c r="P214" s="156"/>
      <c r="Q214" s="156"/>
      <c r="R214" s="156" t="s">
        <v>596</v>
      </c>
      <c r="S214" s="156" t="s">
        <v>14</v>
      </c>
      <c r="T214" s="123" t="str">
        <f t="shared" si="0"/>
        <v>Staf Muda Pengendalian Fasilitas Pelabuhan</v>
      </c>
    </row>
    <row r="215" spans="1:20" ht="14.25" customHeight="1">
      <c r="A215" s="156">
        <v>213</v>
      </c>
      <c r="B215" s="156" t="s">
        <v>1206</v>
      </c>
      <c r="C215" s="157">
        <v>102607</v>
      </c>
      <c r="D215" s="156" t="s">
        <v>425</v>
      </c>
      <c r="E215" s="156" t="s">
        <v>476</v>
      </c>
      <c r="F215" s="156" t="s">
        <v>1207</v>
      </c>
      <c r="G215" s="156" t="s">
        <v>1208</v>
      </c>
      <c r="H215" s="156"/>
      <c r="I215" s="156"/>
      <c r="J215" s="156" t="s">
        <v>1209</v>
      </c>
      <c r="K215" s="157">
        <v>45</v>
      </c>
      <c r="L215" s="156" t="s">
        <v>431</v>
      </c>
      <c r="M215" s="156" t="s">
        <v>820</v>
      </c>
      <c r="N215" s="156" t="s">
        <v>473</v>
      </c>
      <c r="O215" s="156" t="s">
        <v>474</v>
      </c>
      <c r="P215" s="156"/>
      <c r="Q215" s="156"/>
      <c r="R215" s="156" t="s">
        <v>820</v>
      </c>
      <c r="S215" s="156" t="s">
        <v>14</v>
      </c>
      <c r="T215" s="123" t="str">
        <f t="shared" si="0"/>
        <v>Vice President Pengembangan Teknologi Informasi</v>
      </c>
    </row>
    <row r="216" spans="1:20" ht="14.25" customHeight="1">
      <c r="A216" s="156">
        <v>214</v>
      </c>
      <c r="B216" s="156" t="s">
        <v>1210</v>
      </c>
      <c r="C216" s="156">
        <v>10.83090007</v>
      </c>
      <c r="D216" s="156" t="s">
        <v>425</v>
      </c>
      <c r="E216" s="156" t="s">
        <v>1211</v>
      </c>
      <c r="F216" s="156" t="s">
        <v>1212</v>
      </c>
      <c r="G216" s="156" t="s">
        <v>1213</v>
      </c>
      <c r="H216" s="156"/>
      <c r="I216" s="156"/>
      <c r="J216" s="156"/>
      <c r="K216" s="157">
        <v>52</v>
      </c>
      <c r="L216" s="156" t="s">
        <v>431</v>
      </c>
      <c r="M216" s="156" t="s">
        <v>935</v>
      </c>
      <c r="N216" s="156" t="s">
        <v>526</v>
      </c>
      <c r="O216" s="156" t="s">
        <v>486</v>
      </c>
      <c r="P216" s="156"/>
      <c r="Q216" s="156"/>
      <c r="R216" s="156" t="s">
        <v>935</v>
      </c>
      <c r="S216" s="156" t="s">
        <v>15</v>
      </c>
      <c r="T216" s="123" t="str">
        <f t="shared" si="0"/>
        <v>Senior Officer Pembinaan Anak Perusahaan</v>
      </c>
    </row>
    <row r="217" spans="1:20" ht="14.25" customHeight="1">
      <c r="A217" s="156">
        <v>215</v>
      </c>
      <c r="B217" s="156" t="s">
        <v>1214</v>
      </c>
      <c r="C217" s="156">
        <v>10.73010008</v>
      </c>
      <c r="D217" s="156" t="s">
        <v>425</v>
      </c>
      <c r="E217" s="156" t="s">
        <v>1211</v>
      </c>
      <c r="F217" s="156" t="s">
        <v>544</v>
      </c>
      <c r="G217" s="156" t="s">
        <v>1213</v>
      </c>
      <c r="H217" s="156"/>
      <c r="I217" s="156"/>
      <c r="J217" s="156"/>
      <c r="K217" s="157">
        <v>52</v>
      </c>
      <c r="L217" s="156" t="s">
        <v>440</v>
      </c>
      <c r="M217" s="156" t="s">
        <v>547</v>
      </c>
      <c r="N217" s="156" t="s">
        <v>548</v>
      </c>
      <c r="O217" s="156" t="s">
        <v>501</v>
      </c>
      <c r="P217" s="156"/>
      <c r="Q217" s="156"/>
      <c r="R217" s="156" t="s">
        <v>547</v>
      </c>
      <c r="S217" s="156" t="s">
        <v>15</v>
      </c>
      <c r="T217" s="123" t="str">
        <f t="shared" si="0"/>
        <v>Senior Officer Akuntansi Umum dan Sistem Keuangan</v>
      </c>
    </row>
    <row r="218" spans="1:20" ht="14.25" customHeight="1">
      <c r="A218" s="156">
        <v>216</v>
      </c>
      <c r="B218" s="156" t="s">
        <v>1215</v>
      </c>
      <c r="C218" s="156">
        <v>10.920400089999999</v>
      </c>
      <c r="D218" s="156" t="s">
        <v>425</v>
      </c>
      <c r="E218" s="156" t="s">
        <v>1216</v>
      </c>
      <c r="F218" s="156" t="s">
        <v>1217</v>
      </c>
      <c r="G218" s="156" t="s">
        <v>1213</v>
      </c>
      <c r="H218" s="156"/>
      <c r="I218" s="156"/>
      <c r="J218" s="156"/>
      <c r="K218" s="157">
        <v>52</v>
      </c>
      <c r="L218" s="156" t="s">
        <v>431</v>
      </c>
      <c r="M218" s="156" t="s">
        <v>525</v>
      </c>
      <c r="N218" s="156" t="s">
        <v>526</v>
      </c>
      <c r="O218" s="156" t="s">
        <v>486</v>
      </c>
      <c r="P218" s="156"/>
      <c r="Q218" s="156"/>
      <c r="R218" s="156" t="s">
        <v>525</v>
      </c>
      <c r="S218" s="156" t="s">
        <v>15</v>
      </c>
      <c r="T218" s="123" t="str">
        <f t="shared" si="0"/>
        <v>Officer Kerjasama Usaha</v>
      </c>
    </row>
    <row r="219" spans="1:20" ht="14.25" customHeight="1">
      <c r="A219" s="156">
        <v>217</v>
      </c>
      <c r="B219" s="156" t="s">
        <v>1218</v>
      </c>
      <c r="C219" s="156">
        <v>10.7710001</v>
      </c>
      <c r="D219" s="156" t="s">
        <v>425</v>
      </c>
      <c r="E219" s="156" t="s">
        <v>1216</v>
      </c>
      <c r="F219" s="156" t="s">
        <v>856</v>
      </c>
      <c r="G219" s="156" t="s">
        <v>1213</v>
      </c>
      <c r="H219" s="156"/>
      <c r="I219" s="156"/>
      <c r="J219" s="156"/>
      <c r="K219" s="157">
        <v>52</v>
      </c>
      <c r="L219" s="156" t="s">
        <v>431</v>
      </c>
      <c r="M219" s="156" t="s">
        <v>592</v>
      </c>
      <c r="N219" s="156" t="s">
        <v>511</v>
      </c>
      <c r="O219" s="156" t="s">
        <v>481</v>
      </c>
      <c r="P219" s="156"/>
      <c r="Q219" s="156"/>
      <c r="R219" s="156" t="s">
        <v>592</v>
      </c>
      <c r="S219" s="156" t="s">
        <v>15</v>
      </c>
      <c r="T219" s="123" t="str">
        <f t="shared" si="0"/>
        <v>Officer Laporan dan Monitoring</v>
      </c>
    </row>
    <row r="220" spans="1:20" ht="14.25" customHeight="1">
      <c r="A220" s="156">
        <v>218</v>
      </c>
      <c r="B220" s="156" t="s">
        <v>1219</v>
      </c>
      <c r="C220" s="156">
        <v>10.720900009999999</v>
      </c>
      <c r="D220" s="156" t="s">
        <v>425</v>
      </c>
      <c r="E220" s="156" t="s">
        <v>1220</v>
      </c>
      <c r="F220" s="156" t="s">
        <v>1221</v>
      </c>
      <c r="G220" s="156" t="s">
        <v>1213</v>
      </c>
      <c r="H220" s="156"/>
      <c r="I220" s="156"/>
      <c r="J220" s="156"/>
      <c r="K220" s="157">
        <v>52</v>
      </c>
      <c r="L220" s="156" t="s">
        <v>431</v>
      </c>
      <c r="M220" s="156" t="s">
        <v>525</v>
      </c>
      <c r="N220" s="156" t="s">
        <v>526</v>
      </c>
      <c r="O220" s="156" t="s">
        <v>486</v>
      </c>
      <c r="P220" s="156"/>
      <c r="Q220" s="156"/>
      <c r="R220" s="156" t="s">
        <v>525</v>
      </c>
      <c r="S220" s="156" t="s">
        <v>15</v>
      </c>
      <c r="T220" s="123" t="str">
        <f t="shared" si="0"/>
        <v>Staf Utama Kerjasama Usaha</v>
      </c>
    </row>
    <row r="221" spans="1:20" ht="14.25" customHeight="1">
      <c r="A221" s="156">
        <v>219</v>
      </c>
      <c r="B221" s="156" t="s">
        <v>1222</v>
      </c>
      <c r="C221" s="156">
        <v>10.89070004</v>
      </c>
      <c r="D221" s="156" t="s">
        <v>425</v>
      </c>
      <c r="E221" s="156" t="s">
        <v>1223</v>
      </c>
      <c r="F221" s="156" t="s">
        <v>1224</v>
      </c>
      <c r="G221" s="156" t="s">
        <v>1213</v>
      </c>
      <c r="H221" s="156"/>
      <c r="I221" s="156"/>
      <c r="J221" s="156"/>
      <c r="K221" s="157">
        <v>52</v>
      </c>
      <c r="L221" s="156" t="s">
        <v>440</v>
      </c>
      <c r="M221" s="156" t="s">
        <v>641</v>
      </c>
      <c r="N221" s="156" t="s">
        <v>583</v>
      </c>
      <c r="O221" s="156" t="s">
        <v>540</v>
      </c>
      <c r="P221" s="156"/>
      <c r="Q221" s="156"/>
      <c r="R221" s="156" t="s">
        <v>641</v>
      </c>
      <c r="S221" s="156" t="s">
        <v>15</v>
      </c>
      <c r="T221" s="123" t="str">
        <f t="shared" si="0"/>
        <v>Staf Muda Komunikasi Korporasi dan Protokoler</v>
      </c>
    </row>
    <row r="222" spans="1:20" ht="14.25" customHeight="1">
      <c r="A222" s="156">
        <v>220</v>
      </c>
      <c r="B222" s="156" t="s">
        <v>1225</v>
      </c>
      <c r="C222" s="157">
        <v>7809080137</v>
      </c>
      <c r="D222" s="156" t="s">
        <v>425</v>
      </c>
      <c r="E222" s="156" t="s">
        <v>468</v>
      </c>
      <c r="F222" s="156" t="s">
        <v>1226</v>
      </c>
      <c r="G222" s="156" t="s">
        <v>1227</v>
      </c>
      <c r="H222" s="156"/>
      <c r="I222" s="156"/>
      <c r="J222" s="156" t="s">
        <v>1228</v>
      </c>
      <c r="K222" s="157">
        <v>43</v>
      </c>
      <c r="L222" s="156" t="s">
        <v>431</v>
      </c>
      <c r="M222" s="156" t="s">
        <v>916</v>
      </c>
      <c r="N222" s="156" t="s">
        <v>532</v>
      </c>
      <c r="O222" s="156" t="s">
        <v>481</v>
      </c>
      <c r="P222" s="156"/>
      <c r="Q222" s="156"/>
      <c r="R222" s="156" t="s">
        <v>916</v>
      </c>
      <c r="S222" s="156" t="s">
        <v>15</v>
      </c>
      <c r="T222" s="123" t="str">
        <f t="shared" si="0"/>
        <v>Vice President Perencanaan Operasi</v>
      </c>
    </row>
    <row r="223" spans="1:20" ht="14.25" customHeight="1">
      <c r="A223" s="156">
        <v>221</v>
      </c>
      <c r="B223" s="156" t="s">
        <v>1229</v>
      </c>
      <c r="C223" s="157">
        <v>7803000006</v>
      </c>
      <c r="D223" s="156" t="s">
        <v>425</v>
      </c>
      <c r="E223" s="156" t="s">
        <v>503</v>
      </c>
      <c r="F223" s="156" t="s">
        <v>1230</v>
      </c>
      <c r="G223" s="156" t="s">
        <v>1227</v>
      </c>
      <c r="H223" s="156"/>
      <c r="I223" s="156"/>
      <c r="J223" s="156" t="s">
        <v>1231</v>
      </c>
      <c r="K223" s="157">
        <v>43</v>
      </c>
      <c r="L223" s="156" t="s">
        <v>440</v>
      </c>
      <c r="M223" s="156" t="s">
        <v>804</v>
      </c>
      <c r="N223" s="156" t="s">
        <v>709</v>
      </c>
      <c r="O223" s="156" t="s">
        <v>501</v>
      </c>
      <c r="P223" s="156"/>
      <c r="Q223" s="156"/>
      <c r="R223" s="156" t="s">
        <v>804</v>
      </c>
      <c r="S223" s="156" t="s">
        <v>15</v>
      </c>
      <c r="T223" s="123" t="str">
        <f t="shared" si="0"/>
        <v>Vice President Risiko Non Operasional</v>
      </c>
    </row>
    <row r="224" spans="1:20" ht="14.25" customHeight="1">
      <c r="A224" s="156">
        <v>222</v>
      </c>
      <c r="B224" s="156" t="s">
        <v>1232</v>
      </c>
      <c r="C224" s="156" t="s">
        <v>1233</v>
      </c>
      <c r="D224" s="156" t="s">
        <v>425</v>
      </c>
      <c r="E224" s="156" t="s">
        <v>426</v>
      </c>
      <c r="F224" s="156" t="s">
        <v>1234</v>
      </c>
      <c r="G224" s="156" t="s">
        <v>1234</v>
      </c>
      <c r="H224" s="156"/>
      <c r="I224" s="156"/>
      <c r="J224" s="156" t="s">
        <v>1235</v>
      </c>
      <c r="K224" s="157">
        <v>36</v>
      </c>
      <c r="L224" s="156" t="s">
        <v>431</v>
      </c>
      <c r="M224" s="156" t="s">
        <v>1236</v>
      </c>
      <c r="N224" s="156" t="s">
        <v>434</v>
      </c>
      <c r="O224" s="156"/>
      <c r="P224" s="156"/>
      <c r="Q224" s="156"/>
      <c r="R224" s="156" t="s">
        <v>1237</v>
      </c>
      <c r="S224" s="156"/>
      <c r="T224" s="123" t="str">
        <f t="shared" si="0"/>
        <v>Komisaris</v>
      </c>
    </row>
    <row r="225" spans="1:20" ht="14.25" customHeight="1">
      <c r="A225" s="156">
        <v>223</v>
      </c>
      <c r="B225" s="156" t="s">
        <v>1238</v>
      </c>
      <c r="C225" s="156" t="s">
        <v>1239</v>
      </c>
      <c r="D225" s="156" t="s">
        <v>425</v>
      </c>
      <c r="E225" s="156" t="s">
        <v>426</v>
      </c>
      <c r="F225" s="156" t="s">
        <v>1240</v>
      </c>
      <c r="G225" s="156" t="s">
        <v>1234</v>
      </c>
      <c r="H225" s="156"/>
      <c r="I225" s="156"/>
      <c r="J225" s="156" t="s">
        <v>1241</v>
      </c>
      <c r="K225" s="157">
        <v>40</v>
      </c>
      <c r="L225" s="156" t="s">
        <v>431</v>
      </c>
      <c r="M225" s="156" t="s">
        <v>1236</v>
      </c>
      <c r="N225" s="156" t="s">
        <v>434</v>
      </c>
      <c r="O225" s="156"/>
      <c r="P225" s="156"/>
      <c r="Q225" s="156"/>
      <c r="R225" s="156" t="s">
        <v>1237</v>
      </c>
      <c r="S225" s="156"/>
      <c r="T225" s="123" t="str">
        <f t="shared" si="0"/>
        <v>Komisaris Independen</v>
      </c>
    </row>
    <row r="226" spans="1:20" ht="14.25" customHeight="1">
      <c r="A226" s="156">
        <v>224</v>
      </c>
      <c r="B226" s="156" t="s">
        <v>1242</v>
      </c>
      <c r="C226" s="156" t="s">
        <v>1243</v>
      </c>
      <c r="D226" s="156" t="s">
        <v>425</v>
      </c>
      <c r="E226" s="156" t="s">
        <v>426</v>
      </c>
      <c r="F226" s="156" t="s">
        <v>1240</v>
      </c>
      <c r="G226" s="156" t="s">
        <v>1234</v>
      </c>
      <c r="H226" s="156"/>
      <c r="I226" s="156"/>
      <c r="J226" s="156" t="s">
        <v>1244</v>
      </c>
      <c r="K226" s="157">
        <v>53</v>
      </c>
      <c r="L226" s="156" t="s">
        <v>431</v>
      </c>
      <c r="M226" s="156" t="s">
        <v>1236</v>
      </c>
      <c r="N226" s="156" t="s">
        <v>434</v>
      </c>
      <c r="O226" s="156"/>
      <c r="P226" s="156"/>
      <c r="Q226" s="156"/>
      <c r="R226" s="156" t="s">
        <v>1237</v>
      </c>
      <c r="S226" s="156"/>
      <c r="T226" s="123" t="str">
        <f t="shared" si="0"/>
        <v>Komisaris Independen</v>
      </c>
    </row>
    <row r="227" spans="1:20" ht="14.25" customHeight="1">
      <c r="A227" s="156">
        <v>225</v>
      </c>
      <c r="B227" s="156" t="s">
        <v>1245</v>
      </c>
      <c r="C227" s="156" t="s">
        <v>1246</v>
      </c>
      <c r="D227" s="156" t="s">
        <v>425</v>
      </c>
      <c r="E227" s="156" t="s">
        <v>426</v>
      </c>
      <c r="F227" s="156" t="s">
        <v>1240</v>
      </c>
      <c r="G227" s="156" t="s">
        <v>1234</v>
      </c>
      <c r="H227" s="156"/>
      <c r="I227" s="156"/>
      <c r="J227" s="156" t="s">
        <v>1247</v>
      </c>
      <c r="K227" s="157">
        <v>53</v>
      </c>
      <c r="L227" s="156" t="s">
        <v>431</v>
      </c>
      <c r="M227" s="156" t="s">
        <v>1236</v>
      </c>
      <c r="N227" s="156" t="s">
        <v>434</v>
      </c>
      <c r="O227" s="156"/>
      <c r="P227" s="156"/>
      <c r="Q227" s="156"/>
      <c r="R227" s="156" t="s">
        <v>1237</v>
      </c>
      <c r="S227" s="156"/>
      <c r="T227" s="123" t="str">
        <f t="shared" si="0"/>
        <v>Komisaris Independen</v>
      </c>
    </row>
    <row r="228" spans="1:20" ht="14.25" customHeight="1">
      <c r="A228" s="156">
        <v>226</v>
      </c>
      <c r="B228" s="156" t="s">
        <v>1248</v>
      </c>
      <c r="C228" s="156" t="s">
        <v>1249</v>
      </c>
      <c r="D228" s="156" t="s">
        <v>425</v>
      </c>
      <c r="E228" s="156" t="s">
        <v>426</v>
      </c>
      <c r="F228" s="156" t="s">
        <v>1234</v>
      </c>
      <c r="G228" s="156" t="s">
        <v>1234</v>
      </c>
      <c r="H228" s="156"/>
      <c r="I228" s="156"/>
      <c r="J228" s="156" t="s">
        <v>1250</v>
      </c>
      <c r="K228" s="157">
        <v>57</v>
      </c>
      <c r="L228" s="156" t="s">
        <v>431</v>
      </c>
      <c r="M228" s="156" t="s">
        <v>1236</v>
      </c>
      <c r="N228" s="156" t="s">
        <v>434</v>
      </c>
      <c r="O228" s="156"/>
      <c r="P228" s="156"/>
      <c r="Q228" s="156"/>
      <c r="R228" s="156" t="s">
        <v>1237</v>
      </c>
      <c r="S228" s="156"/>
      <c r="T228" s="123" t="str">
        <f t="shared" si="0"/>
        <v>Komisaris</v>
      </c>
    </row>
    <row r="229" spans="1:20" ht="14.25" customHeight="1">
      <c r="A229" s="156">
        <v>227</v>
      </c>
      <c r="B229" s="156" t="s">
        <v>1251</v>
      </c>
      <c r="C229" s="156" t="s">
        <v>1252</v>
      </c>
      <c r="D229" s="156" t="s">
        <v>425</v>
      </c>
      <c r="E229" s="156" t="s">
        <v>426</v>
      </c>
      <c r="F229" s="156" t="s">
        <v>1234</v>
      </c>
      <c r="G229" s="156" t="s">
        <v>1234</v>
      </c>
      <c r="H229" s="156"/>
      <c r="I229" s="156"/>
      <c r="J229" s="156" t="s">
        <v>1253</v>
      </c>
      <c r="K229" s="157">
        <v>59</v>
      </c>
      <c r="L229" s="156" t="s">
        <v>431</v>
      </c>
      <c r="M229" s="156" t="s">
        <v>1236</v>
      </c>
      <c r="N229" s="156" t="s">
        <v>434</v>
      </c>
      <c r="O229" s="156"/>
      <c r="P229" s="156"/>
      <c r="Q229" s="156"/>
      <c r="R229" s="156" t="s">
        <v>1237</v>
      </c>
      <c r="S229" s="156"/>
      <c r="T229" s="123" t="str">
        <f t="shared" si="0"/>
        <v>Komisaris</v>
      </c>
    </row>
    <row r="230" spans="1:20" ht="14.25" customHeight="1">
      <c r="A230" s="156">
        <v>228</v>
      </c>
      <c r="B230" s="156" t="s">
        <v>1254</v>
      </c>
      <c r="C230" s="156" t="s">
        <v>1255</v>
      </c>
      <c r="D230" s="156" t="s">
        <v>425</v>
      </c>
      <c r="E230" s="156" t="s">
        <v>426</v>
      </c>
      <c r="F230" s="156" t="s">
        <v>1256</v>
      </c>
      <c r="G230" s="156" t="s">
        <v>1234</v>
      </c>
      <c r="H230" s="156"/>
      <c r="I230" s="156"/>
      <c r="J230" s="156" t="s">
        <v>1257</v>
      </c>
      <c r="K230" s="157">
        <v>66</v>
      </c>
      <c r="L230" s="156" t="s">
        <v>431</v>
      </c>
      <c r="M230" s="156" t="s">
        <v>1236</v>
      </c>
      <c r="N230" s="156" t="s">
        <v>434</v>
      </c>
      <c r="O230" s="156"/>
      <c r="P230" s="156"/>
      <c r="Q230" s="156"/>
      <c r="R230" s="156" t="s">
        <v>1237</v>
      </c>
      <c r="S230" s="156"/>
      <c r="T230" s="123" t="str">
        <f t="shared" si="0"/>
        <v>Komisaris Utama</v>
      </c>
    </row>
    <row r="231" spans="1:20" ht="14.25" customHeight="1">
      <c r="A231" s="156">
        <v>229</v>
      </c>
      <c r="B231" s="156" t="s">
        <v>1258</v>
      </c>
      <c r="C231" s="156" t="s">
        <v>1259</v>
      </c>
      <c r="D231" s="156" t="s">
        <v>425</v>
      </c>
      <c r="E231" s="156" t="s">
        <v>426</v>
      </c>
      <c r="F231" s="156" t="s">
        <v>1260</v>
      </c>
      <c r="G231" s="156" t="s">
        <v>1261</v>
      </c>
      <c r="H231" s="156"/>
      <c r="I231" s="156"/>
      <c r="J231" s="156" t="s">
        <v>1262</v>
      </c>
      <c r="K231" s="157">
        <v>38</v>
      </c>
      <c r="L231" s="156" t="s">
        <v>431</v>
      </c>
      <c r="M231" s="156" t="s">
        <v>1263</v>
      </c>
      <c r="N231" s="156" t="s">
        <v>1264</v>
      </c>
      <c r="O231" s="156" t="s">
        <v>434</v>
      </c>
      <c r="P231" s="156"/>
      <c r="Q231" s="156"/>
      <c r="R231" s="156" t="s">
        <v>1237</v>
      </c>
      <c r="S231" s="156"/>
      <c r="T231" s="123" t="str">
        <f t="shared" si="0"/>
        <v>Staf Komite Audit</v>
      </c>
    </row>
    <row r="232" spans="1:20" ht="14.25" customHeight="1">
      <c r="A232" s="156">
        <v>230</v>
      </c>
      <c r="B232" s="156" t="s">
        <v>1265</v>
      </c>
      <c r="C232" s="157">
        <v>219710005</v>
      </c>
      <c r="D232" s="156" t="s">
        <v>425</v>
      </c>
      <c r="E232" s="156" t="s">
        <v>50</v>
      </c>
      <c r="F232" s="156" t="s">
        <v>1266</v>
      </c>
      <c r="G232" s="156" t="s">
        <v>50</v>
      </c>
      <c r="H232" s="156"/>
      <c r="I232" s="156"/>
      <c r="J232" s="156" t="s">
        <v>1267</v>
      </c>
      <c r="K232" s="157">
        <v>24</v>
      </c>
      <c r="L232" s="156" t="s">
        <v>431</v>
      </c>
      <c r="M232" s="156" t="s">
        <v>732</v>
      </c>
      <c r="N232" s="156" t="s">
        <v>574</v>
      </c>
      <c r="O232" s="156" t="s">
        <v>555</v>
      </c>
      <c r="P232" s="156"/>
      <c r="Q232" s="156"/>
      <c r="R232" s="156" t="s">
        <v>732</v>
      </c>
      <c r="S232" s="156" t="s">
        <v>16</v>
      </c>
      <c r="T232" s="123" t="str">
        <f t="shared" si="0"/>
        <v>PKWT Budaya Korporasi</v>
      </c>
    </row>
    <row r="233" spans="1:20" ht="14.25" customHeight="1">
      <c r="A233" s="156">
        <v>231</v>
      </c>
      <c r="B233" s="156" t="s">
        <v>1268</v>
      </c>
      <c r="C233" s="157">
        <v>209701008</v>
      </c>
      <c r="D233" s="156" t="s">
        <v>425</v>
      </c>
      <c r="E233" s="156" t="s">
        <v>50</v>
      </c>
      <c r="F233" s="156" t="s">
        <v>1269</v>
      </c>
      <c r="G233" s="156" t="s">
        <v>50</v>
      </c>
      <c r="H233" s="156"/>
      <c r="I233" s="156"/>
      <c r="J233" s="156" t="s">
        <v>1270</v>
      </c>
      <c r="K233" s="157">
        <v>25</v>
      </c>
      <c r="L233" s="156" t="s">
        <v>431</v>
      </c>
      <c r="M233" s="156" t="s">
        <v>630</v>
      </c>
      <c r="N233" s="156" t="s">
        <v>574</v>
      </c>
      <c r="O233" s="156" t="s">
        <v>555</v>
      </c>
      <c r="P233" s="156"/>
      <c r="Q233" s="156"/>
      <c r="R233" s="156" t="s">
        <v>631</v>
      </c>
      <c r="S233" s="156" t="s">
        <v>16</v>
      </c>
      <c r="T233" s="123" t="str">
        <f t="shared" si="0"/>
        <v>PKWT Pengelolaan dan Pembelajaran SDM</v>
      </c>
    </row>
    <row r="234" spans="1:20" ht="14.25" customHeight="1">
      <c r="A234" s="156">
        <v>232</v>
      </c>
      <c r="B234" s="156" t="s">
        <v>1271</v>
      </c>
      <c r="C234" s="157">
        <v>209610000</v>
      </c>
      <c r="D234" s="156" t="s">
        <v>425</v>
      </c>
      <c r="E234" s="156" t="s">
        <v>50</v>
      </c>
      <c r="F234" s="156" t="s">
        <v>1272</v>
      </c>
      <c r="G234" s="156" t="s">
        <v>50</v>
      </c>
      <c r="H234" s="156"/>
      <c r="I234" s="156"/>
      <c r="J234" s="156" t="s">
        <v>1273</v>
      </c>
      <c r="K234" s="157">
        <v>25</v>
      </c>
      <c r="L234" s="156" t="s">
        <v>440</v>
      </c>
      <c r="M234" s="156" t="s">
        <v>641</v>
      </c>
      <c r="N234" s="156" t="s">
        <v>583</v>
      </c>
      <c r="O234" s="156" t="s">
        <v>540</v>
      </c>
      <c r="P234" s="156"/>
      <c r="Q234" s="156"/>
      <c r="R234" s="156" t="s">
        <v>641</v>
      </c>
      <c r="S234" s="156" t="s">
        <v>16</v>
      </c>
      <c r="T234" s="123" t="str">
        <f t="shared" si="0"/>
        <v>PKWT Komunikasi Korporasi dan Protokoler</v>
      </c>
    </row>
    <row r="235" spans="1:20" ht="14.25" customHeight="1">
      <c r="A235" s="156">
        <v>233</v>
      </c>
      <c r="B235" s="156" t="s">
        <v>1274</v>
      </c>
      <c r="C235" s="157">
        <v>189505000</v>
      </c>
      <c r="D235" s="156" t="s">
        <v>425</v>
      </c>
      <c r="E235" s="156" t="s">
        <v>50</v>
      </c>
      <c r="F235" s="156" t="s">
        <v>1275</v>
      </c>
      <c r="G235" s="156" t="s">
        <v>50</v>
      </c>
      <c r="H235" s="156"/>
      <c r="I235" s="156"/>
      <c r="J235" s="156" t="s">
        <v>1276</v>
      </c>
      <c r="K235" s="157">
        <v>26</v>
      </c>
      <c r="L235" s="156" t="s">
        <v>431</v>
      </c>
      <c r="M235" s="156" t="s">
        <v>820</v>
      </c>
      <c r="N235" s="156" t="s">
        <v>473</v>
      </c>
      <c r="O235" s="156" t="s">
        <v>474</v>
      </c>
      <c r="P235" s="156"/>
      <c r="Q235" s="156"/>
      <c r="R235" s="156" t="s">
        <v>820</v>
      </c>
      <c r="S235" s="156" t="s">
        <v>16</v>
      </c>
      <c r="T235" s="123" t="str">
        <f t="shared" si="0"/>
        <v>PKWT Pengembangan Teknologi Informasi</v>
      </c>
    </row>
    <row r="236" spans="1:20" ht="14.25" customHeight="1">
      <c r="A236" s="156">
        <v>234</v>
      </c>
      <c r="B236" s="156" t="s">
        <v>1277</v>
      </c>
      <c r="C236" s="157">
        <v>209501002</v>
      </c>
      <c r="D236" s="156" t="s">
        <v>425</v>
      </c>
      <c r="E236" s="156" t="s">
        <v>50</v>
      </c>
      <c r="F236" s="156" t="s">
        <v>1278</v>
      </c>
      <c r="G236" s="156" t="s">
        <v>50</v>
      </c>
      <c r="H236" s="156"/>
      <c r="I236" s="156"/>
      <c r="J236" s="156" t="s">
        <v>1279</v>
      </c>
      <c r="K236" s="157">
        <v>27</v>
      </c>
      <c r="L236" s="156" t="s">
        <v>431</v>
      </c>
      <c r="M236" s="156" t="s">
        <v>724</v>
      </c>
      <c r="N236" s="156" t="s">
        <v>473</v>
      </c>
      <c r="O236" s="156" t="s">
        <v>474</v>
      </c>
      <c r="P236" s="156"/>
      <c r="Q236" s="156"/>
      <c r="R236" s="156" t="s">
        <v>724</v>
      </c>
      <c r="S236" s="156" t="s">
        <v>16</v>
      </c>
      <c r="T236" s="123" t="str">
        <f t="shared" si="0"/>
        <v>PKWT Pemeliharaan Sistem dan Data Manajemen</v>
      </c>
    </row>
    <row r="237" spans="1:20" ht="14.25" customHeight="1">
      <c r="A237" s="156">
        <v>235</v>
      </c>
      <c r="B237" s="156" t="s">
        <v>1280</v>
      </c>
      <c r="C237" s="157">
        <v>209209009</v>
      </c>
      <c r="D237" s="156" t="s">
        <v>425</v>
      </c>
      <c r="E237" s="156" t="s">
        <v>50</v>
      </c>
      <c r="F237" s="156" t="s">
        <v>1281</v>
      </c>
      <c r="G237" s="156" t="s">
        <v>50</v>
      </c>
      <c r="H237" s="156"/>
      <c r="I237" s="156"/>
      <c r="J237" s="156" t="s">
        <v>1282</v>
      </c>
      <c r="K237" s="157">
        <v>29</v>
      </c>
      <c r="L237" s="156" t="s">
        <v>440</v>
      </c>
      <c r="M237" s="156" t="s">
        <v>624</v>
      </c>
      <c r="N237" s="156" t="s">
        <v>625</v>
      </c>
      <c r="O237" s="156" t="s">
        <v>481</v>
      </c>
      <c r="P237" s="156"/>
      <c r="Q237" s="156"/>
      <c r="R237" s="156" t="s">
        <v>624</v>
      </c>
      <c r="S237" s="156" t="s">
        <v>16</v>
      </c>
      <c r="T237" s="123" t="str">
        <f t="shared" si="0"/>
        <v>PKWT HSSE</v>
      </c>
    </row>
    <row r="238" spans="1:20" ht="14.25" customHeight="1">
      <c r="A238" s="156">
        <v>236</v>
      </c>
      <c r="B238" s="156" t="s">
        <v>1283</v>
      </c>
      <c r="C238" s="156" t="s">
        <v>1284</v>
      </c>
      <c r="D238" s="156" t="s">
        <v>425</v>
      </c>
      <c r="E238" s="156" t="s">
        <v>426</v>
      </c>
      <c r="F238" s="156" t="s">
        <v>1285</v>
      </c>
      <c r="G238" s="156" t="s">
        <v>1286</v>
      </c>
      <c r="H238" s="156"/>
      <c r="I238" s="156"/>
      <c r="J238" s="156" t="s">
        <v>1287</v>
      </c>
      <c r="K238" s="157">
        <v>36</v>
      </c>
      <c r="L238" s="156" t="s">
        <v>440</v>
      </c>
      <c r="M238" s="156" t="s">
        <v>1288</v>
      </c>
      <c r="N238" s="156" t="s">
        <v>1264</v>
      </c>
      <c r="O238" s="156" t="s">
        <v>434</v>
      </c>
      <c r="P238" s="156"/>
      <c r="Q238" s="156"/>
      <c r="R238" s="156" t="s">
        <v>1289</v>
      </c>
      <c r="S238" s="156"/>
      <c r="T238" s="123" t="str">
        <f t="shared" si="0"/>
        <v>Sekretaris Dewan Komisaris</v>
      </c>
    </row>
    <row r="239" spans="1:20" ht="14.25" customHeight="1">
      <c r="A239" s="156">
        <v>237</v>
      </c>
      <c r="B239" s="156" t="s">
        <v>1290</v>
      </c>
      <c r="C239" s="156" t="s">
        <v>1291</v>
      </c>
      <c r="D239" s="156" t="s">
        <v>425</v>
      </c>
      <c r="E239" s="156" t="s">
        <v>426</v>
      </c>
      <c r="F239" s="156" t="s">
        <v>1292</v>
      </c>
      <c r="G239" s="156" t="s">
        <v>1292</v>
      </c>
      <c r="H239" s="156"/>
      <c r="I239" s="156"/>
      <c r="J239" s="156" t="s">
        <v>1293</v>
      </c>
      <c r="K239" s="157">
        <v>30</v>
      </c>
      <c r="L239" s="156" t="s">
        <v>440</v>
      </c>
      <c r="M239" s="156" t="s">
        <v>1288</v>
      </c>
      <c r="N239" s="156" t="s">
        <v>1264</v>
      </c>
      <c r="O239" s="156" t="s">
        <v>434</v>
      </c>
      <c r="P239" s="156"/>
      <c r="Q239" s="156"/>
      <c r="R239" s="156" t="s">
        <v>1289</v>
      </c>
      <c r="S239" s="156"/>
      <c r="T239" s="123" t="str">
        <f t="shared" si="0"/>
        <v>Staf Sekretariat Dewan Komisaris</v>
      </c>
    </row>
    <row r="240" spans="1:20" ht="14.25" customHeight="1">
      <c r="A240" s="156">
        <v>238</v>
      </c>
      <c r="B240" s="156" t="s">
        <v>1294</v>
      </c>
      <c r="C240" s="157">
        <v>19890901290</v>
      </c>
      <c r="D240" s="156" t="s">
        <v>425</v>
      </c>
      <c r="E240" s="156" t="s">
        <v>1295</v>
      </c>
      <c r="F240" s="156" t="s">
        <v>1296</v>
      </c>
      <c r="G240" s="156" t="s">
        <v>1297</v>
      </c>
      <c r="H240" s="156"/>
      <c r="I240" s="156"/>
      <c r="J240" s="156" t="s">
        <v>1298</v>
      </c>
      <c r="K240" s="157">
        <v>22</v>
      </c>
      <c r="L240" s="156" t="s">
        <v>431</v>
      </c>
      <c r="M240" s="156" t="s">
        <v>780</v>
      </c>
      <c r="N240" s="156" t="s">
        <v>597</v>
      </c>
      <c r="O240" s="156" t="s">
        <v>474</v>
      </c>
      <c r="P240" s="156"/>
      <c r="Q240" s="156"/>
      <c r="R240" s="156" t="s">
        <v>780</v>
      </c>
      <c r="S240" s="156"/>
      <c r="T240" s="123" t="str">
        <f t="shared" si="0"/>
        <v>TAD Perencanaan Fasilitas Pelabuhan</v>
      </c>
    </row>
    <row r="241" spans="1:20" ht="14.25" customHeight="1">
      <c r="A241" s="156">
        <v>239</v>
      </c>
      <c r="B241" s="156" t="s">
        <v>1299</v>
      </c>
      <c r="C241" s="157">
        <v>19920900732</v>
      </c>
      <c r="D241" s="156" t="s">
        <v>425</v>
      </c>
      <c r="E241" s="156" t="s">
        <v>1295</v>
      </c>
      <c r="F241" s="156" t="s">
        <v>1296</v>
      </c>
      <c r="G241" s="156" t="s">
        <v>1297</v>
      </c>
      <c r="H241" s="156"/>
      <c r="I241" s="156"/>
      <c r="J241" s="156" t="s">
        <v>1298</v>
      </c>
      <c r="K241" s="157">
        <v>22</v>
      </c>
      <c r="L241" s="156" t="s">
        <v>431</v>
      </c>
      <c r="M241" s="156" t="s">
        <v>780</v>
      </c>
      <c r="N241" s="156" t="s">
        <v>597</v>
      </c>
      <c r="O241" s="156" t="s">
        <v>474</v>
      </c>
      <c r="P241" s="156"/>
      <c r="Q241" s="156"/>
      <c r="R241" s="156" t="s">
        <v>780</v>
      </c>
      <c r="S241" s="156"/>
      <c r="T241" s="123" t="str">
        <f t="shared" si="0"/>
        <v>TAD Perencanaan Fasilitas Pelabuhan</v>
      </c>
    </row>
    <row r="242" spans="1:20" ht="14.25" customHeight="1">
      <c r="A242" s="156">
        <v>240</v>
      </c>
      <c r="B242" s="156" t="s">
        <v>1300</v>
      </c>
      <c r="C242" s="157">
        <v>19891100731</v>
      </c>
      <c r="D242" s="156" t="s">
        <v>425</v>
      </c>
      <c r="E242" s="156" t="s">
        <v>1295</v>
      </c>
      <c r="F242" s="156" t="s">
        <v>1301</v>
      </c>
      <c r="G242" s="156" t="s">
        <v>1297</v>
      </c>
      <c r="H242" s="156"/>
      <c r="I242" s="156"/>
      <c r="J242" s="156" t="s">
        <v>1298</v>
      </c>
      <c r="K242" s="157">
        <v>22</v>
      </c>
      <c r="L242" s="156" t="s">
        <v>431</v>
      </c>
      <c r="M242" s="156" t="s">
        <v>596</v>
      </c>
      <c r="N242" s="156" t="s">
        <v>597</v>
      </c>
      <c r="O242" s="156" t="s">
        <v>474</v>
      </c>
      <c r="P242" s="156"/>
      <c r="Q242" s="156"/>
      <c r="R242" s="156" t="s">
        <v>596</v>
      </c>
      <c r="S242" s="156"/>
      <c r="T242" s="123" t="str">
        <f t="shared" si="0"/>
        <v>TAD Pengendalian Fasilitas Pelabuhan</v>
      </c>
    </row>
    <row r="243" spans="1:20" ht="14.25" customHeight="1">
      <c r="A243" s="156">
        <v>241</v>
      </c>
      <c r="B243" s="156" t="s">
        <v>1302</v>
      </c>
      <c r="C243" s="157">
        <v>19910901291</v>
      </c>
      <c r="D243" s="156" t="s">
        <v>425</v>
      </c>
      <c r="E243" s="156" t="s">
        <v>1295</v>
      </c>
      <c r="F243" s="156" t="s">
        <v>1301</v>
      </c>
      <c r="G243" s="156" t="s">
        <v>1297</v>
      </c>
      <c r="H243" s="156"/>
      <c r="I243" s="156"/>
      <c r="J243" s="156" t="s">
        <v>1298</v>
      </c>
      <c r="K243" s="157">
        <v>22</v>
      </c>
      <c r="L243" s="156" t="s">
        <v>440</v>
      </c>
      <c r="M243" s="156" t="s">
        <v>596</v>
      </c>
      <c r="N243" s="156" t="s">
        <v>597</v>
      </c>
      <c r="O243" s="156" t="s">
        <v>474</v>
      </c>
      <c r="P243" s="156"/>
      <c r="Q243" s="156"/>
      <c r="R243" s="156" t="s">
        <v>596</v>
      </c>
      <c r="S243" s="156"/>
      <c r="T243" s="123" t="str">
        <f t="shared" si="0"/>
        <v>TAD Pengendalian Fasilitas Pelabuhan</v>
      </c>
    </row>
    <row r="244" spans="1:20" ht="14.25" customHeight="1">
      <c r="A244" s="156">
        <v>242</v>
      </c>
      <c r="B244" s="156" t="s">
        <v>1303</v>
      </c>
      <c r="C244" s="157">
        <v>19850900734</v>
      </c>
      <c r="D244" s="156" t="s">
        <v>425</v>
      </c>
      <c r="E244" s="156" t="s">
        <v>1295</v>
      </c>
      <c r="F244" s="156" t="s">
        <v>1301</v>
      </c>
      <c r="G244" s="156" t="s">
        <v>1297</v>
      </c>
      <c r="H244" s="156"/>
      <c r="I244" s="156"/>
      <c r="J244" s="156" t="s">
        <v>1298</v>
      </c>
      <c r="K244" s="157">
        <v>22</v>
      </c>
      <c r="L244" s="156" t="s">
        <v>431</v>
      </c>
      <c r="M244" s="156" t="s">
        <v>596</v>
      </c>
      <c r="N244" s="156" t="s">
        <v>597</v>
      </c>
      <c r="O244" s="156" t="s">
        <v>474</v>
      </c>
      <c r="P244" s="156"/>
      <c r="Q244" s="156"/>
      <c r="R244" s="156" t="s">
        <v>596</v>
      </c>
      <c r="S244" s="156"/>
      <c r="T244" s="123" t="str">
        <f t="shared" si="0"/>
        <v>TAD Pengendalian Fasilitas Pelabuhan</v>
      </c>
    </row>
    <row r="245" spans="1:20" ht="14.25" customHeight="1">
      <c r="A245" s="156">
        <v>243</v>
      </c>
      <c r="B245" s="156" t="s">
        <v>1304</v>
      </c>
      <c r="C245" s="157">
        <v>19891101182</v>
      </c>
      <c r="D245" s="156" t="s">
        <v>425</v>
      </c>
      <c r="E245" s="156" t="s">
        <v>1295</v>
      </c>
      <c r="F245" s="156" t="s">
        <v>1305</v>
      </c>
      <c r="G245" s="156" t="s">
        <v>1297</v>
      </c>
      <c r="H245" s="156"/>
      <c r="I245" s="156"/>
      <c r="J245" s="156" t="s">
        <v>1298</v>
      </c>
      <c r="K245" s="157">
        <v>22</v>
      </c>
      <c r="L245" s="156" t="s">
        <v>431</v>
      </c>
      <c r="M245" s="156" t="s">
        <v>820</v>
      </c>
      <c r="N245" s="156" t="s">
        <v>473</v>
      </c>
      <c r="O245" s="156" t="s">
        <v>474</v>
      </c>
      <c r="P245" s="156"/>
      <c r="Q245" s="156"/>
      <c r="R245" s="156" t="s">
        <v>820</v>
      </c>
      <c r="S245" s="156"/>
      <c r="T245" s="123" t="str">
        <f t="shared" si="0"/>
        <v>TAD Pengembangan Teknologi Informasi</v>
      </c>
    </row>
    <row r="246" spans="1:20" ht="14.25" customHeight="1">
      <c r="A246" s="156">
        <v>244</v>
      </c>
      <c r="B246" s="156" t="s">
        <v>1306</v>
      </c>
      <c r="C246" s="157">
        <v>293032701</v>
      </c>
      <c r="D246" s="156" t="s">
        <v>425</v>
      </c>
      <c r="E246" s="156" t="s">
        <v>1295</v>
      </c>
      <c r="F246" s="156" t="s">
        <v>1305</v>
      </c>
      <c r="G246" s="156" t="s">
        <v>1297</v>
      </c>
      <c r="H246" s="156"/>
      <c r="I246" s="156"/>
      <c r="J246" s="156" t="s">
        <v>1298</v>
      </c>
      <c r="K246" s="157">
        <v>22</v>
      </c>
      <c r="L246" s="156" t="s">
        <v>431</v>
      </c>
      <c r="M246" s="156" t="s">
        <v>820</v>
      </c>
      <c r="N246" s="156" t="s">
        <v>473</v>
      </c>
      <c r="O246" s="156" t="s">
        <v>474</v>
      </c>
      <c r="P246" s="156"/>
      <c r="Q246" s="156"/>
      <c r="R246" s="156" t="s">
        <v>820</v>
      </c>
      <c r="S246" s="156"/>
      <c r="T246" s="123" t="str">
        <f t="shared" si="0"/>
        <v>TAD Pengembangan Teknologi Informasi</v>
      </c>
    </row>
    <row r="247" spans="1:20" ht="14.25" customHeight="1">
      <c r="A247" s="156">
        <v>245</v>
      </c>
      <c r="B247" s="156" t="s">
        <v>1307</v>
      </c>
      <c r="C247" s="157">
        <v>1792023551</v>
      </c>
      <c r="D247" s="156" t="s">
        <v>425</v>
      </c>
      <c r="E247" s="156" t="s">
        <v>1295</v>
      </c>
      <c r="F247" s="156" t="s">
        <v>1308</v>
      </c>
      <c r="G247" s="156" t="s">
        <v>1297</v>
      </c>
      <c r="H247" s="156"/>
      <c r="I247" s="156"/>
      <c r="J247" s="156" t="s">
        <v>1298</v>
      </c>
      <c r="K247" s="157">
        <v>22</v>
      </c>
      <c r="L247" s="156" t="s">
        <v>431</v>
      </c>
      <c r="M247" s="156" t="s">
        <v>724</v>
      </c>
      <c r="N247" s="156" t="s">
        <v>473</v>
      </c>
      <c r="O247" s="156" t="s">
        <v>474</v>
      </c>
      <c r="P247" s="156"/>
      <c r="Q247" s="156"/>
      <c r="R247" s="156" t="s">
        <v>724</v>
      </c>
      <c r="S247" s="156"/>
      <c r="T247" s="123" t="str">
        <f t="shared" si="0"/>
        <v>TAD Pemeliharaan Sistem dan Data Manajemen</v>
      </c>
    </row>
    <row r="248" spans="1:20" ht="14.25" customHeight="1">
      <c r="A248" s="156">
        <v>246</v>
      </c>
      <c r="B248" s="156" t="s">
        <v>1309</v>
      </c>
      <c r="C248" s="157">
        <v>291031979</v>
      </c>
      <c r="D248" s="156" t="s">
        <v>425</v>
      </c>
      <c r="E248" s="156" t="s">
        <v>1295</v>
      </c>
      <c r="F248" s="156" t="s">
        <v>1310</v>
      </c>
      <c r="G248" s="156" t="s">
        <v>1297</v>
      </c>
      <c r="H248" s="156"/>
      <c r="I248" s="156"/>
      <c r="J248" s="156" t="s">
        <v>1298</v>
      </c>
      <c r="K248" s="157">
        <v>22</v>
      </c>
      <c r="L248" s="156" t="s">
        <v>440</v>
      </c>
      <c r="M248" s="156" t="s">
        <v>472</v>
      </c>
      <c r="N248" s="156" t="s">
        <v>473</v>
      </c>
      <c r="O248" s="156" t="s">
        <v>474</v>
      </c>
      <c r="P248" s="156"/>
      <c r="Q248" s="156"/>
      <c r="R248" s="156" t="s">
        <v>472</v>
      </c>
      <c r="S248" s="156"/>
      <c r="T248" s="123" t="str">
        <f t="shared" si="0"/>
        <v>TAD Pengendalian Sistem</v>
      </c>
    </row>
    <row r="249" spans="1:20" ht="14.25" customHeight="1">
      <c r="A249" s="156">
        <v>247</v>
      </c>
      <c r="B249" s="156" t="s">
        <v>1311</v>
      </c>
      <c r="C249" s="157">
        <v>291022674</v>
      </c>
      <c r="D249" s="156" t="s">
        <v>425</v>
      </c>
      <c r="E249" s="156" t="s">
        <v>1295</v>
      </c>
      <c r="F249" s="156" t="s">
        <v>1312</v>
      </c>
      <c r="G249" s="156" t="s">
        <v>1297</v>
      </c>
      <c r="H249" s="156"/>
      <c r="I249" s="156"/>
      <c r="J249" s="156" t="s">
        <v>1298</v>
      </c>
      <c r="K249" s="157">
        <v>22</v>
      </c>
      <c r="L249" s="156" t="s">
        <v>431</v>
      </c>
      <c r="M249" s="156" t="s">
        <v>573</v>
      </c>
      <c r="N249" s="156" t="s">
        <v>574</v>
      </c>
      <c r="O249" s="156" t="s">
        <v>555</v>
      </c>
      <c r="P249" s="156"/>
      <c r="Q249" s="156"/>
      <c r="R249" s="156" t="s">
        <v>573</v>
      </c>
      <c r="S249" s="156"/>
      <c r="T249" s="123" t="str">
        <f t="shared" si="0"/>
        <v>TAD Perencanaan SDM dan Organisasi</v>
      </c>
    </row>
    <row r="250" spans="1:20" ht="14.25" customHeight="1">
      <c r="A250" s="156">
        <v>248</v>
      </c>
      <c r="B250" s="156" t="s">
        <v>1313</v>
      </c>
      <c r="C250" s="157">
        <v>292012673</v>
      </c>
      <c r="D250" s="156" t="s">
        <v>425</v>
      </c>
      <c r="E250" s="156" t="s">
        <v>1295</v>
      </c>
      <c r="F250" s="156" t="s">
        <v>1312</v>
      </c>
      <c r="G250" s="156" t="s">
        <v>1297</v>
      </c>
      <c r="H250" s="156"/>
      <c r="I250" s="156"/>
      <c r="J250" s="156" t="s">
        <v>1298</v>
      </c>
      <c r="K250" s="157">
        <v>22</v>
      </c>
      <c r="L250" s="156" t="s">
        <v>440</v>
      </c>
      <c r="M250" s="156" t="s">
        <v>573</v>
      </c>
      <c r="N250" s="156" t="s">
        <v>574</v>
      </c>
      <c r="O250" s="156" t="s">
        <v>555</v>
      </c>
      <c r="P250" s="156"/>
      <c r="Q250" s="156"/>
      <c r="R250" s="156" t="s">
        <v>573</v>
      </c>
      <c r="S250" s="156"/>
      <c r="T250" s="123" t="str">
        <f t="shared" si="0"/>
        <v>TAD Perencanaan SDM dan Organisasi</v>
      </c>
    </row>
    <row r="251" spans="1:20" ht="14.25" customHeight="1">
      <c r="A251" s="156">
        <v>249</v>
      </c>
      <c r="B251" s="156" t="s">
        <v>1314</v>
      </c>
      <c r="C251" s="157">
        <v>290110071</v>
      </c>
      <c r="D251" s="156" t="s">
        <v>425</v>
      </c>
      <c r="E251" s="156" t="s">
        <v>1295</v>
      </c>
      <c r="F251" s="156" t="s">
        <v>1315</v>
      </c>
      <c r="G251" s="156" t="s">
        <v>1297</v>
      </c>
      <c r="H251" s="156"/>
      <c r="I251" s="156"/>
      <c r="J251" s="156" t="s">
        <v>1298</v>
      </c>
      <c r="K251" s="157">
        <v>22</v>
      </c>
      <c r="L251" s="156" t="s">
        <v>440</v>
      </c>
      <c r="M251" s="156" t="s">
        <v>630</v>
      </c>
      <c r="N251" s="156" t="s">
        <v>574</v>
      </c>
      <c r="O251" s="156" t="s">
        <v>555</v>
      </c>
      <c r="P251" s="156"/>
      <c r="Q251" s="156"/>
      <c r="R251" s="156" t="s">
        <v>631</v>
      </c>
      <c r="S251" s="156"/>
      <c r="T251" s="123" t="str">
        <f t="shared" si="0"/>
        <v>TAD Pengelolaan SDM &amp; Pembelajaran</v>
      </c>
    </row>
    <row r="252" spans="1:20" ht="14.25" customHeight="1">
      <c r="A252" s="156">
        <v>250</v>
      </c>
      <c r="B252" s="156" t="s">
        <v>1316</v>
      </c>
      <c r="C252" s="157">
        <v>295043647</v>
      </c>
      <c r="D252" s="156" t="s">
        <v>425</v>
      </c>
      <c r="E252" s="156" t="s">
        <v>1295</v>
      </c>
      <c r="F252" s="156" t="s">
        <v>1317</v>
      </c>
      <c r="G252" s="156" t="s">
        <v>1297</v>
      </c>
      <c r="H252" s="156"/>
      <c r="I252" s="156"/>
      <c r="J252" s="156" t="s">
        <v>1298</v>
      </c>
      <c r="K252" s="157">
        <v>22</v>
      </c>
      <c r="L252" s="156" t="s">
        <v>431</v>
      </c>
      <c r="M252" s="156" t="s">
        <v>612</v>
      </c>
      <c r="N252" s="156" t="s">
        <v>613</v>
      </c>
      <c r="O252" s="156" t="s">
        <v>555</v>
      </c>
      <c r="P252" s="156"/>
      <c r="Q252" s="156"/>
      <c r="R252" s="156" t="s">
        <v>614</v>
      </c>
      <c r="S252" s="156"/>
      <c r="T252" s="123" t="str">
        <f t="shared" si="0"/>
        <v>TAD Pengelolaan Dokumen Perusahaan</v>
      </c>
    </row>
    <row r="253" spans="1:20" ht="14.25" customHeight="1">
      <c r="A253" s="156">
        <v>251</v>
      </c>
      <c r="B253" s="156" t="s">
        <v>1318</v>
      </c>
      <c r="C253" s="157">
        <v>284100058</v>
      </c>
      <c r="D253" s="156" t="s">
        <v>425</v>
      </c>
      <c r="E253" s="156" t="s">
        <v>1295</v>
      </c>
      <c r="F253" s="156" t="s">
        <v>1317</v>
      </c>
      <c r="G253" s="156" t="s">
        <v>1297</v>
      </c>
      <c r="H253" s="156"/>
      <c r="I253" s="156"/>
      <c r="J253" s="156" t="s">
        <v>1298</v>
      </c>
      <c r="K253" s="157">
        <v>22</v>
      </c>
      <c r="L253" s="156" t="s">
        <v>440</v>
      </c>
      <c r="M253" s="156" t="s">
        <v>612</v>
      </c>
      <c r="N253" s="156" t="s">
        <v>613</v>
      </c>
      <c r="O253" s="156" t="s">
        <v>555</v>
      </c>
      <c r="P253" s="156"/>
      <c r="Q253" s="156"/>
      <c r="R253" s="156" t="s">
        <v>614</v>
      </c>
      <c r="S253" s="156"/>
      <c r="T253" s="123" t="str">
        <f t="shared" si="0"/>
        <v>TAD Pengelolaan Dokumen Perusahaan</v>
      </c>
    </row>
    <row r="254" spans="1:20" ht="14.25" customHeight="1">
      <c r="A254" s="156">
        <v>252</v>
      </c>
      <c r="B254" s="156" t="s">
        <v>1319</v>
      </c>
      <c r="C254" s="157">
        <v>287110055</v>
      </c>
      <c r="D254" s="156" t="s">
        <v>425</v>
      </c>
      <c r="E254" s="156" t="s">
        <v>1295</v>
      </c>
      <c r="F254" s="156" t="s">
        <v>1320</v>
      </c>
      <c r="G254" s="156" t="s">
        <v>1297</v>
      </c>
      <c r="H254" s="156"/>
      <c r="I254" s="156"/>
      <c r="J254" s="156" t="s">
        <v>1298</v>
      </c>
      <c r="K254" s="157">
        <v>22</v>
      </c>
      <c r="L254" s="156" t="s">
        <v>440</v>
      </c>
      <c r="M254" s="156" t="s">
        <v>739</v>
      </c>
      <c r="N254" s="156" t="s">
        <v>613</v>
      </c>
      <c r="O254" s="156" t="s">
        <v>555</v>
      </c>
      <c r="P254" s="156"/>
      <c r="Q254" s="156"/>
      <c r="R254" s="156" t="s">
        <v>739</v>
      </c>
      <c r="S254" s="156"/>
      <c r="T254" s="123" t="str">
        <f t="shared" si="0"/>
        <v>TAD Umum dan Rumah Tangga</v>
      </c>
    </row>
    <row r="255" spans="1:20" ht="14.25" customHeight="1">
      <c r="A255" s="156">
        <v>253</v>
      </c>
      <c r="B255" s="156" t="s">
        <v>1321</v>
      </c>
      <c r="C255" s="157">
        <v>284081959</v>
      </c>
      <c r="D255" s="156" t="s">
        <v>425</v>
      </c>
      <c r="E255" s="156" t="s">
        <v>1295</v>
      </c>
      <c r="F255" s="156" t="s">
        <v>1320</v>
      </c>
      <c r="G255" s="156" t="s">
        <v>1297</v>
      </c>
      <c r="H255" s="156"/>
      <c r="I255" s="156"/>
      <c r="J255" s="156" t="s">
        <v>1298</v>
      </c>
      <c r="K255" s="157">
        <v>22</v>
      </c>
      <c r="L255" s="156" t="s">
        <v>431</v>
      </c>
      <c r="M255" s="156" t="s">
        <v>739</v>
      </c>
      <c r="N255" s="156" t="s">
        <v>613</v>
      </c>
      <c r="O255" s="156" t="s">
        <v>555</v>
      </c>
      <c r="P255" s="156"/>
      <c r="Q255" s="156"/>
      <c r="R255" s="156" t="s">
        <v>739</v>
      </c>
      <c r="S255" s="156"/>
      <c r="T255" s="123" t="str">
        <f t="shared" si="0"/>
        <v>TAD Umum dan Rumah Tangga</v>
      </c>
    </row>
    <row r="256" spans="1:20" ht="14.25" customHeight="1">
      <c r="A256" s="156">
        <v>254</v>
      </c>
      <c r="B256" s="156" t="s">
        <v>1322</v>
      </c>
      <c r="C256" s="157">
        <v>291061928</v>
      </c>
      <c r="D256" s="156" t="s">
        <v>425</v>
      </c>
      <c r="E256" s="156" t="s">
        <v>1295</v>
      </c>
      <c r="F256" s="156" t="s">
        <v>1320</v>
      </c>
      <c r="G256" s="156" t="s">
        <v>1297</v>
      </c>
      <c r="H256" s="156"/>
      <c r="I256" s="156"/>
      <c r="J256" s="156" t="s">
        <v>1298</v>
      </c>
      <c r="K256" s="157">
        <v>22</v>
      </c>
      <c r="L256" s="156" t="s">
        <v>440</v>
      </c>
      <c r="M256" s="156" t="s">
        <v>739</v>
      </c>
      <c r="N256" s="156" t="s">
        <v>613</v>
      </c>
      <c r="O256" s="156" t="s">
        <v>555</v>
      </c>
      <c r="P256" s="156"/>
      <c r="Q256" s="156"/>
      <c r="R256" s="156" t="s">
        <v>739</v>
      </c>
      <c r="S256" s="156"/>
      <c r="T256" s="123" t="str">
        <f t="shared" si="0"/>
        <v>TAD Umum dan Rumah Tangga</v>
      </c>
    </row>
    <row r="257" spans="1:20" ht="14.25" customHeight="1">
      <c r="A257" s="156">
        <v>255</v>
      </c>
      <c r="B257" s="156" t="s">
        <v>1323</v>
      </c>
      <c r="C257" s="157">
        <v>19811000101</v>
      </c>
      <c r="D257" s="156" t="s">
        <v>425</v>
      </c>
      <c r="E257" s="156" t="s">
        <v>1295</v>
      </c>
      <c r="F257" s="156" t="s">
        <v>1320</v>
      </c>
      <c r="G257" s="156" t="s">
        <v>1297</v>
      </c>
      <c r="H257" s="156"/>
      <c r="I257" s="156"/>
      <c r="J257" s="156" t="s">
        <v>1298</v>
      </c>
      <c r="K257" s="157">
        <v>22</v>
      </c>
      <c r="L257" s="156" t="s">
        <v>431</v>
      </c>
      <c r="M257" s="156" t="s">
        <v>739</v>
      </c>
      <c r="N257" s="156" t="s">
        <v>613</v>
      </c>
      <c r="O257" s="156" t="s">
        <v>555</v>
      </c>
      <c r="P257" s="156"/>
      <c r="Q257" s="156"/>
      <c r="R257" s="156" t="s">
        <v>739</v>
      </c>
      <c r="S257" s="156"/>
      <c r="T257" s="123" t="str">
        <f t="shared" si="0"/>
        <v>TAD Umum dan Rumah Tangga</v>
      </c>
    </row>
    <row r="258" spans="1:20" ht="14.25" customHeight="1">
      <c r="A258" s="156">
        <v>256</v>
      </c>
      <c r="B258" s="156" t="s">
        <v>1324</v>
      </c>
      <c r="C258" s="157">
        <v>19971002382</v>
      </c>
      <c r="D258" s="156" t="s">
        <v>425</v>
      </c>
      <c r="E258" s="156" t="s">
        <v>1295</v>
      </c>
      <c r="F258" s="156" t="s">
        <v>1320</v>
      </c>
      <c r="G258" s="156" t="s">
        <v>1297</v>
      </c>
      <c r="H258" s="156"/>
      <c r="I258" s="156"/>
      <c r="J258" s="156" t="s">
        <v>1298</v>
      </c>
      <c r="K258" s="157">
        <v>22</v>
      </c>
      <c r="L258" s="156" t="s">
        <v>431</v>
      </c>
      <c r="M258" s="156" t="s">
        <v>739</v>
      </c>
      <c r="N258" s="156" t="s">
        <v>613</v>
      </c>
      <c r="O258" s="156" t="s">
        <v>555</v>
      </c>
      <c r="P258" s="156"/>
      <c r="Q258" s="156"/>
      <c r="R258" s="156" t="s">
        <v>739</v>
      </c>
      <c r="S258" s="156"/>
      <c r="T258" s="123" t="str">
        <f t="shared" si="0"/>
        <v>TAD Umum dan Rumah Tangga</v>
      </c>
    </row>
    <row r="259" spans="1:20" ht="14.25" customHeight="1">
      <c r="A259" s="156">
        <v>257</v>
      </c>
      <c r="B259" s="156" t="s">
        <v>1325</v>
      </c>
      <c r="C259" s="157">
        <v>284090062</v>
      </c>
      <c r="D259" s="156" t="s">
        <v>425</v>
      </c>
      <c r="E259" s="156" t="s">
        <v>1295</v>
      </c>
      <c r="F259" s="156" t="s">
        <v>1320</v>
      </c>
      <c r="G259" s="156" t="s">
        <v>1297</v>
      </c>
      <c r="H259" s="156"/>
      <c r="I259" s="156"/>
      <c r="J259" s="156" t="s">
        <v>1298</v>
      </c>
      <c r="K259" s="157">
        <v>22</v>
      </c>
      <c r="L259" s="156" t="s">
        <v>431</v>
      </c>
      <c r="M259" s="156" t="s">
        <v>739</v>
      </c>
      <c r="N259" s="156" t="s">
        <v>613</v>
      </c>
      <c r="O259" s="156" t="s">
        <v>555</v>
      </c>
      <c r="P259" s="156"/>
      <c r="Q259" s="156"/>
      <c r="R259" s="156" t="s">
        <v>739</v>
      </c>
      <c r="S259" s="156"/>
      <c r="T259" s="123" t="str">
        <f t="shared" si="0"/>
        <v>TAD Umum dan Rumah Tangga</v>
      </c>
    </row>
    <row r="260" spans="1:20" ht="14.25" customHeight="1">
      <c r="A260" s="156">
        <v>258</v>
      </c>
      <c r="B260" s="156" t="s">
        <v>1326</v>
      </c>
      <c r="C260" s="157">
        <v>282040060</v>
      </c>
      <c r="D260" s="156" t="s">
        <v>425</v>
      </c>
      <c r="E260" s="156" t="s">
        <v>1295</v>
      </c>
      <c r="F260" s="156" t="s">
        <v>1320</v>
      </c>
      <c r="G260" s="156" t="s">
        <v>1297</v>
      </c>
      <c r="H260" s="156"/>
      <c r="I260" s="156"/>
      <c r="J260" s="156" t="s">
        <v>1298</v>
      </c>
      <c r="K260" s="157">
        <v>22</v>
      </c>
      <c r="L260" s="156" t="s">
        <v>431</v>
      </c>
      <c r="M260" s="156" t="s">
        <v>739</v>
      </c>
      <c r="N260" s="156" t="s">
        <v>613</v>
      </c>
      <c r="O260" s="156" t="s">
        <v>555</v>
      </c>
      <c r="P260" s="156"/>
      <c r="Q260" s="156"/>
      <c r="R260" s="156" t="s">
        <v>739</v>
      </c>
      <c r="S260" s="156"/>
      <c r="T260" s="123" t="str">
        <f t="shared" si="0"/>
        <v>TAD Umum dan Rumah Tangga</v>
      </c>
    </row>
    <row r="261" spans="1:20" ht="14.25" customHeight="1">
      <c r="A261" s="156">
        <v>259</v>
      </c>
      <c r="B261" s="156" t="s">
        <v>1327</v>
      </c>
      <c r="C261" s="157">
        <v>287061329</v>
      </c>
      <c r="D261" s="156" t="s">
        <v>425</v>
      </c>
      <c r="E261" s="156" t="s">
        <v>1295</v>
      </c>
      <c r="F261" s="156" t="s">
        <v>1320</v>
      </c>
      <c r="G261" s="156" t="s">
        <v>1297</v>
      </c>
      <c r="H261" s="156"/>
      <c r="I261" s="156"/>
      <c r="J261" s="156" t="s">
        <v>1298</v>
      </c>
      <c r="K261" s="157">
        <v>22</v>
      </c>
      <c r="L261" s="156" t="s">
        <v>431</v>
      </c>
      <c r="M261" s="156" t="s">
        <v>739</v>
      </c>
      <c r="N261" s="156" t="s">
        <v>613</v>
      </c>
      <c r="O261" s="156" t="s">
        <v>555</v>
      </c>
      <c r="P261" s="156"/>
      <c r="Q261" s="156"/>
      <c r="R261" s="156" t="s">
        <v>739</v>
      </c>
      <c r="S261" s="156"/>
      <c r="T261" s="123" t="str">
        <f t="shared" si="0"/>
        <v>TAD Umum dan Rumah Tangga</v>
      </c>
    </row>
    <row r="262" spans="1:20" ht="14.25" customHeight="1">
      <c r="A262" s="156">
        <v>260</v>
      </c>
      <c r="B262" s="156" t="s">
        <v>1328</v>
      </c>
      <c r="C262" s="157">
        <v>274080048</v>
      </c>
      <c r="D262" s="156" t="s">
        <v>425</v>
      </c>
      <c r="E262" s="156" t="s">
        <v>1295</v>
      </c>
      <c r="F262" s="156" t="s">
        <v>1320</v>
      </c>
      <c r="G262" s="156" t="s">
        <v>1297</v>
      </c>
      <c r="H262" s="156"/>
      <c r="I262" s="156"/>
      <c r="J262" s="156" t="s">
        <v>1298</v>
      </c>
      <c r="K262" s="157">
        <v>22</v>
      </c>
      <c r="L262" s="156" t="s">
        <v>431</v>
      </c>
      <c r="M262" s="156" t="s">
        <v>739</v>
      </c>
      <c r="N262" s="156" t="s">
        <v>613</v>
      </c>
      <c r="O262" s="156" t="s">
        <v>555</v>
      </c>
      <c r="P262" s="156"/>
      <c r="Q262" s="156"/>
      <c r="R262" s="156" t="s">
        <v>739</v>
      </c>
      <c r="S262" s="156"/>
      <c r="T262" s="123" t="str">
        <f t="shared" si="0"/>
        <v>TAD Umum dan Rumah Tangga</v>
      </c>
    </row>
    <row r="263" spans="1:20" ht="14.25" customHeight="1">
      <c r="A263" s="156">
        <v>261</v>
      </c>
      <c r="B263" s="156" t="s">
        <v>1329</v>
      </c>
      <c r="C263" s="157">
        <v>383011258</v>
      </c>
      <c r="D263" s="156" t="s">
        <v>425</v>
      </c>
      <c r="E263" s="156" t="s">
        <v>1295</v>
      </c>
      <c r="F263" s="156" t="s">
        <v>1320</v>
      </c>
      <c r="G263" s="156" t="s">
        <v>1297</v>
      </c>
      <c r="H263" s="156"/>
      <c r="I263" s="156"/>
      <c r="J263" s="156" t="s">
        <v>1298</v>
      </c>
      <c r="K263" s="157">
        <v>22</v>
      </c>
      <c r="L263" s="156" t="s">
        <v>431</v>
      </c>
      <c r="M263" s="156" t="s">
        <v>739</v>
      </c>
      <c r="N263" s="156" t="s">
        <v>613</v>
      </c>
      <c r="O263" s="156" t="s">
        <v>555</v>
      </c>
      <c r="P263" s="156"/>
      <c r="Q263" s="156"/>
      <c r="R263" s="156" t="s">
        <v>739</v>
      </c>
      <c r="S263" s="156"/>
      <c r="T263" s="123" t="str">
        <f t="shared" si="0"/>
        <v>TAD Umum dan Rumah Tangga</v>
      </c>
    </row>
    <row r="264" spans="1:20" ht="14.25" customHeight="1">
      <c r="A264" s="156">
        <v>262</v>
      </c>
      <c r="B264" s="156" t="s">
        <v>1330</v>
      </c>
      <c r="C264" s="157">
        <v>279090050</v>
      </c>
      <c r="D264" s="156" t="s">
        <v>425</v>
      </c>
      <c r="E264" s="156" t="s">
        <v>1295</v>
      </c>
      <c r="F264" s="156" t="s">
        <v>1320</v>
      </c>
      <c r="G264" s="156" t="s">
        <v>1297</v>
      </c>
      <c r="H264" s="156"/>
      <c r="I264" s="156"/>
      <c r="J264" s="156" t="s">
        <v>1298</v>
      </c>
      <c r="K264" s="157">
        <v>22</v>
      </c>
      <c r="L264" s="156" t="s">
        <v>431</v>
      </c>
      <c r="M264" s="156" t="s">
        <v>739</v>
      </c>
      <c r="N264" s="156" t="s">
        <v>613</v>
      </c>
      <c r="O264" s="156" t="s">
        <v>555</v>
      </c>
      <c r="P264" s="156"/>
      <c r="Q264" s="156"/>
      <c r="R264" s="156" t="s">
        <v>739</v>
      </c>
      <c r="S264" s="156"/>
      <c r="T264" s="123" t="str">
        <f t="shared" si="0"/>
        <v>TAD Umum dan Rumah Tangga</v>
      </c>
    </row>
    <row r="265" spans="1:20" ht="14.25" customHeight="1">
      <c r="A265" s="156">
        <v>263</v>
      </c>
      <c r="B265" s="156" t="s">
        <v>1331</v>
      </c>
      <c r="C265" s="157">
        <v>280041953</v>
      </c>
      <c r="D265" s="156" t="s">
        <v>425</v>
      </c>
      <c r="E265" s="156" t="s">
        <v>1295</v>
      </c>
      <c r="F265" s="156" t="s">
        <v>1320</v>
      </c>
      <c r="G265" s="156" t="s">
        <v>1297</v>
      </c>
      <c r="H265" s="156"/>
      <c r="I265" s="156"/>
      <c r="J265" s="156" t="s">
        <v>1298</v>
      </c>
      <c r="K265" s="157">
        <v>22</v>
      </c>
      <c r="L265" s="156" t="s">
        <v>431</v>
      </c>
      <c r="M265" s="156" t="s">
        <v>739</v>
      </c>
      <c r="N265" s="156" t="s">
        <v>613</v>
      </c>
      <c r="O265" s="156" t="s">
        <v>555</v>
      </c>
      <c r="P265" s="156"/>
      <c r="Q265" s="156"/>
      <c r="R265" s="156" t="s">
        <v>739</v>
      </c>
      <c r="S265" s="156"/>
      <c r="T265" s="123" t="str">
        <f t="shared" si="0"/>
        <v>TAD Umum dan Rumah Tangga</v>
      </c>
    </row>
    <row r="266" spans="1:20" ht="14.25" customHeight="1">
      <c r="A266" s="156">
        <v>264</v>
      </c>
      <c r="B266" s="156" t="s">
        <v>1332</v>
      </c>
      <c r="C266" s="157">
        <v>3475080994</v>
      </c>
      <c r="D266" s="156" t="s">
        <v>425</v>
      </c>
      <c r="E266" s="156" t="s">
        <v>1295</v>
      </c>
      <c r="F266" s="156" t="s">
        <v>1320</v>
      </c>
      <c r="G266" s="156" t="s">
        <v>1297</v>
      </c>
      <c r="H266" s="156"/>
      <c r="I266" s="156"/>
      <c r="J266" s="156" t="s">
        <v>1298</v>
      </c>
      <c r="K266" s="157">
        <v>22</v>
      </c>
      <c r="L266" s="156" t="s">
        <v>431</v>
      </c>
      <c r="M266" s="156" t="s">
        <v>739</v>
      </c>
      <c r="N266" s="156" t="s">
        <v>613</v>
      </c>
      <c r="O266" s="156" t="s">
        <v>555</v>
      </c>
      <c r="P266" s="156"/>
      <c r="Q266" s="156"/>
      <c r="R266" s="156" t="s">
        <v>739</v>
      </c>
      <c r="S266" s="156"/>
      <c r="T266" s="123" t="str">
        <f t="shared" si="0"/>
        <v>TAD Umum dan Rumah Tangga</v>
      </c>
    </row>
    <row r="267" spans="1:20" ht="14.25" customHeight="1">
      <c r="A267" s="156">
        <v>265</v>
      </c>
      <c r="B267" s="156" t="s">
        <v>1333</v>
      </c>
      <c r="C267" s="157">
        <v>285090063</v>
      </c>
      <c r="D267" s="156" t="s">
        <v>425</v>
      </c>
      <c r="E267" s="156" t="s">
        <v>1295</v>
      </c>
      <c r="F267" s="156" t="s">
        <v>1320</v>
      </c>
      <c r="G267" s="156" t="s">
        <v>1297</v>
      </c>
      <c r="H267" s="156"/>
      <c r="I267" s="156"/>
      <c r="J267" s="156" t="s">
        <v>1298</v>
      </c>
      <c r="K267" s="157">
        <v>22</v>
      </c>
      <c r="L267" s="156" t="s">
        <v>431</v>
      </c>
      <c r="M267" s="156" t="s">
        <v>739</v>
      </c>
      <c r="N267" s="156" t="s">
        <v>613</v>
      </c>
      <c r="O267" s="156" t="s">
        <v>555</v>
      </c>
      <c r="P267" s="156"/>
      <c r="Q267" s="156"/>
      <c r="R267" s="156" t="s">
        <v>739</v>
      </c>
      <c r="S267" s="156"/>
      <c r="T267" s="123" t="str">
        <f t="shared" si="0"/>
        <v>TAD Umum dan Rumah Tangga</v>
      </c>
    </row>
    <row r="268" spans="1:20" ht="14.25" customHeight="1">
      <c r="A268" s="156">
        <v>266</v>
      </c>
      <c r="B268" s="156" t="s">
        <v>1334</v>
      </c>
      <c r="C268" s="157">
        <v>200034338</v>
      </c>
      <c r="D268" s="156" t="s">
        <v>425</v>
      </c>
      <c r="E268" s="156" t="s">
        <v>1295</v>
      </c>
      <c r="F268" s="156" t="s">
        <v>1320</v>
      </c>
      <c r="G268" s="156" t="s">
        <v>1297</v>
      </c>
      <c r="H268" s="156"/>
      <c r="I268" s="156"/>
      <c r="J268" s="156" t="s">
        <v>1298</v>
      </c>
      <c r="K268" s="157">
        <v>22</v>
      </c>
      <c r="L268" s="156" t="s">
        <v>431</v>
      </c>
      <c r="M268" s="156" t="s">
        <v>739</v>
      </c>
      <c r="N268" s="156" t="s">
        <v>613</v>
      </c>
      <c r="O268" s="156" t="s">
        <v>555</v>
      </c>
      <c r="P268" s="156"/>
      <c r="Q268" s="156"/>
      <c r="R268" s="156" t="s">
        <v>739</v>
      </c>
      <c r="S268" s="156"/>
      <c r="T268" s="123" t="str">
        <f t="shared" si="0"/>
        <v>TAD Umum dan Rumah Tangga</v>
      </c>
    </row>
    <row r="269" spans="1:20" ht="14.25" customHeight="1">
      <c r="A269" s="156">
        <v>267</v>
      </c>
      <c r="B269" s="156" t="s">
        <v>1335</v>
      </c>
      <c r="C269" s="157">
        <v>19780600888</v>
      </c>
      <c r="D269" s="156" t="s">
        <v>425</v>
      </c>
      <c r="E269" s="156" t="s">
        <v>1295</v>
      </c>
      <c r="F269" s="156" t="s">
        <v>1320</v>
      </c>
      <c r="G269" s="156" t="s">
        <v>1297</v>
      </c>
      <c r="H269" s="156"/>
      <c r="I269" s="156"/>
      <c r="J269" s="156" t="s">
        <v>1298</v>
      </c>
      <c r="K269" s="157">
        <v>22</v>
      </c>
      <c r="L269" s="156" t="s">
        <v>431</v>
      </c>
      <c r="M269" s="156" t="s">
        <v>739</v>
      </c>
      <c r="N269" s="156" t="s">
        <v>613</v>
      </c>
      <c r="O269" s="156" t="s">
        <v>555</v>
      </c>
      <c r="P269" s="156"/>
      <c r="Q269" s="156"/>
      <c r="R269" s="156" t="s">
        <v>739</v>
      </c>
      <c r="S269" s="156"/>
      <c r="T269" s="123" t="str">
        <f t="shared" si="0"/>
        <v>TAD Umum dan Rumah Tangga</v>
      </c>
    </row>
    <row r="270" spans="1:20" ht="14.25" customHeight="1">
      <c r="A270" s="156">
        <v>268</v>
      </c>
      <c r="B270" s="156" t="s">
        <v>1336</v>
      </c>
      <c r="C270" s="157">
        <v>275084339</v>
      </c>
      <c r="D270" s="156" t="s">
        <v>425</v>
      </c>
      <c r="E270" s="156" t="s">
        <v>1295</v>
      </c>
      <c r="F270" s="156" t="s">
        <v>1320</v>
      </c>
      <c r="G270" s="156" t="s">
        <v>1297</v>
      </c>
      <c r="H270" s="156"/>
      <c r="I270" s="156"/>
      <c r="J270" s="156" t="s">
        <v>1298</v>
      </c>
      <c r="K270" s="157">
        <v>22</v>
      </c>
      <c r="L270" s="156" t="s">
        <v>431</v>
      </c>
      <c r="M270" s="156" t="s">
        <v>739</v>
      </c>
      <c r="N270" s="156" t="s">
        <v>613</v>
      </c>
      <c r="O270" s="156" t="s">
        <v>555</v>
      </c>
      <c r="P270" s="156"/>
      <c r="Q270" s="156"/>
      <c r="R270" s="156" t="s">
        <v>739</v>
      </c>
      <c r="S270" s="156"/>
      <c r="T270" s="123" t="str">
        <f t="shared" si="0"/>
        <v>TAD Umum dan Rumah Tangga</v>
      </c>
    </row>
    <row r="271" spans="1:20" ht="14.25" customHeight="1">
      <c r="A271" s="156">
        <v>269</v>
      </c>
      <c r="B271" s="156" t="s">
        <v>1337</v>
      </c>
      <c r="C271" s="157">
        <v>19950900332</v>
      </c>
      <c r="D271" s="156" t="s">
        <v>425</v>
      </c>
      <c r="E271" s="156" t="s">
        <v>1295</v>
      </c>
      <c r="F271" s="156" t="s">
        <v>1320</v>
      </c>
      <c r="G271" s="156" t="s">
        <v>1297</v>
      </c>
      <c r="H271" s="156"/>
      <c r="I271" s="156"/>
      <c r="J271" s="156" t="s">
        <v>1298</v>
      </c>
      <c r="K271" s="157">
        <v>22</v>
      </c>
      <c r="L271" s="156" t="s">
        <v>440</v>
      </c>
      <c r="M271" s="156" t="s">
        <v>739</v>
      </c>
      <c r="N271" s="156" t="s">
        <v>613</v>
      </c>
      <c r="O271" s="156" t="s">
        <v>555</v>
      </c>
      <c r="P271" s="156"/>
      <c r="Q271" s="156"/>
      <c r="R271" s="156" t="s">
        <v>739</v>
      </c>
      <c r="S271" s="156"/>
      <c r="T271" s="123" t="str">
        <f t="shared" si="0"/>
        <v>TAD Umum dan Rumah Tangga</v>
      </c>
    </row>
    <row r="272" spans="1:20" ht="14.25" customHeight="1">
      <c r="A272" s="156">
        <v>270</v>
      </c>
      <c r="B272" s="156" t="s">
        <v>1338</v>
      </c>
      <c r="C272" s="157">
        <v>273020064</v>
      </c>
      <c r="D272" s="156" t="s">
        <v>425</v>
      </c>
      <c r="E272" s="156" t="s">
        <v>1295</v>
      </c>
      <c r="F272" s="156" t="s">
        <v>1320</v>
      </c>
      <c r="G272" s="156" t="s">
        <v>1297</v>
      </c>
      <c r="H272" s="156"/>
      <c r="I272" s="156"/>
      <c r="J272" s="156" t="s">
        <v>1298</v>
      </c>
      <c r="K272" s="157">
        <v>22</v>
      </c>
      <c r="L272" s="156" t="s">
        <v>431</v>
      </c>
      <c r="M272" s="156" t="s">
        <v>739</v>
      </c>
      <c r="N272" s="156" t="s">
        <v>613</v>
      </c>
      <c r="O272" s="156" t="s">
        <v>555</v>
      </c>
      <c r="P272" s="156"/>
      <c r="Q272" s="156"/>
      <c r="R272" s="156" t="s">
        <v>739</v>
      </c>
      <c r="S272" s="156"/>
      <c r="T272" s="123" t="str">
        <f t="shared" si="0"/>
        <v>TAD Umum dan Rumah Tangga</v>
      </c>
    </row>
    <row r="273" spans="1:20" ht="14.25" customHeight="1">
      <c r="A273" s="156">
        <v>271</v>
      </c>
      <c r="B273" s="156" t="s">
        <v>1339</v>
      </c>
      <c r="C273" s="157">
        <v>276011754</v>
      </c>
      <c r="D273" s="156" t="s">
        <v>425</v>
      </c>
      <c r="E273" s="156" t="s">
        <v>1295</v>
      </c>
      <c r="F273" s="156" t="s">
        <v>1320</v>
      </c>
      <c r="G273" s="156" t="s">
        <v>1297</v>
      </c>
      <c r="H273" s="156"/>
      <c r="I273" s="156"/>
      <c r="J273" s="156" t="s">
        <v>1298</v>
      </c>
      <c r="K273" s="157">
        <v>22</v>
      </c>
      <c r="L273" s="156" t="s">
        <v>440</v>
      </c>
      <c r="M273" s="156" t="s">
        <v>739</v>
      </c>
      <c r="N273" s="156" t="s">
        <v>613</v>
      </c>
      <c r="O273" s="156" t="s">
        <v>555</v>
      </c>
      <c r="P273" s="156"/>
      <c r="Q273" s="156"/>
      <c r="R273" s="156" t="s">
        <v>739</v>
      </c>
      <c r="S273" s="156"/>
      <c r="T273" s="123" t="str">
        <f t="shared" si="0"/>
        <v>TAD Umum dan Rumah Tangga</v>
      </c>
    </row>
    <row r="274" spans="1:20" ht="14.25" customHeight="1">
      <c r="A274" s="156">
        <v>272</v>
      </c>
      <c r="B274" s="156" t="s">
        <v>1340</v>
      </c>
      <c r="C274" s="157">
        <v>275070053</v>
      </c>
      <c r="D274" s="156" t="s">
        <v>425</v>
      </c>
      <c r="E274" s="156" t="s">
        <v>1295</v>
      </c>
      <c r="F274" s="156" t="s">
        <v>1320</v>
      </c>
      <c r="G274" s="156" t="s">
        <v>1297</v>
      </c>
      <c r="H274" s="156"/>
      <c r="I274" s="156"/>
      <c r="J274" s="156" t="s">
        <v>1298</v>
      </c>
      <c r="K274" s="157">
        <v>22</v>
      </c>
      <c r="L274" s="156" t="s">
        <v>431</v>
      </c>
      <c r="M274" s="156" t="s">
        <v>739</v>
      </c>
      <c r="N274" s="156" t="s">
        <v>613</v>
      </c>
      <c r="O274" s="156" t="s">
        <v>555</v>
      </c>
      <c r="P274" s="156"/>
      <c r="Q274" s="156"/>
      <c r="R274" s="156" t="s">
        <v>739</v>
      </c>
      <c r="S274" s="156"/>
      <c r="T274" s="123" t="str">
        <f t="shared" si="0"/>
        <v>TAD Umum dan Rumah Tangga</v>
      </c>
    </row>
    <row r="275" spans="1:20" ht="14.25" customHeight="1">
      <c r="A275" s="156">
        <v>273</v>
      </c>
      <c r="B275" s="156" t="s">
        <v>1341</v>
      </c>
      <c r="C275" s="157">
        <v>285070022</v>
      </c>
      <c r="D275" s="156" t="s">
        <v>425</v>
      </c>
      <c r="E275" s="156" t="s">
        <v>1295</v>
      </c>
      <c r="F275" s="156" t="s">
        <v>1320</v>
      </c>
      <c r="G275" s="156" t="s">
        <v>1297</v>
      </c>
      <c r="H275" s="156"/>
      <c r="I275" s="156"/>
      <c r="J275" s="156" t="s">
        <v>1298</v>
      </c>
      <c r="K275" s="157">
        <v>22</v>
      </c>
      <c r="L275" s="156" t="s">
        <v>431</v>
      </c>
      <c r="M275" s="156" t="s">
        <v>739</v>
      </c>
      <c r="N275" s="156" t="s">
        <v>613</v>
      </c>
      <c r="O275" s="156" t="s">
        <v>555</v>
      </c>
      <c r="P275" s="156"/>
      <c r="Q275" s="156"/>
      <c r="R275" s="156" t="s">
        <v>739</v>
      </c>
      <c r="S275" s="156"/>
      <c r="T275" s="123" t="str">
        <f t="shared" si="0"/>
        <v>TAD Umum dan Rumah Tangga</v>
      </c>
    </row>
    <row r="276" spans="1:20" ht="14.25" customHeight="1">
      <c r="A276" s="156">
        <v>274</v>
      </c>
      <c r="B276" s="156" t="s">
        <v>1342</v>
      </c>
      <c r="C276" s="157">
        <v>19781200282</v>
      </c>
      <c r="D276" s="156" t="s">
        <v>425</v>
      </c>
      <c r="E276" s="156" t="s">
        <v>1295</v>
      </c>
      <c r="F276" s="156" t="s">
        <v>1320</v>
      </c>
      <c r="G276" s="156" t="s">
        <v>1297</v>
      </c>
      <c r="H276" s="156"/>
      <c r="I276" s="156"/>
      <c r="J276" s="156" t="s">
        <v>1298</v>
      </c>
      <c r="K276" s="157">
        <v>22</v>
      </c>
      <c r="L276" s="156" t="s">
        <v>431</v>
      </c>
      <c r="M276" s="156" t="s">
        <v>739</v>
      </c>
      <c r="N276" s="156" t="s">
        <v>613</v>
      </c>
      <c r="O276" s="156" t="s">
        <v>555</v>
      </c>
      <c r="P276" s="156"/>
      <c r="Q276" s="156"/>
      <c r="R276" s="156" t="s">
        <v>739</v>
      </c>
      <c r="S276" s="156"/>
      <c r="T276" s="123" t="str">
        <f t="shared" si="0"/>
        <v>TAD Umum dan Rumah Tangga</v>
      </c>
    </row>
    <row r="277" spans="1:20" ht="14.25" customHeight="1">
      <c r="A277" s="156">
        <v>275</v>
      </c>
      <c r="B277" s="156" t="s">
        <v>1343</v>
      </c>
      <c r="C277" s="157">
        <v>286050066</v>
      </c>
      <c r="D277" s="156" t="s">
        <v>425</v>
      </c>
      <c r="E277" s="156" t="s">
        <v>1295</v>
      </c>
      <c r="F277" s="156" t="s">
        <v>1320</v>
      </c>
      <c r="G277" s="156" t="s">
        <v>1297</v>
      </c>
      <c r="H277" s="156"/>
      <c r="I277" s="156"/>
      <c r="J277" s="156" t="s">
        <v>1298</v>
      </c>
      <c r="K277" s="157">
        <v>22</v>
      </c>
      <c r="L277" s="156" t="s">
        <v>431</v>
      </c>
      <c r="M277" s="156" t="s">
        <v>739</v>
      </c>
      <c r="N277" s="156" t="s">
        <v>613</v>
      </c>
      <c r="O277" s="156" t="s">
        <v>555</v>
      </c>
      <c r="P277" s="156"/>
      <c r="Q277" s="156"/>
      <c r="R277" s="156" t="s">
        <v>739</v>
      </c>
      <c r="S277" s="156"/>
      <c r="T277" s="123" t="str">
        <f t="shared" si="0"/>
        <v>TAD Umum dan Rumah Tangga</v>
      </c>
    </row>
    <row r="278" spans="1:20" ht="14.25" customHeight="1">
      <c r="A278" s="156">
        <v>276</v>
      </c>
      <c r="B278" s="156" t="s">
        <v>1344</v>
      </c>
      <c r="C278" s="157">
        <v>293060061</v>
      </c>
      <c r="D278" s="156" t="s">
        <v>425</v>
      </c>
      <c r="E278" s="156" t="s">
        <v>1295</v>
      </c>
      <c r="F278" s="156" t="s">
        <v>1320</v>
      </c>
      <c r="G278" s="156" t="s">
        <v>1297</v>
      </c>
      <c r="H278" s="156"/>
      <c r="I278" s="156"/>
      <c r="J278" s="156" t="s">
        <v>1298</v>
      </c>
      <c r="K278" s="157">
        <v>22</v>
      </c>
      <c r="L278" s="156" t="s">
        <v>431</v>
      </c>
      <c r="M278" s="156" t="s">
        <v>739</v>
      </c>
      <c r="N278" s="156" t="s">
        <v>613</v>
      </c>
      <c r="O278" s="156" t="s">
        <v>555</v>
      </c>
      <c r="P278" s="156"/>
      <c r="Q278" s="156"/>
      <c r="R278" s="156" t="s">
        <v>739</v>
      </c>
      <c r="S278" s="156"/>
      <c r="T278" s="123" t="str">
        <f t="shared" si="0"/>
        <v>TAD Umum dan Rumah Tangga</v>
      </c>
    </row>
    <row r="279" spans="1:20" ht="14.25" customHeight="1">
      <c r="A279" s="156">
        <v>277</v>
      </c>
      <c r="B279" s="156" t="s">
        <v>1345</v>
      </c>
      <c r="C279" s="157">
        <v>19971202391</v>
      </c>
      <c r="D279" s="156" t="s">
        <v>425</v>
      </c>
      <c r="E279" s="156" t="s">
        <v>1295</v>
      </c>
      <c r="F279" s="156" t="s">
        <v>1346</v>
      </c>
      <c r="G279" s="156" t="s">
        <v>1297</v>
      </c>
      <c r="H279" s="156"/>
      <c r="I279" s="156"/>
      <c r="J279" s="156" t="s">
        <v>1298</v>
      </c>
      <c r="K279" s="157">
        <v>22</v>
      </c>
      <c r="L279" s="156" t="s">
        <v>440</v>
      </c>
      <c r="M279" s="156" t="s">
        <v>553</v>
      </c>
      <c r="N279" s="156" t="s">
        <v>554</v>
      </c>
      <c r="O279" s="156" t="s">
        <v>555</v>
      </c>
      <c r="P279" s="156"/>
      <c r="Q279" s="156"/>
      <c r="R279" s="156" t="s">
        <v>553</v>
      </c>
      <c r="S279" s="156"/>
      <c r="T279" s="123" t="str">
        <f t="shared" si="0"/>
        <v>TAD Dukungan &amp; Litigasi Hukum</v>
      </c>
    </row>
    <row r="280" spans="1:20" ht="14.25" customHeight="1">
      <c r="A280" s="156">
        <v>278</v>
      </c>
      <c r="B280" s="156" t="s">
        <v>1347</v>
      </c>
      <c r="C280" s="157">
        <v>19920800799</v>
      </c>
      <c r="D280" s="156" t="s">
        <v>425</v>
      </c>
      <c r="E280" s="156" t="s">
        <v>1295</v>
      </c>
      <c r="F280" s="156" t="s">
        <v>1346</v>
      </c>
      <c r="G280" s="156" t="s">
        <v>1297</v>
      </c>
      <c r="H280" s="156"/>
      <c r="I280" s="156"/>
      <c r="J280" s="156" t="s">
        <v>1298</v>
      </c>
      <c r="K280" s="157">
        <v>22</v>
      </c>
      <c r="L280" s="156" t="s">
        <v>440</v>
      </c>
      <c r="M280" s="156" t="s">
        <v>553</v>
      </c>
      <c r="N280" s="156" t="s">
        <v>554</v>
      </c>
      <c r="O280" s="156" t="s">
        <v>555</v>
      </c>
      <c r="P280" s="156"/>
      <c r="Q280" s="156"/>
      <c r="R280" s="156" t="s">
        <v>553</v>
      </c>
      <c r="S280" s="156"/>
      <c r="T280" s="123" t="str">
        <f t="shared" si="0"/>
        <v>TAD Dukungan &amp; Litigasi Hukum</v>
      </c>
    </row>
    <row r="281" spans="1:20" ht="14.25" customHeight="1">
      <c r="A281" s="156">
        <v>279</v>
      </c>
      <c r="B281" s="156" t="s">
        <v>1348</v>
      </c>
      <c r="C281" s="157">
        <v>19951000800</v>
      </c>
      <c r="D281" s="156" t="s">
        <v>425</v>
      </c>
      <c r="E281" s="156" t="s">
        <v>1295</v>
      </c>
      <c r="F281" s="156" t="s">
        <v>1346</v>
      </c>
      <c r="G281" s="156" t="s">
        <v>1297</v>
      </c>
      <c r="H281" s="156"/>
      <c r="I281" s="156"/>
      <c r="J281" s="156" t="s">
        <v>1298</v>
      </c>
      <c r="K281" s="157">
        <v>22</v>
      </c>
      <c r="L281" s="156" t="s">
        <v>431</v>
      </c>
      <c r="M281" s="156" t="s">
        <v>553</v>
      </c>
      <c r="N281" s="156" t="s">
        <v>554</v>
      </c>
      <c r="O281" s="156" t="s">
        <v>555</v>
      </c>
      <c r="P281" s="156"/>
      <c r="Q281" s="156"/>
      <c r="R281" s="156" t="s">
        <v>553</v>
      </c>
      <c r="S281" s="156"/>
      <c r="T281" s="123" t="str">
        <f t="shared" si="0"/>
        <v>TAD Dukungan &amp; Litigasi Hukum</v>
      </c>
    </row>
    <row r="282" spans="1:20" ht="14.25" customHeight="1">
      <c r="A282" s="156">
        <v>280</v>
      </c>
      <c r="B282" s="156" t="s">
        <v>1349</v>
      </c>
      <c r="C282" s="157">
        <v>19900901876</v>
      </c>
      <c r="D282" s="156" t="s">
        <v>425</v>
      </c>
      <c r="E282" s="156" t="s">
        <v>1295</v>
      </c>
      <c r="F282" s="156" t="s">
        <v>1350</v>
      </c>
      <c r="G282" s="156" t="s">
        <v>1297</v>
      </c>
      <c r="H282" s="156"/>
      <c r="I282" s="156"/>
      <c r="J282" s="156" t="s">
        <v>1298</v>
      </c>
      <c r="K282" s="157">
        <v>22</v>
      </c>
      <c r="L282" s="156" t="s">
        <v>431</v>
      </c>
      <c r="M282" s="156" t="s">
        <v>641</v>
      </c>
      <c r="N282" s="156" t="s">
        <v>583</v>
      </c>
      <c r="O282" s="156" t="s">
        <v>540</v>
      </c>
      <c r="P282" s="156"/>
      <c r="Q282" s="156"/>
      <c r="R282" s="156" t="s">
        <v>641</v>
      </c>
      <c r="S282" s="156"/>
      <c r="T282" s="123" t="str">
        <f t="shared" si="0"/>
        <v>TAD Komunikasi Korporasi &amp; Protokoler</v>
      </c>
    </row>
    <row r="283" spans="1:20" ht="14.25" customHeight="1">
      <c r="A283" s="156">
        <v>281</v>
      </c>
      <c r="B283" s="156" t="s">
        <v>1351</v>
      </c>
      <c r="C283" s="157">
        <v>19900101230</v>
      </c>
      <c r="D283" s="156" t="s">
        <v>425</v>
      </c>
      <c r="E283" s="156" t="s">
        <v>1295</v>
      </c>
      <c r="F283" s="156" t="s">
        <v>1350</v>
      </c>
      <c r="G283" s="156" t="s">
        <v>1297</v>
      </c>
      <c r="H283" s="156"/>
      <c r="I283" s="156"/>
      <c r="J283" s="156" t="s">
        <v>1298</v>
      </c>
      <c r="K283" s="157">
        <v>22</v>
      </c>
      <c r="L283" s="156" t="s">
        <v>431</v>
      </c>
      <c r="M283" s="156" t="s">
        <v>641</v>
      </c>
      <c r="N283" s="156" t="s">
        <v>583</v>
      </c>
      <c r="O283" s="156" t="s">
        <v>540</v>
      </c>
      <c r="P283" s="156"/>
      <c r="Q283" s="156"/>
      <c r="R283" s="156" t="s">
        <v>641</v>
      </c>
      <c r="S283" s="156"/>
      <c r="T283" s="123" t="str">
        <f t="shared" si="0"/>
        <v>TAD Komunikasi Korporasi &amp; Protokoler</v>
      </c>
    </row>
    <row r="284" spans="1:20" ht="14.25" customHeight="1">
      <c r="A284" s="156">
        <v>282</v>
      </c>
      <c r="B284" s="156" t="s">
        <v>1352</v>
      </c>
      <c r="C284" s="157">
        <v>284042623</v>
      </c>
      <c r="D284" s="156" t="s">
        <v>425</v>
      </c>
      <c r="E284" s="156" t="s">
        <v>1295</v>
      </c>
      <c r="F284" s="156" t="s">
        <v>1350</v>
      </c>
      <c r="G284" s="156" t="s">
        <v>1297</v>
      </c>
      <c r="H284" s="156"/>
      <c r="I284" s="156"/>
      <c r="J284" s="156" t="s">
        <v>1298</v>
      </c>
      <c r="K284" s="157">
        <v>22</v>
      </c>
      <c r="L284" s="156" t="s">
        <v>431</v>
      </c>
      <c r="M284" s="156" t="s">
        <v>641</v>
      </c>
      <c r="N284" s="156" t="s">
        <v>583</v>
      </c>
      <c r="O284" s="156" t="s">
        <v>540</v>
      </c>
      <c r="P284" s="156"/>
      <c r="Q284" s="156"/>
      <c r="R284" s="156" t="s">
        <v>641</v>
      </c>
      <c r="S284" s="156"/>
      <c r="T284" s="123" t="str">
        <f t="shared" si="0"/>
        <v>TAD Komunikasi Korporasi &amp; Protokoler</v>
      </c>
    </row>
    <row r="285" spans="1:20" ht="14.25" customHeight="1">
      <c r="A285" s="156">
        <v>283</v>
      </c>
      <c r="B285" s="156" t="s">
        <v>1353</v>
      </c>
      <c r="C285" s="157">
        <v>277084523</v>
      </c>
      <c r="D285" s="156" t="s">
        <v>425</v>
      </c>
      <c r="E285" s="156" t="s">
        <v>1295</v>
      </c>
      <c r="F285" s="156" t="s">
        <v>1350</v>
      </c>
      <c r="G285" s="156" t="s">
        <v>1297</v>
      </c>
      <c r="H285" s="156"/>
      <c r="I285" s="156"/>
      <c r="J285" s="156" t="s">
        <v>1298</v>
      </c>
      <c r="K285" s="157">
        <v>22</v>
      </c>
      <c r="L285" s="156" t="s">
        <v>431</v>
      </c>
      <c r="M285" s="156" t="s">
        <v>641</v>
      </c>
      <c r="N285" s="156" t="s">
        <v>583</v>
      </c>
      <c r="O285" s="156" t="s">
        <v>540</v>
      </c>
      <c r="P285" s="156"/>
      <c r="Q285" s="156"/>
      <c r="R285" s="156" t="s">
        <v>641</v>
      </c>
      <c r="S285" s="156"/>
      <c r="T285" s="123" t="str">
        <f t="shared" si="0"/>
        <v>TAD Komunikasi Korporasi &amp; Protokoler</v>
      </c>
    </row>
    <row r="286" spans="1:20" ht="14.25" customHeight="1">
      <c r="A286" s="156">
        <v>284</v>
      </c>
      <c r="B286" s="156" t="s">
        <v>1354</v>
      </c>
      <c r="C286" s="157">
        <v>287090059</v>
      </c>
      <c r="D286" s="156" t="s">
        <v>425</v>
      </c>
      <c r="E286" s="156" t="s">
        <v>1295</v>
      </c>
      <c r="F286" s="156" t="s">
        <v>1350</v>
      </c>
      <c r="G286" s="156" t="s">
        <v>1297</v>
      </c>
      <c r="H286" s="156"/>
      <c r="I286" s="156"/>
      <c r="J286" s="156" t="s">
        <v>1298</v>
      </c>
      <c r="K286" s="157">
        <v>22</v>
      </c>
      <c r="L286" s="156" t="s">
        <v>431</v>
      </c>
      <c r="M286" s="156" t="s">
        <v>641</v>
      </c>
      <c r="N286" s="156" t="s">
        <v>583</v>
      </c>
      <c r="O286" s="156" t="s">
        <v>540</v>
      </c>
      <c r="P286" s="156"/>
      <c r="Q286" s="156"/>
      <c r="R286" s="156" t="s">
        <v>641</v>
      </c>
      <c r="S286" s="156"/>
      <c r="T286" s="123" t="str">
        <f t="shared" si="0"/>
        <v>TAD Komunikasi Korporasi &amp; Protokoler</v>
      </c>
    </row>
    <row r="287" spans="1:20" ht="14.25" customHeight="1">
      <c r="A287" s="156">
        <v>285</v>
      </c>
      <c r="B287" s="156" t="s">
        <v>1355</v>
      </c>
      <c r="C287" s="157">
        <v>19971102436</v>
      </c>
      <c r="D287" s="156" t="s">
        <v>425</v>
      </c>
      <c r="E287" s="156" t="s">
        <v>1295</v>
      </c>
      <c r="F287" s="156" t="s">
        <v>1356</v>
      </c>
      <c r="G287" s="156" t="s">
        <v>1297</v>
      </c>
      <c r="H287" s="156"/>
      <c r="I287" s="156"/>
      <c r="J287" s="156" t="s">
        <v>1298</v>
      </c>
      <c r="K287" s="157">
        <v>22</v>
      </c>
      <c r="L287" s="156" t="s">
        <v>431</v>
      </c>
      <c r="M287" s="156" t="s">
        <v>664</v>
      </c>
      <c r="N287" s="156" t="s">
        <v>583</v>
      </c>
      <c r="O287" s="156" t="s">
        <v>540</v>
      </c>
      <c r="P287" s="156"/>
      <c r="Q287" s="156"/>
      <c r="R287" s="156" t="s">
        <v>665</v>
      </c>
      <c r="S287" s="156"/>
      <c r="T287" s="123" t="str">
        <f t="shared" si="0"/>
        <v>TAD Tanggung Jawab Sosial dan Lingkungan</v>
      </c>
    </row>
    <row r="288" spans="1:20" ht="14.25" customHeight="1">
      <c r="A288" s="156">
        <v>286</v>
      </c>
      <c r="B288" s="156" t="s">
        <v>1357</v>
      </c>
      <c r="C288" s="157">
        <v>290051978</v>
      </c>
      <c r="D288" s="156" t="s">
        <v>425</v>
      </c>
      <c r="E288" s="156" t="s">
        <v>1295</v>
      </c>
      <c r="F288" s="156" t="s">
        <v>1305</v>
      </c>
      <c r="G288" s="156" t="s">
        <v>1297</v>
      </c>
      <c r="H288" s="156"/>
      <c r="I288" s="156"/>
      <c r="J288" s="156" t="s">
        <v>1358</v>
      </c>
      <c r="K288" s="157">
        <v>31</v>
      </c>
      <c r="L288" s="156" t="s">
        <v>431</v>
      </c>
      <c r="M288" s="156" t="s">
        <v>820</v>
      </c>
      <c r="N288" s="156" t="s">
        <v>473</v>
      </c>
      <c r="O288" s="156" t="s">
        <v>474</v>
      </c>
      <c r="P288" s="156"/>
      <c r="Q288" s="156"/>
      <c r="R288" s="156" t="s">
        <v>820</v>
      </c>
      <c r="S288" s="156"/>
      <c r="T288" s="123" t="str">
        <f t="shared" si="0"/>
        <v>TAD Pengembangan Teknologi Informasi</v>
      </c>
    </row>
    <row r="289" spans="1:20" ht="14.25" customHeight="1">
      <c r="A289" s="156">
        <v>287</v>
      </c>
      <c r="B289" s="156" t="s">
        <v>1359</v>
      </c>
      <c r="C289" s="157">
        <v>19770500143</v>
      </c>
      <c r="D289" s="156" t="s">
        <v>425</v>
      </c>
      <c r="E289" s="156" t="s">
        <v>1295</v>
      </c>
      <c r="F289" s="156" t="s">
        <v>1320</v>
      </c>
      <c r="G289" s="156" t="s">
        <v>1297</v>
      </c>
      <c r="H289" s="156"/>
      <c r="I289" s="156"/>
      <c r="J289" s="156" t="s">
        <v>1360</v>
      </c>
      <c r="K289" s="157">
        <v>44</v>
      </c>
      <c r="L289" s="156" t="s">
        <v>431</v>
      </c>
      <c r="M289" s="156" t="s">
        <v>739</v>
      </c>
      <c r="N289" s="156" t="s">
        <v>613</v>
      </c>
      <c r="O289" s="156" t="s">
        <v>555</v>
      </c>
      <c r="P289" s="156"/>
      <c r="Q289" s="156"/>
      <c r="R289" s="156" t="s">
        <v>739</v>
      </c>
      <c r="S289" s="156"/>
      <c r="T289" s="123" t="str">
        <f t="shared" si="0"/>
        <v>TAD Umum dan Rumah Tangga</v>
      </c>
    </row>
    <row r="290" spans="1:20" ht="14.25" customHeight="1"/>
    <row r="291" spans="1:20" ht="14.25" customHeight="1"/>
    <row r="292" spans="1:20" ht="14.25" customHeight="1"/>
    <row r="293" spans="1:20" ht="14.25" customHeight="1"/>
    <row r="294" spans="1:20" ht="14.25" customHeight="1"/>
    <row r="295" spans="1:20" ht="14.25" customHeight="1"/>
    <row r="296" spans="1:20" ht="14.25" customHeight="1"/>
    <row r="297" spans="1:20" ht="14.25" customHeight="1"/>
    <row r="298" spans="1:20" ht="14.25" customHeight="1"/>
    <row r="299" spans="1:20" ht="14.25" customHeight="1"/>
    <row r="300" spans="1:20" ht="14.25" customHeight="1"/>
    <row r="301" spans="1:20" ht="14.25" customHeight="1"/>
    <row r="302" spans="1:20" ht="14.25" customHeight="1"/>
    <row r="303" spans="1:20" ht="14.25" customHeight="1"/>
    <row r="304" spans="1:20"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4B083"/>
  </sheetPr>
  <dimension ref="A1:Z1000"/>
  <sheetViews>
    <sheetView topLeftCell="A29" workbookViewId="0">
      <selection activeCell="E68" sqref="E68"/>
    </sheetView>
  </sheetViews>
  <sheetFormatPr defaultColWidth="14.42578125" defaultRowHeight="15" customHeight="1"/>
  <cols>
    <col min="1" max="1" width="3.7109375" customWidth="1"/>
    <col min="2" max="2" width="26.7109375" customWidth="1"/>
    <col min="3" max="3" width="9.7109375" customWidth="1"/>
    <col min="4" max="8" width="9.28515625" customWidth="1"/>
    <col min="9" max="26" width="8.7109375" customWidth="1"/>
  </cols>
  <sheetData>
    <row r="1" spans="1:26" ht="14.25" customHeight="1">
      <c r="A1" s="149"/>
      <c r="B1" s="158"/>
      <c r="C1" s="158"/>
      <c r="D1" s="158"/>
      <c r="E1" s="158"/>
      <c r="F1" s="158"/>
      <c r="G1" s="158"/>
      <c r="H1" s="158"/>
    </row>
    <row r="2" spans="1:26" ht="14.25" customHeight="1">
      <c r="A2" s="149"/>
      <c r="B2" s="158"/>
      <c r="C2" s="158"/>
      <c r="D2" s="158"/>
      <c r="E2" s="158"/>
      <c r="F2" s="158"/>
      <c r="G2" s="158"/>
      <c r="H2" s="158"/>
    </row>
    <row r="3" spans="1:26" ht="14.25" customHeight="1">
      <c r="A3" s="149"/>
      <c r="B3" s="158"/>
      <c r="C3" s="158"/>
      <c r="D3" s="158"/>
      <c r="E3" s="158"/>
      <c r="F3" s="158"/>
      <c r="G3" s="158"/>
      <c r="H3" s="158"/>
    </row>
    <row r="4" spans="1:26" ht="14.25" customHeight="1">
      <c r="A4" s="282" t="str">
        <f>'F5-KELAS JABATAN'!A4</f>
        <v>LAPORAN BULANAN KEKUATAN SDM</v>
      </c>
      <c r="B4" s="269"/>
      <c r="C4" s="269"/>
      <c r="D4" s="269"/>
      <c r="E4" s="269"/>
      <c r="F4" s="269"/>
      <c r="G4" s="269"/>
      <c r="H4" s="269"/>
    </row>
    <row r="5" spans="1:26" ht="14.25" customHeight="1">
      <c r="A5" s="283" t="str">
        <f>'F5-KELAS JABATAN'!A5</f>
        <v>PT Prima Terminal Petikemas</v>
      </c>
      <c r="B5" s="271"/>
      <c r="C5" s="271"/>
      <c r="D5" s="271"/>
      <c r="E5" s="271"/>
      <c r="F5" s="271"/>
      <c r="G5" s="271"/>
      <c r="H5" s="272"/>
      <c r="I5" s="117"/>
      <c r="J5" s="117"/>
      <c r="K5" s="117"/>
      <c r="L5" s="117"/>
      <c r="M5" s="117"/>
      <c r="N5" s="117"/>
      <c r="O5" s="117"/>
      <c r="P5" s="117"/>
      <c r="Q5" s="117"/>
      <c r="R5" s="117"/>
      <c r="S5" s="117"/>
      <c r="T5" s="117"/>
      <c r="U5" s="117"/>
      <c r="V5" s="117"/>
      <c r="W5" s="117"/>
      <c r="X5" s="117"/>
      <c r="Y5" s="117"/>
      <c r="Z5" s="117"/>
    </row>
    <row r="6" spans="1:26" ht="14.25" customHeight="1">
      <c r="A6" s="282" t="str">
        <f>'F5-KELAS JABATAN'!A6</f>
        <v>BULAN FEBRUARI 2022</v>
      </c>
      <c r="B6" s="269"/>
      <c r="C6" s="269"/>
      <c r="D6" s="269"/>
      <c r="E6" s="269"/>
      <c r="F6" s="269"/>
      <c r="G6" s="269"/>
      <c r="H6" s="269"/>
    </row>
    <row r="7" spans="1:26" ht="14.25" customHeight="1">
      <c r="A7" s="149"/>
      <c r="B7" s="158"/>
      <c r="C7" s="158"/>
      <c r="D7" s="158"/>
      <c r="E7" s="158"/>
      <c r="F7" s="158"/>
      <c r="G7" s="158"/>
      <c r="H7" s="158"/>
    </row>
    <row r="8" spans="1:26" ht="14.25" customHeight="1">
      <c r="A8" s="263" t="s">
        <v>1</v>
      </c>
      <c r="B8" s="263" t="s">
        <v>245</v>
      </c>
      <c r="C8" s="263" t="str">
        <f>'F2-PUSPEL'!C8:C10</f>
        <v>REALISASI S.D JAN 2021</v>
      </c>
      <c r="D8" s="263" t="str">
        <f>'F2-PUSPEL'!D8:D10</f>
        <v>RKAP  TAHUN 2022</v>
      </c>
      <c r="E8" s="263" t="str">
        <f>'F2-PUSPEL'!E8:E10</f>
        <v>RKAP S.D JAN 2022</v>
      </c>
      <c r="F8" s="273" t="s">
        <v>7</v>
      </c>
      <c r="G8" s="266"/>
      <c r="H8" s="267"/>
    </row>
    <row r="9" spans="1:26" ht="14.25" customHeight="1">
      <c r="A9" s="264"/>
      <c r="B9" s="264"/>
      <c r="C9" s="264"/>
      <c r="D9" s="264"/>
      <c r="E9" s="264"/>
      <c r="F9" s="263" t="s">
        <v>9</v>
      </c>
      <c r="G9" s="263" t="s">
        <v>10</v>
      </c>
      <c r="H9" s="263" t="s">
        <v>11</v>
      </c>
    </row>
    <row r="10" spans="1:26" ht="14.25" customHeight="1">
      <c r="A10" s="262"/>
      <c r="B10" s="262"/>
      <c r="C10" s="262"/>
      <c r="D10" s="262"/>
      <c r="E10" s="262"/>
      <c r="F10" s="262"/>
      <c r="G10" s="262"/>
      <c r="H10" s="262"/>
    </row>
    <row r="11" spans="1:26" ht="14.25" customHeight="1">
      <c r="A11" s="5">
        <v>1</v>
      </c>
      <c r="B11" s="6">
        <f t="shared" ref="B11:H11" si="0">+A11+1</f>
        <v>2</v>
      </c>
      <c r="C11" s="6">
        <f t="shared" si="0"/>
        <v>3</v>
      </c>
      <c r="D11" s="6">
        <f t="shared" si="0"/>
        <v>4</v>
      </c>
      <c r="E11" s="6">
        <f t="shared" si="0"/>
        <v>5</v>
      </c>
      <c r="F11" s="6">
        <f t="shared" si="0"/>
        <v>6</v>
      </c>
      <c r="G11" s="6">
        <f t="shared" si="0"/>
        <v>7</v>
      </c>
      <c r="H11" s="6">
        <f t="shared" si="0"/>
        <v>8</v>
      </c>
    </row>
    <row r="12" spans="1:26" ht="14.25" customHeight="1">
      <c r="A12" s="159">
        <v>1</v>
      </c>
      <c r="B12" s="160" t="s">
        <v>12</v>
      </c>
      <c r="C12" s="161"/>
      <c r="D12" s="162"/>
      <c r="E12" s="161"/>
      <c r="F12" s="161"/>
      <c r="G12" s="162"/>
      <c r="H12" s="161"/>
    </row>
    <row r="13" spans="1:26" ht="14.25" customHeight="1">
      <c r="A13" s="163"/>
      <c r="B13" s="164" t="s">
        <v>1361</v>
      </c>
      <c r="C13" s="165">
        <v>1</v>
      </c>
      <c r="D13" s="165">
        <v>1</v>
      </c>
      <c r="E13" s="165">
        <v>1</v>
      </c>
      <c r="F13" s="165">
        <v>1</v>
      </c>
      <c r="G13" s="14">
        <f t="shared" ref="G13:G14" si="1">H13-F13</f>
        <v>0</v>
      </c>
      <c r="H13" s="14">
        <v>1</v>
      </c>
      <c r="J13" s="123" t="s">
        <v>1362</v>
      </c>
    </row>
    <row r="14" spans="1:26" ht="14.25" customHeight="1">
      <c r="A14" s="163"/>
      <c r="B14" s="164" t="s">
        <v>1363</v>
      </c>
      <c r="C14" s="165">
        <v>0</v>
      </c>
      <c r="D14" s="165">
        <v>0</v>
      </c>
      <c r="E14" s="165">
        <v>0</v>
      </c>
      <c r="F14" s="165">
        <v>0</v>
      </c>
      <c r="G14" s="14">
        <f t="shared" si="1"/>
        <v>0</v>
      </c>
      <c r="H14" s="14">
        <f>COUNTIF('JANUARI (sesuai bulan berjalan)'!$U$3:$U$5000,'F6-GENDER'!J14)</f>
        <v>0</v>
      </c>
      <c r="J14" s="123" t="s">
        <v>1364</v>
      </c>
    </row>
    <row r="15" spans="1:26" ht="14.25" customHeight="1">
      <c r="A15" s="166"/>
      <c r="B15" s="167" t="s">
        <v>1365</v>
      </c>
      <c r="C15" s="168">
        <f t="shared" ref="C15:H15" si="2">C13+C14</f>
        <v>1</v>
      </c>
      <c r="D15" s="169">
        <f t="shared" si="2"/>
        <v>1</v>
      </c>
      <c r="E15" s="168">
        <f t="shared" si="2"/>
        <v>1</v>
      </c>
      <c r="F15" s="168">
        <f t="shared" si="2"/>
        <v>1</v>
      </c>
      <c r="G15" s="169">
        <f t="shared" si="2"/>
        <v>0</v>
      </c>
      <c r="H15" s="168">
        <f t="shared" si="2"/>
        <v>1</v>
      </c>
    </row>
    <row r="16" spans="1:26" ht="14.25" customHeight="1">
      <c r="A16" s="159">
        <v>2</v>
      </c>
      <c r="B16" s="160" t="s">
        <v>13</v>
      </c>
      <c r="C16" s="161"/>
      <c r="D16" s="162"/>
      <c r="E16" s="161"/>
      <c r="F16" s="161"/>
      <c r="G16" s="162"/>
      <c r="H16" s="161"/>
    </row>
    <row r="17" spans="1:14" ht="14.25" customHeight="1">
      <c r="A17" s="163"/>
      <c r="B17" s="164" t="s">
        <v>1361</v>
      </c>
      <c r="C17" s="165">
        <v>2</v>
      </c>
      <c r="D17" s="165">
        <v>2</v>
      </c>
      <c r="E17" s="165">
        <v>2</v>
      </c>
      <c r="F17" s="165">
        <v>2</v>
      </c>
      <c r="G17" s="14">
        <f t="shared" ref="G17:G18" si="3">H17-F17</f>
        <v>0</v>
      </c>
      <c r="H17" s="14">
        <v>2</v>
      </c>
      <c r="J17" s="123" t="s">
        <v>1366</v>
      </c>
      <c r="N17" s="123">
        <v>5</v>
      </c>
    </row>
    <row r="18" spans="1:14" ht="14.25" customHeight="1">
      <c r="A18" s="163"/>
      <c r="B18" s="164" t="s">
        <v>1363</v>
      </c>
      <c r="C18" s="165">
        <v>0</v>
      </c>
      <c r="D18" s="165">
        <v>0</v>
      </c>
      <c r="E18" s="165">
        <v>0</v>
      </c>
      <c r="F18" s="165">
        <v>0</v>
      </c>
      <c r="G18" s="14">
        <f t="shared" si="3"/>
        <v>0</v>
      </c>
      <c r="H18" s="14">
        <f>COUNTIF('JANUARI (sesuai bulan berjalan)'!$U$3:$U$5000,'F6-GENDER'!J18)</f>
        <v>0</v>
      </c>
      <c r="J18" s="123" t="s">
        <v>1367</v>
      </c>
    </row>
    <row r="19" spans="1:14" ht="14.25" customHeight="1">
      <c r="A19" s="166"/>
      <c r="B19" s="167" t="s">
        <v>1368</v>
      </c>
      <c r="C19" s="168">
        <f t="shared" ref="C19:H19" si="4">C17+C18</f>
        <v>2</v>
      </c>
      <c r="D19" s="169">
        <f t="shared" si="4"/>
        <v>2</v>
      </c>
      <c r="E19" s="168">
        <f t="shared" si="4"/>
        <v>2</v>
      </c>
      <c r="F19" s="168">
        <f t="shared" si="4"/>
        <v>2</v>
      </c>
      <c r="G19" s="169">
        <f t="shared" si="4"/>
        <v>0</v>
      </c>
      <c r="H19" s="168">
        <f t="shared" si="4"/>
        <v>2</v>
      </c>
    </row>
    <row r="20" spans="1:14" ht="14.25" customHeight="1">
      <c r="A20" s="159">
        <v>3</v>
      </c>
      <c r="B20" s="160" t="s">
        <v>14</v>
      </c>
      <c r="C20" s="161"/>
      <c r="D20" s="162"/>
      <c r="E20" s="161"/>
      <c r="F20" s="161"/>
      <c r="G20" s="162"/>
      <c r="H20" s="161"/>
    </row>
    <row r="21" spans="1:14" ht="14.25" customHeight="1">
      <c r="A21" s="163"/>
      <c r="B21" s="164" t="s">
        <v>1361</v>
      </c>
      <c r="C21" s="165">
        <v>12</v>
      </c>
      <c r="D21" s="165">
        <v>14</v>
      </c>
      <c r="E21" s="165">
        <v>14</v>
      </c>
      <c r="F21" s="165">
        <v>12</v>
      </c>
      <c r="G21" s="14">
        <f t="shared" ref="G21:G22" si="5">H21-F21</f>
        <v>0</v>
      </c>
      <c r="H21" s="14">
        <v>12</v>
      </c>
      <c r="J21" s="123" t="s">
        <v>1369</v>
      </c>
    </row>
    <row r="22" spans="1:14" ht="14.25" customHeight="1">
      <c r="A22" s="163"/>
      <c r="B22" s="164" t="s">
        <v>1363</v>
      </c>
      <c r="C22" s="165">
        <v>1</v>
      </c>
      <c r="D22" s="165">
        <v>1</v>
      </c>
      <c r="E22" s="165">
        <v>1</v>
      </c>
      <c r="F22" s="165">
        <v>1</v>
      </c>
      <c r="G22" s="14">
        <f t="shared" si="5"/>
        <v>0</v>
      </c>
      <c r="H22" s="14">
        <v>1</v>
      </c>
      <c r="J22" s="123" t="s">
        <v>1370</v>
      </c>
    </row>
    <row r="23" spans="1:14" ht="14.25" customHeight="1">
      <c r="A23" s="166"/>
      <c r="B23" s="167" t="s">
        <v>1371</v>
      </c>
      <c r="C23" s="168">
        <f t="shared" ref="C23:H23" si="6">C21+C22</f>
        <v>13</v>
      </c>
      <c r="D23" s="169">
        <f t="shared" si="6"/>
        <v>15</v>
      </c>
      <c r="E23" s="168">
        <f t="shared" si="6"/>
        <v>15</v>
      </c>
      <c r="F23" s="168">
        <f t="shared" si="6"/>
        <v>13</v>
      </c>
      <c r="G23" s="169">
        <f t="shared" si="6"/>
        <v>0</v>
      </c>
      <c r="H23" s="168">
        <f t="shared" si="6"/>
        <v>13</v>
      </c>
    </row>
    <row r="24" spans="1:14" ht="14.25" customHeight="1">
      <c r="A24" s="159">
        <v>4</v>
      </c>
      <c r="B24" s="160" t="s">
        <v>15</v>
      </c>
      <c r="C24" s="161"/>
      <c r="D24" s="162"/>
      <c r="E24" s="161"/>
      <c r="F24" s="161"/>
      <c r="G24" s="162"/>
      <c r="H24" s="161"/>
    </row>
    <row r="25" spans="1:14" ht="14.25" customHeight="1">
      <c r="A25" s="163"/>
      <c r="B25" s="164" t="s">
        <v>1361</v>
      </c>
      <c r="C25" s="247">
        <v>8</v>
      </c>
      <c r="D25" s="247">
        <v>25</v>
      </c>
      <c r="E25" s="247">
        <v>25</v>
      </c>
      <c r="F25" s="247">
        <v>8</v>
      </c>
      <c r="G25" s="248" t="e">
        <f>H25-F25</f>
        <v>#VALUE!</v>
      </c>
      <c r="H25" s="248" t="e">
        <f>COUNTIF([1]FEBRUARI!$U$3:$U$5000,'[1]F6-GENDER'!J25)</f>
        <v>#VALUE!</v>
      </c>
      <c r="J25" s="123" t="s">
        <v>1372</v>
      </c>
      <c r="N25" s="123">
        <v>6</v>
      </c>
    </row>
    <row r="26" spans="1:14" ht="14.25" customHeight="1">
      <c r="A26" s="163"/>
      <c r="B26" s="164" t="s">
        <v>1363</v>
      </c>
      <c r="C26" s="247">
        <v>3</v>
      </c>
      <c r="D26" s="247">
        <v>4</v>
      </c>
      <c r="E26" s="247">
        <v>4</v>
      </c>
      <c r="F26" s="247">
        <v>3</v>
      </c>
      <c r="G26" s="248" t="e">
        <f>H26-F26</f>
        <v>#VALUE!</v>
      </c>
      <c r="H26" s="248" t="e">
        <f>COUNTIF([1]FEBRUARI!$U$3:$U$5000,'[1]F6-GENDER'!J26)</f>
        <v>#VALUE!</v>
      </c>
      <c r="J26" s="123" t="s">
        <v>1373</v>
      </c>
      <c r="N26" s="123">
        <v>2</v>
      </c>
    </row>
    <row r="27" spans="1:14" ht="14.25" customHeight="1">
      <c r="A27" s="166"/>
      <c r="B27" s="167" t="s">
        <v>1374</v>
      </c>
      <c r="C27" s="168">
        <f t="shared" ref="C27:H27" si="7">C25+C26</f>
        <v>11</v>
      </c>
      <c r="D27" s="169">
        <f t="shared" si="7"/>
        <v>29</v>
      </c>
      <c r="E27" s="168">
        <f t="shared" si="7"/>
        <v>29</v>
      </c>
      <c r="F27" s="168">
        <f t="shared" si="7"/>
        <v>11</v>
      </c>
      <c r="G27" s="169" t="e">
        <f t="shared" si="7"/>
        <v>#VALUE!</v>
      </c>
      <c r="H27" s="168" t="e">
        <f t="shared" si="7"/>
        <v>#VALUE!</v>
      </c>
    </row>
    <row r="28" spans="1:14" ht="14.25" customHeight="1">
      <c r="A28" s="159">
        <v>5</v>
      </c>
      <c r="B28" s="160" t="s">
        <v>16</v>
      </c>
      <c r="C28" s="161"/>
      <c r="D28" s="162"/>
      <c r="E28" s="161"/>
      <c r="F28" s="161"/>
      <c r="G28" s="162"/>
      <c r="H28" s="161"/>
    </row>
    <row r="29" spans="1:14" ht="14.25" customHeight="1">
      <c r="A29" s="163"/>
      <c r="B29" s="164" t="s">
        <v>1361</v>
      </c>
      <c r="C29" s="247">
        <v>17</v>
      </c>
      <c r="D29" s="247">
        <v>34</v>
      </c>
      <c r="E29" s="247">
        <v>34</v>
      </c>
      <c r="F29" s="247">
        <v>17</v>
      </c>
      <c r="G29" s="248" t="e">
        <f>H29-F29</f>
        <v>#VALUE!</v>
      </c>
      <c r="H29" s="248" t="e">
        <f>COUNTIF([1]FEBRUARI!$U$3:$U$5000,'[1]F6-GENDER'!J29)</f>
        <v>#VALUE!</v>
      </c>
      <c r="J29" s="123" t="s">
        <v>1375</v>
      </c>
    </row>
    <row r="30" spans="1:14" ht="14.25" customHeight="1">
      <c r="A30" s="163"/>
      <c r="B30" s="164" t="s">
        <v>1363</v>
      </c>
      <c r="C30" s="247">
        <v>1</v>
      </c>
      <c r="D30" s="247">
        <v>0</v>
      </c>
      <c r="E30" s="247">
        <v>0</v>
      </c>
      <c r="F30" s="247">
        <v>1</v>
      </c>
      <c r="G30" s="248" t="e">
        <f>H30-F30</f>
        <v>#VALUE!</v>
      </c>
      <c r="H30" s="248" t="e">
        <f>COUNTIF([1]FEBRUARI!$U$3:$U$5000,'[1]F6-GENDER'!J30)</f>
        <v>#VALUE!</v>
      </c>
      <c r="J30" s="123" t="s">
        <v>1376</v>
      </c>
    </row>
    <row r="31" spans="1:14" ht="14.25" customHeight="1">
      <c r="A31" s="166"/>
      <c r="B31" s="167" t="s">
        <v>1377</v>
      </c>
      <c r="C31" s="168">
        <f t="shared" ref="C31:H31" si="8">C29+C30</f>
        <v>18</v>
      </c>
      <c r="D31" s="169">
        <f t="shared" si="8"/>
        <v>34</v>
      </c>
      <c r="E31" s="168">
        <f t="shared" si="8"/>
        <v>34</v>
      </c>
      <c r="F31" s="168">
        <f t="shared" si="8"/>
        <v>18</v>
      </c>
      <c r="G31" s="169" t="e">
        <f t="shared" si="8"/>
        <v>#VALUE!</v>
      </c>
      <c r="H31" s="168" t="e">
        <f t="shared" si="8"/>
        <v>#VALUE!</v>
      </c>
    </row>
    <row r="32" spans="1:14" ht="14.25" customHeight="1">
      <c r="A32" s="159">
        <v>6</v>
      </c>
      <c r="B32" s="160" t="s">
        <v>17</v>
      </c>
      <c r="C32" s="161"/>
      <c r="D32" s="162"/>
      <c r="E32" s="161"/>
      <c r="F32" s="161"/>
      <c r="G32" s="162"/>
      <c r="H32" s="161"/>
    </row>
    <row r="33" spans="1:14" ht="14.25" customHeight="1">
      <c r="A33" s="163"/>
      <c r="B33" s="164" t="s">
        <v>1361</v>
      </c>
      <c r="C33" s="165">
        <v>10</v>
      </c>
      <c r="D33" s="165">
        <v>154</v>
      </c>
      <c r="E33" s="165">
        <v>154</v>
      </c>
      <c r="F33" s="165">
        <v>83</v>
      </c>
      <c r="G33" s="14">
        <f t="shared" ref="G33:G34" si="9">H33-F33</f>
        <v>0</v>
      </c>
      <c r="H33" s="14">
        <v>83</v>
      </c>
      <c r="J33" s="123" t="s">
        <v>1378</v>
      </c>
      <c r="N33" s="123">
        <v>31</v>
      </c>
    </row>
    <row r="34" spans="1:14" ht="14.25" customHeight="1">
      <c r="A34" s="163"/>
      <c r="B34" s="164" t="s">
        <v>1363</v>
      </c>
      <c r="C34" s="165">
        <v>0</v>
      </c>
      <c r="D34" s="165">
        <v>2</v>
      </c>
      <c r="E34" s="165">
        <v>2</v>
      </c>
      <c r="F34" s="165">
        <v>2</v>
      </c>
      <c r="G34" s="14">
        <f t="shared" si="9"/>
        <v>0</v>
      </c>
      <c r="H34" s="14">
        <v>2</v>
      </c>
      <c r="J34" s="123" t="s">
        <v>1379</v>
      </c>
      <c r="N34" s="123">
        <v>11</v>
      </c>
    </row>
    <row r="35" spans="1:14" ht="14.25" customHeight="1">
      <c r="A35" s="166"/>
      <c r="B35" s="167" t="s">
        <v>1380</v>
      </c>
      <c r="C35" s="168">
        <f t="shared" ref="C35:H35" si="10">C33+C34</f>
        <v>10</v>
      </c>
      <c r="D35" s="169">
        <f t="shared" si="10"/>
        <v>156</v>
      </c>
      <c r="E35" s="168">
        <f t="shared" si="10"/>
        <v>156</v>
      </c>
      <c r="F35" s="168">
        <f t="shared" si="10"/>
        <v>85</v>
      </c>
      <c r="G35" s="169">
        <f t="shared" si="10"/>
        <v>0</v>
      </c>
      <c r="H35" s="168">
        <f t="shared" si="10"/>
        <v>85</v>
      </c>
    </row>
    <row r="36" spans="1:14" ht="14.25" customHeight="1">
      <c r="A36" s="159">
        <v>7</v>
      </c>
      <c r="B36" s="160" t="s">
        <v>18</v>
      </c>
      <c r="C36" s="161"/>
      <c r="D36" s="162"/>
      <c r="E36" s="161"/>
      <c r="F36" s="161"/>
      <c r="G36" s="162"/>
      <c r="H36" s="161"/>
    </row>
    <row r="37" spans="1:14" ht="14.25" customHeight="1">
      <c r="A37" s="163"/>
      <c r="B37" s="164" t="s">
        <v>1361</v>
      </c>
      <c r="C37" s="165">
        <v>0</v>
      </c>
      <c r="D37" s="165">
        <v>0</v>
      </c>
      <c r="E37" s="165">
        <v>0</v>
      </c>
      <c r="F37" s="165">
        <v>0</v>
      </c>
      <c r="G37" s="14">
        <f t="shared" ref="G37:G38" si="11">H37-F37</f>
        <v>0</v>
      </c>
      <c r="H37" s="14">
        <f>COUNTIF('JANUARI (sesuai bulan berjalan)'!$U$3:$U$5000,'F6-GENDER'!J37)</f>
        <v>0</v>
      </c>
      <c r="J37" s="123" t="s">
        <v>1381</v>
      </c>
    </row>
    <row r="38" spans="1:14" ht="14.25" customHeight="1">
      <c r="A38" s="163"/>
      <c r="B38" s="164" t="s">
        <v>1363</v>
      </c>
      <c r="C38" s="165">
        <v>0</v>
      </c>
      <c r="D38" s="165">
        <v>0</v>
      </c>
      <c r="E38" s="165">
        <v>0</v>
      </c>
      <c r="F38" s="165">
        <v>0</v>
      </c>
      <c r="G38" s="14">
        <f t="shared" si="11"/>
        <v>0</v>
      </c>
      <c r="H38" s="14">
        <f>COUNTIF('JANUARI (sesuai bulan berjalan)'!$U$3:$U$5000,'F6-GENDER'!J38)</f>
        <v>0</v>
      </c>
      <c r="J38" s="123" t="s">
        <v>1382</v>
      </c>
    </row>
    <row r="39" spans="1:14" ht="14.25" customHeight="1">
      <c r="A39" s="166"/>
      <c r="B39" s="167" t="s">
        <v>1383</v>
      </c>
      <c r="C39" s="168">
        <f t="shared" ref="C39:H39" si="12">C37+C38</f>
        <v>0</v>
      </c>
      <c r="D39" s="169">
        <f t="shared" si="12"/>
        <v>0</v>
      </c>
      <c r="E39" s="168">
        <f t="shared" si="12"/>
        <v>0</v>
      </c>
      <c r="F39" s="168">
        <f t="shared" si="12"/>
        <v>0</v>
      </c>
      <c r="G39" s="169">
        <f t="shared" si="12"/>
        <v>0</v>
      </c>
      <c r="H39" s="168">
        <f t="shared" si="12"/>
        <v>0</v>
      </c>
    </row>
    <row r="40" spans="1:14" ht="14.25" customHeight="1">
      <c r="A40" s="159">
        <v>8</v>
      </c>
      <c r="B40" s="160" t="s">
        <v>19</v>
      </c>
      <c r="C40" s="161"/>
      <c r="D40" s="162"/>
      <c r="E40" s="161"/>
      <c r="F40" s="161"/>
      <c r="G40" s="162"/>
      <c r="H40" s="161"/>
    </row>
    <row r="41" spans="1:14" ht="14.25" customHeight="1">
      <c r="A41" s="163"/>
      <c r="B41" s="164" t="s">
        <v>1361</v>
      </c>
      <c r="C41" s="165">
        <v>0</v>
      </c>
      <c r="D41" s="165">
        <v>0</v>
      </c>
      <c r="E41" s="165">
        <v>0</v>
      </c>
      <c r="F41" s="165">
        <v>0</v>
      </c>
      <c r="G41" s="14">
        <f t="shared" ref="G41:G42" si="13">H41-F41</f>
        <v>0</v>
      </c>
      <c r="H41" s="14">
        <f>COUNTIF('JANUARI (sesuai bulan berjalan)'!$U$3:$U$5000,'F6-GENDER'!J41)</f>
        <v>0</v>
      </c>
      <c r="J41" s="123" t="s">
        <v>1384</v>
      </c>
    </row>
    <row r="42" spans="1:14" ht="14.25" customHeight="1">
      <c r="A42" s="163"/>
      <c r="B42" s="164" t="s">
        <v>1363</v>
      </c>
      <c r="C42" s="165">
        <v>0</v>
      </c>
      <c r="D42" s="165">
        <v>0</v>
      </c>
      <c r="E42" s="165">
        <v>0</v>
      </c>
      <c r="F42" s="165">
        <v>0</v>
      </c>
      <c r="G42" s="14">
        <f t="shared" si="13"/>
        <v>0</v>
      </c>
      <c r="H42" s="14">
        <f>COUNTIF('JANUARI (sesuai bulan berjalan)'!$U$3:$U$5000,'F6-GENDER'!J42)</f>
        <v>0</v>
      </c>
      <c r="J42" s="123" t="s">
        <v>1385</v>
      </c>
    </row>
    <row r="43" spans="1:14" ht="14.25" customHeight="1">
      <c r="A43" s="166"/>
      <c r="B43" s="167" t="s">
        <v>1386</v>
      </c>
      <c r="C43" s="168">
        <f t="shared" ref="C43:H43" si="14">C41+C42</f>
        <v>0</v>
      </c>
      <c r="D43" s="169">
        <f t="shared" si="14"/>
        <v>0</v>
      </c>
      <c r="E43" s="168">
        <f t="shared" si="14"/>
        <v>0</v>
      </c>
      <c r="F43" s="168">
        <f t="shared" si="14"/>
        <v>0</v>
      </c>
      <c r="G43" s="169">
        <f t="shared" si="14"/>
        <v>0</v>
      </c>
      <c r="H43" s="168">
        <f t="shared" si="14"/>
        <v>0</v>
      </c>
    </row>
    <row r="44" spans="1:14" ht="14.25" customHeight="1">
      <c r="A44" s="159"/>
      <c r="B44" s="159" t="s">
        <v>51</v>
      </c>
      <c r="C44" s="161"/>
      <c r="D44" s="162"/>
      <c r="E44" s="161"/>
      <c r="F44" s="161"/>
      <c r="G44" s="162"/>
      <c r="H44" s="161"/>
    </row>
    <row r="45" spans="1:14" ht="14.25" customHeight="1">
      <c r="A45" s="163"/>
      <c r="B45" s="164" t="s">
        <v>1361</v>
      </c>
      <c r="C45" s="165">
        <f t="shared" ref="C45:H45" si="15">C13+C17+C21+C25+C29+C33+C37+C41</f>
        <v>50</v>
      </c>
      <c r="D45" s="165">
        <f t="shared" si="15"/>
        <v>230</v>
      </c>
      <c r="E45" s="165">
        <f t="shared" si="15"/>
        <v>230</v>
      </c>
      <c r="F45" s="165">
        <f t="shared" si="15"/>
        <v>123</v>
      </c>
      <c r="G45" s="165" t="e">
        <f t="shared" si="15"/>
        <v>#VALUE!</v>
      </c>
      <c r="H45" s="165" t="e">
        <f t="shared" si="15"/>
        <v>#VALUE!</v>
      </c>
    </row>
    <row r="46" spans="1:14" ht="14.25" customHeight="1">
      <c r="A46" s="163"/>
      <c r="B46" s="164" t="s">
        <v>1363</v>
      </c>
      <c r="C46" s="165">
        <f t="shared" ref="C46:H46" si="16">C14+C18+C22+C26+C30+C34+C38+C42</f>
        <v>5</v>
      </c>
      <c r="D46" s="165">
        <f t="shared" si="16"/>
        <v>7</v>
      </c>
      <c r="E46" s="165">
        <f t="shared" si="16"/>
        <v>7</v>
      </c>
      <c r="F46" s="165">
        <f t="shared" si="16"/>
        <v>7</v>
      </c>
      <c r="G46" s="165" t="e">
        <f t="shared" si="16"/>
        <v>#VALUE!</v>
      </c>
      <c r="H46" s="165" t="e">
        <f t="shared" si="16"/>
        <v>#VALUE!</v>
      </c>
    </row>
    <row r="47" spans="1:14" ht="14.25" customHeight="1">
      <c r="A47" s="170"/>
      <c r="B47" s="171" t="s">
        <v>51</v>
      </c>
      <c r="C47" s="172">
        <f t="shared" ref="C47:H47" si="17">C45+C46</f>
        <v>55</v>
      </c>
      <c r="D47" s="173">
        <f t="shared" si="17"/>
        <v>237</v>
      </c>
      <c r="E47" s="172">
        <f t="shared" si="17"/>
        <v>237</v>
      </c>
      <c r="F47" s="172">
        <f t="shared" si="17"/>
        <v>130</v>
      </c>
      <c r="G47" s="173" t="e">
        <f t="shared" si="17"/>
        <v>#VALUE!</v>
      </c>
      <c r="H47" s="172" t="e">
        <f t="shared" si="17"/>
        <v>#VALUE!</v>
      </c>
    </row>
    <row r="48" spans="1:14" ht="14.25" customHeight="1">
      <c r="A48" s="158"/>
      <c r="B48" s="158"/>
      <c r="C48" s="158"/>
      <c r="D48" s="158"/>
      <c r="E48" s="158"/>
    </row>
    <row r="49" spans="1:8" ht="14.25" customHeight="1">
      <c r="A49" s="86"/>
      <c r="B49" s="88" t="str">
        <f>'F5-KELAS JABATAN'!B229</f>
        <v>BOD Pelindo (Penugasan)</v>
      </c>
      <c r="C49" s="88">
        <f>'F5-KELAS JABATAN'!C229</f>
        <v>1</v>
      </c>
      <c r="D49" s="88">
        <f>'F5-KELAS JABATAN'!D229</f>
        <v>1</v>
      </c>
      <c r="E49" s="88">
        <f>'F5-KELAS JABATAN'!E229</f>
        <v>1</v>
      </c>
      <c r="F49" s="88">
        <f>'F5-KELAS JABATAN'!F229</f>
        <v>1</v>
      </c>
      <c r="G49" s="88">
        <f>'F5-KELAS JABATAN'!G229</f>
        <v>0</v>
      </c>
      <c r="H49" s="88">
        <f>'F5-KELAS JABATAN'!H229</f>
        <v>1</v>
      </c>
    </row>
    <row r="50" spans="1:8" ht="14.25" customHeight="1">
      <c r="A50" s="86"/>
      <c r="B50" s="88" t="str">
        <f>'F5-KELAS JABATAN'!B230</f>
        <v>BOD Non Pelindo</v>
      </c>
      <c r="C50" s="88">
        <f>'F5-KELAS JABATAN'!C230</f>
        <v>2</v>
      </c>
      <c r="D50" s="88">
        <f>'F5-KELAS JABATAN'!D230</f>
        <v>2</v>
      </c>
      <c r="E50" s="88">
        <f>'F5-KELAS JABATAN'!E230</f>
        <v>2</v>
      </c>
      <c r="F50" s="88">
        <f>'F5-KELAS JABATAN'!F230</f>
        <v>2</v>
      </c>
      <c r="G50" s="88">
        <f>'F5-KELAS JABATAN'!G230</f>
        <v>0</v>
      </c>
      <c r="H50" s="88">
        <f>'F5-KELAS JABATAN'!H230</f>
        <v>2</v>
      </c>
    </row>
    <row r="51" spans="1:8" ht="14.25" customHeight="1">
      <c r="A51" s="86"/>
      <c r="B51" s="88" t="str">
        <f>'F5-KELAS JABATAN'!B231</f>
        <v>Organik Pelindo (Penugasan)</v>
      </c>
      <c r="C51" s="88">
        <f>'F5-KELAS JABATAN'!C231</f>
        <v>13</v>
      </c>
      <c r="D51" s="88">
        <f>'F5-KELAS JABATAN'!D231</f>
        <v>15</v>
      </c>
      <c r="E51" s="88">
        <f>'F5-KELAS JABATAN'!E231</f>
        <v>15</v>
      </c>
      <c r="F51" s="88">
        <f>'F5-KELAS JABATAN'!F231</f>
        <v>13</v>
      </c>
      <c r="G51" s="88">
        <f>'F5-KELAS JABATAN'!G231</f>
        <v>0</v>
      </c>
      <c r="H51" s="88">
        <f>'F5-KELAS JABATAN'!H231</f>
        <v>13</v>
      </c>
    </row>
    <row r="52" spans="1:8" ht="14.25" customHeight="1">
      <c r="A52" s="86"/>
      <c r="B52" s="88" t="str">
        <f>'F5-KELAS JABATAN'!B232</f>
        <v>Organik Anak Perusahaan</v>
      </c>
      <c r="C52" s="88">
        <f>'F5-KELAS JABATAN'!C232</f>
        <v>11</v>
      </c>
      <c r="D52" s="88">
        <f>'F5-KELAS JABATAN'!D232</f>
        <v>29</v>
      </c>
      <c r="E52" s="88">
        <f>'F5-KELAS JABATAN'!E232</f>
        <v>29</v>
      </c>
      <c r="F52" s="88">
        <f>'F5-KELAS JABATAN'!F232</f>
        <v>11</v>
      </c>
      <c r="G52" s="88">
        <f>'F5-KELAS JABATAN'!G232</f>
        <v>0</v>
      </c>
      <c r="H52" s="88">
        <f>'F5-KELAS JABATAN'!H232</f>
        <v>11</v>
      </c>
    </row>
    <row r="53" spans="1:8" ht="14.25" customHeight="1">
      <c r="A53" s="86"/>
      <c r="B53" s="88" t="str">
        <f>'F5-KELAS JABATAN'!B233</f>
        <v>PKWT Anak Perusahaan</v>
      </c>
      <c r="C53" s="88">
        <f>'F5-KELAS JABATAN'!C233</f>
        <v>18</v>
      </c>
      <c r="D53" s="88">
        <f>'F5-KELAS JABATAN'!D233</f>
        <v>34</v>
      </c>
      <c r="E53" s="88">
        <f>'F5-KELAS JABATAN'!E233</f>
        <v>34</v>
      </c>
      <c r="F53" s="88">
        <f>'F5-KELAS JABATAN'!F233</f>
        <v>18</v>
      </c>
      <c r="G53" s="88">
        <f>'F5-KELAS JABATAN'!G233</f>
        <v>0</v>
      </c>
      <c r="H53" s="88">
        <f>'F5-KELAS JABATAN'!H233</f>
        <v>18</v>
      </c>
    </row>
    <row r="54" spans="1:8" ht="14.25" customHeight="1">
      <c r="A54" s="86"/>
      <c r="B54" s="88" t="str">
        <f>'F5-KELAS JABATAN'!B234</f>
        <v>Alih Daya Anak Perusahaan</v>
      </c>
      <c r="C54" s="88">
        <f>'F5-KELAS JABATAN'!C234</f>
        <v>87</v>
      </c>
      <c r="D54" s="88">
        <f>'F5-KELAS JABATAN'!D234</f>
        <v>156</v>
      </c>
      <c r="E54" s="88">
        <f>'F5-KELAS JABATAN'!E234</f>
        <v>156</v>
      </c>
      <c r="F54" s="88">
        <f>'F5-KELAS JABATAN'!F234</f>
        <v>85</v>
      </c>
      <c r="G54" s="88">
        <f>'F5-KELAS JABATAN'!G234</f>
        <v>0</v>
      </c>
      <c r="H54" s="88">
        <f>'F5-KELAS JABATAN'!H234</f>
        <v>85</v>
      </c>
    </row>
    <row r="55" spans="1:8" ht="14.25" customHeight="1">
      <c r="A55" s="86"/>
      <c r="B55" s="88" t="str">
        <f>'F5-KELAS JABATAN'!B235</f>
        <v>Calon Pegawai</v>
      </c>
      <c r="C55" s="88">
        <f>'F5-KELAS JABATAN'!C235</f>
        <v>0</v>
      </c>
      <c r="D55" s="88">
        <f>'F5-KELAS JABATAN'!D235</f>
        <v>0</v>
      </c>
      <c r="E55" s="88">
        <f>'F5-KELAS JABATAN'!E235</f>
        <v>0</v>
      </c>
      <c r="F55" s="88">
        <f>'F5-KELAS JABATAN'!F235</f>
        <v>0</v>
      </c>
      <c r="G55" s="88">
        <f>'F5-KELAS JABATAN'!G235</f>
        <v>0</v>
      </c>
      <c r="H55" s="88">
        <f>'F5-KELAS JABATAN'!H235</f>
        <v>0</v>
      </c>
    </row>
    <row r="56" spans="1:8" ht="14.25" customHeight="1">
      <c r="A56" s="86"/>
      <c r="B56" s="88" t="str">
        <f>'F5-KELAS JABATAN'!B236</f>
        <v>Pekerja Pemegang Saham Lainnya</v>
      </c>
      <c r="C56" s="88">
        <f>'F5-KELAS JABATAN'!C236</f>
        <v>0</v>
      </c>
      <c r="D56" s="88">
        <f>'F5-KELAS JABATAN'!D236</f>
        <v>0</v>
      </c>
      <c r="E56" s="88">
        <f>'F5-KELAS JABATAN'!E236</f>
        <v>0</v>
      </c>
      <c r="F56" s="88">
        <f>'F5-KELAS JABATAN'!F236</f>
        <v>0</v>
      </c>
      <c r="G56" s="88">
        <f>'F5-KELAS JABATAN'!G236</f>
        <v>0</v>
      </c>
      <c r="H56" s="88">
        <f>'F5-KELAS JABATAN'!H236</f>
        <v>0</v>
      </c>
    </row>
    <row r="57" spans="1:8" ht="14.25" customHeight="1">
      <c r="A57" s="89" t="s">
        <v>149</v>
      </c>
      <c r="B57" s="90"/>
      <c r="C57" s="91"/>
      <c r="D57" s="91"/>
      <c r="E57" s="91"/>
      <c r="F57" s="91"/>
      <c r="G57" s="91"/>
      <c r="H57" s="91"/>
    </row>
    <row r="58" spans="1:8" ht="14.25" customHeight="1">
      <c r="A58" s="92"/>
      <c r="B58" s="93" t="str">
        <f t="shared" ref="B58:B65" si="18">B49</f>
        <v>BOD Pelindo (Penugasan)</v>
      </c>
      <c r="C58" s="93">
        <f t="shared" ref="C58:H58" si="19">C49-C15</f>
        <v>0</v>
      </c>
      <c r="D58" s="93">
        <f t="shared" si="19"/>
        <v>0</v>
      </c>
      <c r="E58" s="93">
        <f t="shared" si="19"/>
        <v>0</v>
      </c>
      <c r="F58" s="93">
        <f t="shared" si="19"/>
        <v>0</v>
      </c>
      <c r="G58" s="93">
        <f t="shared" si="19"/>
        <v>0</v>
      </c>
      <c r="H58" s="93">
        <f t="shared" si="19"/>
        <v>0</v>
      </c>
    </row>
    <row r="59" spans="1:8" ht="14.25" customHeight="1">
      <c r="A59" s="92"/>
      <c r="B59" s="93" t="str">
        <f t="shared" si="18"/>
        <v>BOD Non Pelindo</v>
      </c>
      <c r="C59" s="93">
        <f t="shared" ref="C59:H59" si="20">C50-C19</f>
        <v>0</v>
      </c>
      <c r="D59" s="93">
        <f t="shared" si="20"/>
        <v>0</v>
      </c>
      <c r="E59" s="93">
        <f t="shared" si="20"/>
        <v>0</v>
      </c>
      <c r="F59" s="93">
        <f t="shared" si="20"/>
        <v>0</v>
      </c>
      <c r="G59" s="93">
        <f t="shared" si="20"/>
        <v>0</v>
      </c>
      <c r="H59" s="93">
        <f t="shared" si="20"/>
        <v>0</v>
      </c>
    </row>
    <row r="60" spans="1:8" ht="14.25" customHeight="1">
      <c r="A60" s="92"/>
      <c r="B60" s="93" t="str">
        <f t="shared" si="18"/>
        <v>Organik Pelindo (Penugasan)</v>
      </c>
      <c r="C60" s="93">
        <f t="shared" ref="C60:H60" si="21">C51-C23</f>
        <v>0</v>
      </c>
      <c r="D60" s="93">
        <f t="shared" si="21"/>
        <v>0</v>
      </c>
      <c r="E60" s="93">
        <f t="shared" si="21"/>
        <v>0</v>
      </c>
      <c r="F60" s="93">
        <f t="shared" si="21"/>
        <v>0</v>
      </c>
      <c r="G60" s="93">
        <f t="shared" si="21"/>
        <v>0</v>
      </c>
      <c r="H60" s="93">
        <f t="shared" si="21"/>
        <v>0</v>
      </c>
    </row>
    <row r="61" spans="1:8" ht="14.25" customHeight="1">
      <c r="A61" s="92"/>
      <c r="B61" s="93" t="str">
        <f t="shared" si="18"/>
        <v>Organik Anak Perusahaan</v>
      </c>
      <c r="C61" s="93">
        <f t="shared" ref="C61:H61" si="22">C52-C27</f>
        <v>0</v>
      </c>
      <c r="D61" s="93">
        <f t="shared" si="22"/>
        <v>0</v>
      </c>
      <c r="E61" s="93">
        <f t="shared" si="22"/>
        <v>0</v>
      </c>
      <c r="F61" s="93">
        <f t="shared" si="22"/>
        <v>0</v>
      </c>
      <c r="G61" s="93" t="e">
        <f t="shared" si="22"/>
        <v>#VALUE!</v>
      </c>
      <c r="H61" s="93" t="e">
        <f t="shared" si="22"/>
        <v>#VALUE!</v>
      </c>
    </row>
    <row r="62" spans="1:8" ht="14.25" customHeight="1">
      <c r="A62" s="92"/>
      <c r="B62" s="93" t="str">
        <f t="shared" si="18"/>
        <v>PKWT Anak Perusahaan</v>
      </c>
      <c r="C62" s="93">
        <f t="shared" ref="C62:H62" si="23">C53-C31</f>
        <v>0</v>
      </c>
      <c r="D62" s="93">
        <f t="shared" si="23"/>
        <v>0</v>
      </c>
      <c r="E62" s="93">
        <f t="shared" si="23"/>
        <v>0</v>
      </c>
      <c r="F62" s="93">
        <f t="shared" si="23"/>
        <v>0</v>
      </c>
      <c r="G62" s="93" t="e">
        <f t="shared" si="23"/>
        <v>#VALUE!</v>
      </c>
      <c r="H62" s="93" t="e">
        <f t="shared" si="23"/>
        <v>#VALUE!</v>
      </c>
    </row>
    <row r="63" spans="1:8" ht="14.25" customHeight="1">
      <c r="A63" s="92"/>
      <c r="B63" s="93" t="str">
        <f t="shared" si="18"/>
        <v>Alih Daya Anak Perusahaan</v>
      </c>
      <c r="C63" s="93">
        <f t="shared" ref="C63:H63" si="24">C54-C35</f>
        <v>77</v>
      </c>
      <c r="D63" s="93">
        <f t="shared" si="24"/>
        <v>0</v>
      </c>
      <c r="E63" s="93">
        <f t="shared" si="24"/>
        <v>0</v>
      </c>
      <c r="F63" s="93">
        <f t="shared" si="24"/>
        <v>0</v>
      </c>
      <c r="G63" s="93">
        <f t="shared" si="24"/>
        <v>0</v>
      </c>
      <c r="H63" s="93">
        <f t="shared" si="24"/>
        <v>0</v>
      </c>
    </row>
    <row r="64" spans="1:8" ht="14.25" customHeight="1">
      <c r="A64" s="92"/>
      <c r="B64" s="93" t="str">
        <f t="shared" si="18"/>
        <v>Calon Pegawai</v>
      </c>
      <c r="C64" s="93">
        <f t="shared" ref="C64:H64" si="25">C55-C39</f>
        <v>0</v>
      </c>
      <c r="D64" s="93">
        <f t="shared" si="25"/>
        <v>0</v>
      </c>
      <c r="E64" s="93">
        <f t="shared" si="25"/>
        <v>0</v>
      </c>
      <c r="F64" s="93">
        <f t="shared" si="25"/>
        <v>0</v>
      </c>
      <c r="G64" s="93">
        <f t="shared" si="25"/>
        <v>0</v>
      </c>
      <c r="H64" s="93">
        <f t="shared" si="25"/>
        <v>0</v>
      </c>
    </row>
    <row r="65" spans="1:8" ht="14.25" customHeight="1">
      <c r="A65" s="92"/>
      <c r="B65" s="93" t="str">
        <f t="shared" si="18"/>
        <v>Pekerja Pemegang Saham Lainnya</v>
      </c>
      <c r="C65" s="93">
        <f t="shared" ref="C65:H65" si="26">C56-C43</f>
        <v>0</v>
      </c>
      <c r="D65" s="93">
        <f t="shared" si="26"/>
        <v>0</v>
      </c>
      <c r="E65" s="93">
        <f t="shared" si="26"/>
        <v>0</v>
      </c>
      <c r="F65" s="93">
        <f t="shared" si="26"/>
        <v>0</v>
      </c>
      <c r="G65" s="93">
        <f t="shared" si="26"/>
        <v>0</v>
      </c>
      <c r="H65" s="93">
        <f t="shared" si="26"/>
        <v>0</v>
      </c>
    </row>
    <row r="66" spans="1:8" ht="14.25" customHeight="1">
      <c r="A66" s="22" t="s">
        <v>21</v>
      </c>
      <c r="B66" s="132"/>
      <c r="C66" s="133"/>
      <c r="D66" s="133"/>
      <c r="E66" s="133"/>
      <c r="F66" s="133"/>
      <c r="G66" s="133"/>
      <c r="H66" s="133"/>
    </row>
    <row r="67" spans="1:8" ht="14.25" customHeight="1">
      <c r="A67" s="134">
        <f>A2</f>
        <v>0</v>
      </c>
      <c r="B67" s="132"/>
      <c r="C67" s="133"/>
      <c r="D67" s="133"/>
      <c r="E67" s="133"/>
      <c r="F67" s="133"/>
      <c r="G67" s="133"/>
      <c r="H67" s="133"/>
    </row>
    <row r="68" spans="1:8" ht="14.25" customHeight="1">
      <c r="A68" s="151" t="s">
        <v>150</v>
      </c>
      <c r="B68" s="152" t="s">
        <v>151</v>
      </c>
      <c r="C68" s="2"/>
      <c r="D68" s="2"/>
      <c r="E68" s="2"/>
      <c r="F68" s="2"/>
      <c r="G68" s="2"/>
      <c r="H68" s="2"/>
    </row>
    <row r="69" spans="1:8" ht="19.5" customHeight="1">
      <c r="A69" s="261" t="s">
        <v>1</v>
      </c>
      <c r="B69" s="261" t="s">
        <v>163</v>
      </c>
      <c r="C69" s="261" t="str">
        <f t="shared" ref="C69:F69" si="27">C8</f>
        <v>REALISASI S.D JAN 2021</v>
      </c>
      <c r="D69" s="261" t="str">
        <f t="shared" si="27"/>
        <v>RKAP  TAHUN 2022</v>
      </c>
      <c r="E69" s="261" t="str">
        <f t="shared" si="27"/>
        <v>RKAP S.D JAN 2022</v>
      </c>
      <c r="F69" s="265" t="str">
        <f t="shared" si="27"/>
        <v>REALISASI JANUARI 2022</v>
      </c>
      <c r="G69" s="266"/>
      <c r="H69" s="267"/>
    </row>
    <row r="70" spans="1:8" ht="19.5" customHeight="1">
      <c r="A70" s="264"/>
      <c r="B70" s="264"/>
      <c r="C70" s="264"/>
      <c r="D70" s="264"/>
      <c r="E70" s="264"/>
      <c r="F70" s="261" t="str">
        <f t="shared" ref="F70:H70" si="28">F9</f>
        <v>S.D BULAN LALU</v>
      </c>
      <c r="G70" s="261" t="str">
        <f t="shared" si="28"/>
        <v>BULAN INI</v>
      </c>
      <c r="H70" s="261" t="str">
        <f t="shared" si="28"/>
        <v>S.D BULAN  INI</v>
      </c>
    </row>
    <row r="71" spans="1:8" ht="19.5" customHeight="1">
      <c r="A71" s="262"/>
      <c r="B71" s="262"/>
      <c r="C71" s="262"/>
      <c r="D71" s="262"/>
      <c r="E71" s="262"/>
      <c r="F71" s="262"/>
      <c r="G71" s="262"/>
      <c r="H71" s="262"/>
    </row>
    <row r="72" spans="1:8" ht="14.25" customHeight="1">
      <c r="A72" s="33">
        <v>1</v>
      </c>
      <c r="B72" s="33">
        <v>2</v>
      </c>
      <c r="C72" s="33">
        <f t="shared" ref="C72:H72" si="29">B72+1</f>
        <v>3</v>
      </c>
      <c r="D72" s="33">
        <f t="shared" si="29"/>
        <v>4</v>
      </c>
      <c r="E72" s="33">
        <f t="shared" si="29"/>
        <v>5</v>
      </c>
      <c r="F72" s="33">
        <f t="shared" si="29"/>
        <v>6</v>
      </c>
      <c r="G72" s="33">
        <f t="shared" si="29"/>
        <v>7</v>
      </c>
      <c r="H72" s="33">
        <f t="shared" si="29"/>
        <v>8</v>
      </c>
    </row>
    <row r="73" spans="1:8" ht="14.25" customHeight="1">
      <c r="A73" s="34"/>
      <c r="B73" s="35"/>
      <c r="C73" s="34"/>
      <c r="D73" s="34"/>
      <c r="E73" s="34"/>
      <c r="F73" s="34"/>
      <c r="G73" s="34"/>
      <c r="H73" s="34"/>
    </row>
    <row r="74" spans="1:8" ht="14.25" customHeight="1">
      <c r="A74" s="43">
        <v>1</v>
      </c>
      <c r="B74" s="152" t="s">
        <v>1361</v>
      </c>
      <c r="C74" s="137">
        <f t="shared" ref="C74:H74" si="30">C13+C21+C25+C37</f>
        <v>21</v>
      </c>
      <c r="D74" s="137">
        <f t="shared" si="30"/>
        <v>40</v>
      </c>
      <c r="E74" s="137">
        <f t="shared" si="30"/>
        <v>40</v>
      </c>
      <c r="F74" s="137">
        <f t="shared" si="30"/>
        <v>21</v>
      </c>
      <c r="G74" s="137" t="e">
        <f t="shared" si="30"/>
        <v>#VALUE!</v>
      </c>
      <c r="H74" s="137" t="e">
        <f t="shared" si="30"/>
        <v>#VALUE!</v>
      </c>
    </row>
    <row r="75" spans="1:8" ht="14.25" customHeight="1">
      <c r="A75" s="43">
        <v>2</v>
      </c>
      <c r="B75" s="152" t="s">
        <v>1363</v>
      </c>
      <c r="C75" s="137">
        <f t="shared" ref="C75:H75" si="31">C14+C22+C26+C38</f>
        <v>4</v>
      </c>
      <c r="D75" s="137">
        <f t="shared" si="31"/>
        <v>5</v>
      </c>
      <c r="E75" s="137">
        <f t="shared" si="31"/>
        <v>5</v>
      </c>
      <c r="F75" s="137">
        <f t="shared" si="31"/>
        <v>4</v>
      </c>
      <c r="G75" s="137" t="e">
        <f t="shared" si="31"/>
        <v>#VALUE!</v>
      </c>
      <c r="H75" s="137" t="e">
        <f t="shared" si="31"/>
        <v>#VALUE!</v>
      </c>
    </row>
    <row r="76" spans="1:8" ht="14.25" customHeight="1">
      <c r="A76" s="281" t="s">
        <v>231</v>
      </c>
      <c r="B76" s="267"/>
      <c r="C76" s="153">
        <f t="shared" ref="C76:H76" si="32">+SUM(C74:C75)</f>
        <v>25</v>
      </c>
      <c r="D76" s="153">
        <f t="shared" si="32"/>
        <v>45</v>
      </c>
      <c r="E76" s="153">
        <f t="shared" si="32"/>
        <v>45</v>
      </c>
      <c r="F76" s="153">
        <f t="shared" si="32"/>
        <v>25</v>
      </c>
      <c r="G76" s="153" t="e">
        <f t="shared" si="32"/>
        <v>#VALUE!</v>
      </c>
      <c r="H76" s="153" t="e">
        <f t="shared" si="32"/>
        <v>#VALUE!</v>
      </c>
    </row>
    <row r="77" spans="1:8" ht="14.25" customHeight="1">
      <c r="A77" s="158"/>
      <c r="B77" s="158"/>
      <c r="C77" s="158"/>
      <c r="D77" s="158"/>
      <c r="E77" s="158"/>
    </row>
    <row r="78" spans="1:8" ht="14.25" customHeight="1">
      <c r="A78" s="151" t="s">
        <v>160</v>
      </c>
      <c r="B78" s="152" t="s">
        <v>161</v>
      </c>
      <c r="C78" s="2"/>
      <c r="D78" s="2"/>
      <c r="E78" s="2"/>
    </row>
    <row r="79" spans="1:8" ht="19.5" customHeight="1">
      <c r="A79" s="261" t="s">
        <v>1</v>
      </c>
      <c r="B79" s="261" t="s">
        <v>163</v>
      </c>
      <c r="C79" s="261" t="str">
        <f t="shared" ref="C79:F79" si="33">C69</f>
        <v>REALISASI S.D JAN 2021</v>
      </c>
      <c r="D79" s="261" t="str">
        <f t="shared" si="33"/>
        <v>RKAP  TAHUN 2022</v>
      </c>
      <c r="E79" s="261" t="str">
        <f t="shared" si="33"/>
        <v>RKAP S.D JAN 2022</v>
      </c>
      <c r="F79" s="265" t="str">
        <f t="shared" si="33"/>
        <v>REALISASI JANUARI 2022</v>
      </c>
      <c r="G79" s="266"/>
      <c r="H79" s="267"/>
    </row>
    <row r="80" spans="1:8" ht="19.5" customHeight="1">
      <c r="A80" s="264"/>
      <c r="B80" s="264"/>
      <c r="C80" s="264"/>
      <c r="D80" s="264"/>
      <c r="E80" s="264"/>
      <c r="F80" s="261" t="str">
        <f t="shared" ref="F80:H80" si="34">F70</f>
        <v>S.D BULAN LALU</v>
      </c>
      <c r="G80" s="261" t="str">
        <f t="shared" si="34"/>
        <v>BULAN INI</v>
      </c>
      <c r="H80" s="261" t="str">
        <f t="shared" si="34"/>
        <v>S.D BULAN  INI</v>
      </c>
    </row>
    <row r="81" spans="1:8" ht="19.5" customHeight="1">
      <c r="A81" s="262"/>
      <c r="B81" s="262"/>
      <c r="C81" s="262"/>
      <c r="D81" s="262"/>
      <c r="E81" s="262"/>
      <c r="F81" s="262"/>
      <c r="G81" s="262"/>
      <c r="H81" s="262"/>
    </row>
    <row r="82" spans="1:8" ht="14.25" customHeight="1">
      <c r="A82" s="33">
        <v>1</v>
      </c>
      <c r="B82" s="33">
        <v>2</v>
      </c>
      <c r="C82" s="33">
        <f t="shared" ref="C82:H82" si="35">B82+1</f>
        <v>3</v>
      </c>
      <c r="D82" s="33">
        <f t="shared" si="35"/>
        <v>4</v>
      </c>
      <c r="E82" s="33">
        <f t="shared" si="35"/>
        <v>5</v>
      </c>
      <c r="F82" s="33">
        <f t="shared" si="35"/>
        <v>6</v>
      </c>
      <c r="G82" s="33">
        <f t="shared" si="35"/>
        <v>7</v>
      </c>
      <c r="H82" s="33">
        <f t="shared" si="35"/>
        <v>8</v>
      </c>
    </row>
    <row r="83" spans="1:8" ht="14.25" customHeight="1">
      <c r="A83" s="34"/>
      <c r="B83" s="35"/>
      <c r="C83" s="34"/>
      <c r="D83" s="34"/>
      <c r="E83" s="34"/>
      <c r="F83" s="34"/>
      <c r="G83" s="34"/>
      <c r="H83" s="34"/>
    </row>
    <row r="84" spans="1:8" ht="14.25" customHeight="1">
      <c r="A84" s="43">
        <v>1</v>
      </c>
      <c r="B84" s="152" t="s">
        <v>1361</v>
      </c>
      <c r="C84" s="137">
        <f t="shared" ref="C84:H84" si="36">+C17+C29+C33+C41</f>
        <v>29</v>
      </c>
      <c r="D84" s="137">
        <f t="shared" si="36"/>
        <v>190</v>
      </c>
      <c r="E84" s="137">
        <f t="shared" si="36"/>
        <v>190</v>
      </c>
      <c r="F84" s="137">
        <f t="shared" si="36"/>
        <v>102</v>
      </c>
      <c r="G84" s="137" t="e">
        <f t="shared" si="36"/>
        <v>#VALUE!</v>
      </c>
      <c r="H84" s="137" t="e">
        <f t="shared" si="36"/>
        <v>#VALUE!</v>
      </c>
    </row>
    <row r="85" spans="1:8" ht="14.25" customHeight="1">
      <c r="A85" s="43">
        <v>2</v>
      </c>
      <c r="B85" s="152" t="s">
        <v>1363</v>
      </c>
      <c r="C85" s="137">
        <f t="shared" ref="C85:H85" si="37">+C18+C30+C34+C42</f>
        <v>1</v>
      </c>
      <c r="D85" s="137">
        <f t="shared" si="37"/>
        <v>2</v>
      </c>
      <c r="E85" s="137">
        <f t="shared" si="37"/>
        <v>2</v>
      </c>
      <c r="F85" s="137">
        <f t="shared" si="37"/>
        <v>3</v>
      </c>
      <c r="G85" s="137" t="e">
        <f t="shared" si="37"/>
        <v>#VALUE!</v>
      </c>
      <c r="H85" s="137" t="e">
        <f t="shared" si="37"/>
        <v>#VALUE!</v>
      </c>
    </row>
    <row r="86" spans="1:8" ht="14.25" customHeight="1">
      <c r="A86" s="281" t="s">
        <v>231</v>
      </c>
      <c r="B86" s="267"/>
      <c r="C86" s="153">
        <f t="shared" ref="C86:H86" si="38">+SUM(C84:C85)</f>
        <v>30</v>
      </c>
      <c r="D86" s="153">
        <f t="shared" si="38"/>
        <v>192</v>
      </c>
      <c r="E86" s="153">
        <f t="shared" si="38"/>
        <v>192</v>
      </c>
      <c r="F86" s="153">
        <f t="shared" si="38"/>
        <v>105</v>
      </c>
      <c r="G86" s="153" t="e">
        <f t="shared" si="38"/>
        <v>#VALUE!</v>
      </c>
      <c r="H86" s="153" t="e">
        <f t="shared" si="38"/>
        <v>#VALUE!</v>
      </c>
    </row>
    <row r="87" spans="1:8" ht="14.25" customHeight="1">
      <c r="A87" s="158"/>
      <c r="B87" s="158"/>
      <c r="C87" s="158"/>
      <c r="D87" s="158"/>
      <c r="E87" s="158"/>
    </row>
    <row r="88" spans="1:8" ht="14.25" customHeight="1">
      <c r="A88" s="151"/>
      <c r="B88" s="152" t="s">
        <v>51</v>
      </c>
      <c r="C88" s="2"/>
      <c r="D88" s="2"/>
      <c r="E88" s="2"/>
    </row>
    <row r="89" spans="1:8" ht="19.5" customHeight="1">
      <c r="A89" s="261" t="s">
        <v>1</v>
      </c>
      <c r="B89" s="261" t="s">
        <v>163</v>
      </c>
      <c r="C89" s="261" t="str">
        <f t="shared" ref="C89:F89" si="39">C79</f>
        <v>REALISASI S.D JAN 2021</v>
      </c>
      <c r="D89" s="261" t="str">
        <f t="shared" si="39"/>
        <v>RKAP  TAHUN 2022</v>
      </c>
      <c r="E89" s="261" t="str">
        <f t="shared" si="39"/>
        <v>RKAP S.D JAN 2022</v>
      </c>
      <c r="F89" s="265" t="str">
        <f t="shared" si="39"/>
        <v>REALISASI JANUARI 2022</v>
      </c>
      <c r="G89" s="266"/>
      <c r="H89" s="267"/>
    </row>
    <row r="90" spans="1:8" ht="19.5" customHeight="1">
      <c r="A90" s="264"/>
      <c r="B90" s="264"/>
      <c r="C90" s="264"/>
      <c r="D90" s="264"/>
      <c r="E90" s="264"/>
      <c r="F90" s="261" t="str">
        <f t="shared" ref="F90:H90" si="40">F80</f>
        <v>S.D BULAN LALU</v>
      </c>
      <c r="G90" s="261" t="str">
        <f t="shared" si="40"/>
        <v>BULAN INI</v>
      </c>
      <c r="H90" s="261" t="str">
        <f t="shared" si="40"/>
        <v>S.D BULAN  INI</v>
      </c>
    </row>
    <row r="91" spans="1:8" ht="19.5" customHeight="1">
      <c r="A91" s="262"/>
      <c r="B91" s="262"/>
      <c r="C91" s="262"/>
      <c r="D91" s="262"/>
      <c r="E91" s="262"/>
      <c r="F91" s="262"/>
      <c r="G91" s="262"/>
      <c r="H91" s="262"/>
    </row>
    <row r="92" spans="1:8" ht="14.25" customHeight="1">
      <c r="A92" s="33">
        <v>1</v>
      </c>
      <c r="B92" s="33">
        <v>2</v>
      </c>
      <c r="C92" s="33">
        <f t="shared" ref="C92:H92" si="41">B92+1</f>
        <v>3</v>
      </c>
      <c r="D92" s="33">
        <f t="shared" si="41"/>
        <v>4</v>
      </c>
      <c r="E92" s="33">
        <f t="shared" si="41"/>
        <v>5</v>
      </c>
      <c r="F92" s="33">
        <f t="shared" si="41"/>
        <v>6</v>
      </c>
      <c r="G92" s="33">
        <f t="shared" si="41"/>
        <v>7</v>
      </c>
      <c r="H92" s="33">
        <f t="shared" si="41"/>
        <v>8</v>
      </c>
    </row>
    <row r="93" spans="1:8" ht="14.25" customHeight="1">
      <c r="A93" s="34"/>
      <c r="B93" s="35"/>
      <c r="C93" s="34"/>
      <c r="D93" s="34"/>
      <c r="E93" s="34"/>
      <c r="F93" s="34"/>
      <c r="G93" s="34"/>
      <c r="H93" s="34"/>
    </row>
    <row r="94" spans="1:8" ht="14.25" customHeight="1">
      <c r="A94" s="43">
        <v>1</v>
      </c>
      <c r="B94" s="152" t="s">
        <v>1361</v>
      </c>
      <c r="C94" s="137">
        <f t="shared" ref="C94:H94" si="42">C74+C84</f>
        <v>50</v>
      </c>
      <c r="D94" s="137">
        <f t="shared" si="42"/>
        <v>230</v>
      </c>
      <c r="E94" s="137">
        <f t="shared" si="42"/>
        <v>230</v>
      </c>
      <c r="F94" s="137">
        <f t="shared" si="42"/>
        <v>123</v>
      </c>
      <c r="G94" s="137" t="e">
        <f t="shared" si="42"/>
        <v>#VALUE!</v>
      </c>
      <c r="H94" s="137" t="e">
        <f t="shared" si="42"/>
        <v>#VALUE!</v>
      </c>
    </row>
    <row r="95" spans="1:8" ht="14.25" customHeight="1">
      <c r="A95" s="43">
        <v>2</v>
      </c>
      <c r="B95" s="152" t="s">
        <v>1363</v>
      </c>
      <c r="C95" s="137">
        <f t="shared" ref="C95:H95" si="43">C75+C85</f>
        <v>5</v>
      </c>
      <c r="D95" s="137">
        <f t="shared" si="43"/>
        <v>7</v>
      </c>
      <c r="E95" s="137">
        <f t="shared" si="43"/>
        <v>7</v>
      </c>
      <c r="F95" s="137">
        <f t="shared" si="43"/>
        <v>7</v>
      </c>
      <c r="G95" s="137" t="e">
        <f t="shared" si="43"/>
        <v>#VALUE!</v>
      </c>
      <c r="H95" s="137" t="e">
        <f t="shared" si="43"/>
        <v>#VALUE!</v>
      </c>
    </row>
    <row r="96" spans="1:8" ht="14.25" customHeight="1">
      <c r="A96" s="281" t="s">
        <v>231</v>
      </c>
      <c r="B96" s="267"/>
      <c r="C96" s="153">
        <f t="shared" ref="C96:H96" si="44">+SUM(C94:C95)</f>
        <v>55</v>
      </c>
      <c r="D96" s="153">
        <f t="shared" si="44"/>
        <v>237</v>
      </c>
      <c r="E96" s="153">
        <f t="shared" si="44"/>
        <v>237</v>
      </c>
      <c r="F96" s="153">
        <f t="shared" si="44"/>
        <v>130</v>
      </c>
      <c r="G96" s="153" t="e">
        <f t="shared" si="44"/>
        <v>#VALUE!</v>
      </c>
      <c r="H96" s="153" t="e">
        <f t="shared" si="44"/>
        <v>#VALUE!</v>
      </c>
    </row>
    <row r="97" spans="1:8" ht="14.25" customHeight="1">
      <c r="A97" s="158"/>
      <c r="B97" s="158"/>
      <c r="C97" s="158"/>
      <c r="D97" s="158"/>
      <c r="E97" s="158"/>
      <c r="F97" s="158"/>
      <c r="G97" s="158"/>
      <c r="H97" s="158"/>
    </row>
    <row r="98" spans="1:8" ht="14.25" customHeight="1">
      <c r="A98" s="158"/>
      <c r="B98" s="158"/>
      <c r="C98" s="53">
        <f t="shared" ref="C98:H98" si="45">C96-C47</f>
        <v>0</v>
      </c>
      <c r="D98" s="53">
        <f t="shared" si="45"/>
        <v>0</v>
      </c>
      <c r="E98" s="53">
        <f t="shared" si="45"/>
        <v>0</v>
      </c>
      <c r="F98" s="53">
        <f t="shared" si="45"/>
        <v>0</v>
      </c>
      <c r="G98" s="53" t="e">
        <f t="shared" si="45"/>
        <v>#VALUE!</v>
      </c>
      <c r="H98" s="53" t="e">
        <f t="shared" si="45"/>
        <v>#VALUE!</v>
      </c>
    </row>
    <row r="99" spans="1:8" ht="14.25" customHeight="1">
      <c r="A99" s="158"/>
      <c r="B99" s="158"/>
      <c r="C99" s="158"/>
      <c r="D99" s="158"/>
      <c r="E99" s="158"/>
      <c r="F99" s="158"/>
      <c r="G99" s="158"/>
    </row>
    <row r="100" spans="1:8" ht="14.25" customHeight="1">
      <c r="A100" s="158"/>
      <c r="B100" s="158"/>
      <c r="C100" s="158"/>
      <c r="D100" s="158"/>
      <c r="E100" s="158"/>
      <c r="F100" s="158"/>
      <c r="G100" s="158"/>
    </row>
    <row r="101" spans="1:8" ht="14.25" customHeight="1">
      <c r="A101" s="158"/>
      <c r="B101" s="158"/>
      <c r="C101" s="158"/>
      <c r="D101" s="158"/>
      <c r="E101" s="158"/>
      <c r="F101" s="158"/>
      <c r="G101" s="158"/>
    </row>
    <row r="102" spans="1:8" ht="14.25" customHeight="1">
      <c r="A102" s="158"/>
      <c r="B102" s="158"/>
      <c r="C102" s="158"/>
      <c r="D102" s="158"/>
      <c r="E102" s="158"/>
      <c r="F102" s="158"/>
      <c r="G102" s="158"/>
    </row>
    <row r="103" spans="1:8" ht="14.25" customHeight="1">
      <c r="A103" s="158"/>
      <c r="B103" s="158"/>
      <c r="C103" s="158"/>
      <c r="D103" s="158"/>
      <c r="E103" s="158"/>
      <c r="F103" s="158"/>
      <c r="G103" s="158"/>
    </row>
    <row r="104" spans="1:8" ht="14.25" customHeight="1">
      <c r="A104" s="158"/>
      <c r="B104" s="158"/>
      <c r="C104" s="158"/>
      <c r="D104" s="158"/>
      <c r="E104" s="158"/>
      <c r="F104" s="158"/>
      <c r="G104" s="158"/>
    </row>
    <row r="105" spans="1:8" ht="14.25" customHeight="1">
      <c r="A105" s="158"/>
      <c r="B105" s="158"/>
      <c r="C105" s="158"/>
      <c r="D105" s="158"/>
      <c r="E105" s="158"/>
      <c r="F105" s="158"/>
      <c r="G105" s="158"/>
    </row>
    <row r="106" spans="1:8" ht="14.25" customHeight="1">
      <c r="A106" s="158"/>
      <c r="B106" s="158"/>
      <c r="C106" s="158"/>
      <c r="D106" s="158"/>
      <c r="E106" s="158"/>
      <c r="F106" s="158"/>
      <c r="G106" s="158"/>
    </row>
    <row r="107" spans="1:8" ht="14.25" customHeight="1">
      <c r="A107" s="158"/>
      <c r="B107" s="158"/>
      <c r="C107" s="158"/>
      <c r="D107" s="158"/>
      <c r="E107" s="158"/>
      <c r="F107" s="158"/>
      <c r="G107" s="158"/>
    </row>
    <row r="108" spans="1:8" ht="14.25" customHeight="1">
      <c r="A108" s="158"/>
      <c r="B108" s="158"/>
      <c r="C108" s="158"/>
      <c r="D108" s="158"/>
      <c r="E108" s="158"/>
      <c r="F108" s="158"/>
      <c r="G108" s="158"/>
    </row>
    <row r="109" spans="1:8" ht="14.25" customHeight="1">
      <c r="A109" s="158"/>
      <c r="B109" s="158"/>
      <c r="C109" s="158"/>
      <c r="D109" s="158"/>
      <c r="E109" s="158"/>
      <c r="F109" s="158"/>
      <c r="G109" s="158"/>
    </row>
    <row r="110" spans="1:8" ht="14.25" customHeight="1">
      <c r="A110" s="158"/>
      <c r="B110" s="158"/>
      <c r="C110" s="158"/>
      <c r="D110" s="158"/>
      <c r="E110" s="158"/>
      <c r="F110" s="158"/>
      <c r="G110" s="158"/>
    </row>
    <row r="111" spans="1:8" ht="14.25" customHeight="1">
      <c r="A111" s="158"/>
      <c r="B111" s="158"/>
      <c r="C111" s="158"/>
      <c r="D111" s="158"/>
      <c r="E111" s="158"/>
      <c r="F111" s="158"/>
      <c r="G111" s="158"/>
    </row>
    <row r="112" spans="1:8" ht="14.25" customHeight="1">
      <c r="A112" s="158"/>
      <c r="B112" s="158"/>
      <c r="C112" s="158"/>
      <c r="D112" s="158"/>
      <c r="E112" s="158"/>
      <c r="F112" s="158"/>
      <c r="G112" s="158"/>
    </row>
    <row r="113" spans="1:7" ht="14.25" customHeight="1">
      <c r="A113" s="158"/>
      <c r="B113" s="158"/>
      <c r="C113" s="158"/>
      <c r="D113" s="158"/>
      <c r="E113" s="158"/>
      <c r="F113" s="158"/>
      <c r="G113" s="158"/>
    </row>
    <row r="114" spans="1:7" ht="14.25" customHeight="1">
      <c r="A114" s="158"/>
      <c r="B114" s="158"/>
      <c r="C114" s="158"/>
      <c r="D114" s="158"/>
      <c r="E114" s="158"/>
      <c r="F114" s="158"/>
      <c r="G114" s="158"/>
    </row>
    <row r="115" spans="1:7" ht="14.25" customHeight="1">
      <c r="A115" s="158"/>
      <c r="B115" s="158"/>
      <c r="C115" s="158"/>
      <c r="D115" s="158"/>
      <c r="E115" s="158"/>
      <c r="F115" s="158"/>
      <c r="G115" s="158"/>
    </row>
    <row r="116" spans="1:7" ht="14.25" customHeight="1">
      <c r="A116" s="158"/>
      <c r="B116" s="158"/>
      <c r="C116" s="158"/>
      <c r="D116" s="158"/>
      <c r="E116" s="158"/>
      <c r="F116" s="158"/>
      <c r="G116" s="158"/>
    </row>
    <row r="117" spans="1:7" ht="14.25" customHeight="1">
      <c r="A117" s="158"/>
      <c r="B117" s="158"/>
      <c r="C117" s="158"/>
      <c r="D117" s="158"/>
      <c r="E117" s="158"/>
      <c r="F117" s="158"/>
      <c r="G117" s="158"/>
    </row>
    <row r="118" spans="1:7" ht="14.25" customHeight="1">
      <c r="A118" s="158"/>
      <c r="B118" s="158"/>
      <c r="C118" s="158"/>
      <c r="D118" s="158"/>
      <c r="E118" s="158"/>
      <c r="F118" s="158"/>
      <c r="G118" s="158"/>
    </row>
    <row r="119" spans="1:7" ht="14.25" customHeight="1">
      <c r="A119" s="158"/>
      <c r="B119" s="158"/>
      <c r="C119" s="158"/>
      <c r="D119" s="158"/>
      <c r="E119" s="158"/>
      <c r="F119" s="158"/>
      <c r="G119" s="158"/>
    </row>
    <row r="120" spans="1:7" ht="14.25" customHeight="1">
      <c r="A120" s="158"/>
      <c r="B120" s="158"/>
      <c r="C120" s="158"/>
      <c r="D120" s="158"/>
      <c r="E120" s="158"/>
      <c r="F120" s="158"/>
      <c r="G120" s="158"/>
    </row>
    <row r="121" spans="1:7" ht="14.25" customHeight="1">
      <c r="A121" s="158"/>
      <c r="B121" s="158"/>
      <c r="C121" s="158"/>
      <c r="D121" s="158"/>
      <c r="E121" s="158"/>
      <c r="F121" s="158"/>
      <c r="G121" s="158"/>
    </row>
    <row r="122" spans="1:7" ht="14.25" customHeight="1">
      <c r="A122" s="158"/>
      <c r="B122" s="158"/>
      <c r="C122" s="158"/>
      <c r="D122" s="158"/>
      <c r="E122" s="158"/>
      <c r="F122" s="158"/>
      <c r="G122" s="158"/>
    </row>
    <row r="123" spans="1:7" ht="14.25" customHeight="1">
      <c r="A123" s="158"/>
      <c r="B123" s="158"/>
      <c r="C123" s="158"/>
      <c r="D123" s="158"/>
      <c r="E123" s="158"/>
      <c r="F123" s="158"/>
      <c r="G123" s="158"/>
    </row>
    <row r="124" spans="1:7" ht="14.25" customHeight="1">
      <c r="A124" s="158"/>
      <c r="B124" s="158"/>
      <c r="C124" s="158"/>
      <c r="D124" s="158"/>
      <c r="E124" s="158"/>
      <c r="F124" s="158"/>
      <c r="G124" s="158"/>
    </row>
    <row r="125" spans="1:7" ht="14.25" customHeight="1">
      <c r="A125" s="158"/>
      <c r="B125" s="158"/>
      <c r="C125" s="158"/>
      <c r="D125" s="158"/>
      <c r="E125" s="158"/>
      <c r="F125" s="158"/>
      <c r="G125" s="158"/>
    </row>
    <row r="126" spans="1:7" ht="14.25" customHeight="1">
      <c r="A126" s="158"/>
      <c r="B126" s="158"/>
      <c r="C126" s="158"/>
      <c r="D126" s="158"/>
      <c r="E126" s="158"/>
      <c r="F126" s="158"/>
      <c r="G126" s="158"/>
    </row>
    <row r="127" spans="1:7" ht="14.25" customHeight="1">
      <c r="A127" s="158"/>
      <c r="B127" s="158"/>
      <c r="C127" s="158"/>
      <c r="D127" s="158"/>
      <c r="E127" s="158"/>
      <c r="F127" s="158"/>
      <c r="G127" s="158"/>
    </row>
    <row r="128" spans="1:7" ht="14.25" customHeight="1">
      <c r="A128" s="158"/>
      <c r="B128" s="158"/>
      <c r="C128" s="158"/>
      <c r="D128" s="158"/>
      <c r="E128" s="158"/>
      <c r="F128" s="158"/>
      <c r="G128" s="158"/>
    </row>
    <row r="129" spans="1:7" ht="14.25" customHeight="1">
      <c r="A129" s="158"/>
      <c r="B129" s="158"/>
      <c r="C129" s="158"/>
      <c r="D129" s="158"/>
      <c r="E129" s="158"/>
      <c r="F129" s="158"/>
      <c r="G129" s="158"/>
    </row>
    <row r="130" spans="1:7" ht="14.25" customHeight="1">
      <c r="A130" s="158"/>
      <c r="B130" s="158"/>
      <c r="C130" s="158"/>
      <c r="D130" s="158"/>
      <c r="E130" s="158"/>
      <c r="F130" s="158"/>
      <c r="G130" s="158"/>
    </row>
    <row r="131" spans="1:7" ht="14.25" customHeight="1">
      <c r="A131" s="158"/>
      <c r="B131" s="158"/>
      <c r="C131" s="158"/>
      <c r="D131" s="158"/>
      <c r="E131" s="158"/>
      <c r="F131" s="158"/>
      <c r="G131" s="158"/>
    </row>
    <row r="132" spans="1:7" ht="14.25" customHeight="1">
      <c r="A132" s="158"/>
      <c r="B132" s="158"/>
      <c r="C132" s="158"/>
      <c r="D132" s="158"/>
      <c r="E132" s="158"/>
      <c r="F132" s="158"/>
      <c r="G132" s="158"/>
    </row>
    <row r="133" spans="1:7" ht="14.25" customHeight="1">
      <c r="A133" s="158"/>
      <c r="B133" s="158"/>
      <c r="C133" s="158"/>
      <c r="D133" s="158"/>
      <c r="E133" s="158"/>
      <c r="F133" s="158"/>
      <c r="G133" s="158"/>
    </row>
    <row r="134" spans="1:7" ht="14.25" customHeight="1">
      <c r="A134" s="158"/>
      <c r="B134" s="158"/>
      <c r="C134" s="158"/>
      <c r="D134" s="158"/>
      <c r="E134" s="158"/>
      <c r="F134" s="158"/>
      <c r="G134" s="158"/>
    </row>
    <row r="135" spans="1:7" ht="14.25" customHeight="1">
      <c r="A135" s="158"/>
      <c r="B135" s="158"/>
      <c r="C135" s="158"/>
      <c r="D135" s="158"/>
      <c r="E135" s="158"/>
      <c r="F135" s="158"/>
      <c r="G135" s="158"/>
    </row>
    <row r="136" spans="1:7" ht="14.25" customHeight="1">
      <c r="A136" s="158"/>
      <c r="B136" s="158"/>
      <c r="C136" s="158"/>
      <c r="D136" s="158"/>
      <c r="E136" s="158"/>
      <c r="F136" s="158"/>
      <c r="G136" s="158"/>
    </row>
    <row r="137" spans="1:7" ht="14.25" customHeight="1">
      <c r="A137" s="158"/>
      <c r="B137" s="158"/>
      <c r="C137" s="158"/>
      <c r="D137" s="158"/>
      <c r="E137" s="158"/>
      <c r="F137" s="158"/>
      <c r="G137" s="158"/>
    </row>
    <row r="138" spans="1:7" ht="14.25" customHeight="1">
      <c r="A138" s="158"/>
      <c r="B138" s="158"/>
      <c r="C138" s="158"/>
      <c r="D138" s="158"/>
      <c r="E138" s="158"/>
      <c r="F138" s="158"/>
      <c r="G138" s="158"/>
    </row>
    <row r="139" spans="1:7" ht="14.25" customHeight="1">
      <c r="A139" s="158"/>
      <c r="B139" s="158"/>
      <c r="C139" s="158"/>
      <c r="D139" s="158"/>
      <c r="E139" s="158"/>
      <c r="F139" s="158"/>
      <c r="G139" s="158"/>
    </row>
    <row r="140" spans="1:7" ht="14.25" customHeight="1">
      <c r="A140" s="158"/>
      <c r="B140" s="158"/>
      <c r="C140" s="158"/>
      <c r="D140" s="158"/>
      <c r="E140" s="158"/>
      <c r="F140" s="158"/>
      <c r="G140" s="158"/>
    </row>
    <row r="141" spans="1:7" ht="14.25" customHeight="1">
      <c r="A141" s="158"/>
      <c r="B141" s="158"/>
      <c r="C141" s="158"/>
      <c r="D141" s="158"/>
      <c r="E141" s="158"/>
      <c r="F141" s="158"/>
      <c r="G141" s="158"/>
    </row>
    <row r="142" spans="1:7" ht="14.25" customHeight="1">
      <c r="A142" s="158"/>
      <c r="B142" s="158"/>
      <c r="C142" s="158"/>
      <c r="D142" s="158"/>
      <c r="E142" s="158"/>
      <c r="F142" s="158"/>
      <c r="G142" s="158"/>
    </row>
    <row r="143" spans="1:7" ht="14.25" customHeight="1">
      <c r="A143" s="158"/>
      <c r="B143" s="158"/>
      <c r="C143" s="158"/>
      <c r="D143" s="158"/>
      <c r="E143" s="158"/>
      <c r="F143" s="158"/>
      <c r="G143" s="158"/>
    </row>
    <row r="144" spans="1:7" ht="14.25" customHeight="1">
      <c r="A144" s="158"/>
      <c r="B144" s="158"/>
      <c r="C144" s="158"/>
      <c r="D144" s="158"/>
      <c r="E144" s="158"/>
      <c r="F144" s="158"/>
      <c r="G144" s="158"/>
    </row>
    <row r="145" spans="1:7" ht="14.25" customHeight="1">
      <c r="A145" s="158"/>
      <c r="B145" s="158"/>
      <c r="C145" s="158"/>
      <c r="D145" s="158"/>
      <c r="E145" s="158"/>
      <c r="F145" s="158"/>
      <c r="G145" s="158"/>
    </row>
    <row r="146" spans="1:7" ht="14.25" customHeight="1">
      <c r="A146" s="158"/>
      <c r="B146" s="158"/>
      <c r="C146" s="158"/>
      <c r="D146" s="158"/>
      <c r="E146" s="158"/>
      <c r="F146" s="158"/>
      <c r="G146" s="158"/>
    </row>
    <row r="147" spans="1:7" ht="14.25" customHeight="1">
      <c r="A147" s="158"/>
      <c r="B147" s="158"/>
      <c r="C147" s="158"/>
      <c r="D147" s="158"/>
      <c r="E147" s="158"/>
      <c r="F147" s="158"/>
      <c r="G147" s="158"/>
    </row>
    <row r="148" spans="1:7" ht="14.25" customHeight="1">
      <c r="A148" s="158"/>
      <c r="B148" s="158"/>
      <c r="C148" s="158"/>
      <c r="D148" s="158"/>
      <c r="E148" s="158"/>
      <c r="F148" s="158"/>
      <c r="G148" s="158"/>
    </row>
    <row r="149" spans="1:7" ht="14.25" customHeight="1">
      <c r="A149" s="158"/>
      <c r="B149" s="158"/>
      <c r="C149" s="158"/>
      <c r="D149" s="158"/>
      <c r="E149" s="158"/>
      <c r="F149" s="158"/>
      <c r="G149" s="158"/>
    </row>
    <row r="150" spans="1:7" ht="14.25" customHeight="1">
      <c r="A150" s="158"/>
      <c r="B150" s="158"/>
      <c r="C150" s="158"/>
      <c r="D150" s="158"/>
      <c r="E150" s="158"/>
      <c r="F150" s="158"/>
      <c r="G150" s="158"/>
    </row>
    <row r="151" spans="1:7" ht="14.25" customHeight="1">
      <c r="A151" s="158"/>
      <c r="B151" s="158"/>
      <c r="C151" s="158"/>
      <c r="D151" s="158"/>
      <c r="E151" s="158"/>
      <c r="F151" s="158"/>
      <c r="G151" s="158"/>
    </row>
    <row r="152" spans="1:7" ht="14.25" customHeight="1">
      <c r="A152" s="158"/>
      <c r="B152" s="158"/>
      <c r="C152" s="158"/>
      <c r="D152" s="158"/>
      <c r="E152" s="158"/>
      <c r="F152" s="158"/>
      <c r="G152" s="158"/>
    </row>
    <row r="153" spans="1:7" ht="14.25" customHeight="1">
      <c r="A153" s="158"/>
      <c r="B153" s="158"/>
      <c r="C153" s="158"/>
      <c r="D153" s="158"/>
      <c r="E153" s="158"/>
      <c r="F153" s="158"/>
      <c r="G153" s="158"/>
    </row>
    <row r="154" spans="1:7" ht="14.25" customHeight="1">
      <c r="A154" s="158"/>
      <c r="B154" s="158"/>
      <c r="C154" s="158"/>
      <c r="D154" s="158"/>
      <c r="E154" s="158"/>
      <c r="F154" s="158"/>
      <c r="G154" s="158"/>
    </row>
    <row r="155" spans="1:7" ht="14.25" customHeight="1">
      <c r="A155" s="158"/>
      <c r="B155" s="158"/>
      <c r="C155" s="158"/>
      <c r="D155" s="158"/>
      <c r="E155" s="158"/>
      <c r="F155" s="158"/>
      <c r="G155" s="158"/>
    </row>
    <row r="156" spans="1:7" ht="14.25" customHeight="1">
      <c r="A156" s="158"/>
      <c r="B156" s="158"/>
      <c r="C156" s="158"/>
      <c r="D156" s="158"/>
      <c r="E156" s="158"/>
      <c r="F156" s="158"/>
      <c r="G156" s="158"/>
    </row>
    <row r="157" spans="1:7" ht="14.25" customHeight="1">
      <c r="A157" s="158"/>
      <c r="B157" s="158"/>
      <c r="C157" s="158"/>
      <c r="D157" s="158"/>
      <c r="E157" s="158"/>
      <c r="F157" s="158"/>
      <c r="G157" s="158"/>
    </row>
    <row r="158" spans="1:7" ht="14.25" customHeight="1">
      <c r="A158" s="158"/>
      <c r="B158" s="158"/>
      <c r="C158" s="158"/>
      <c r="D158" s="158"/>
      <c r="E158" s="158"/>
      <c r="F158" s="158"/>
      <c r="G158" s="158"/>
    </row>
    <row r="159" spans="1:7" ht="14.25" customHeight="1">
      <c r="A159" s="158"/>
      <c r="B159" s="158"/>
      <c r="C159" s="158"/>
      <c r="D159" s="158"/>
      <c r="E159" s="158"/>
      <c r="F159" s="158"/>
      <c r="G159" s="158"/>
    </row>
    <row r="160" spans="1:7" ht="14.25" customHeight="1">
      <c r="A160" s="158"/>
      <c r="B160" s="158"/>
      <c r="C160" s="158"/>
      <c r="D160" s="158"/>
      <c r="E160" s="158"/>
      <c r="F160" s="158"/>
      <c r="G160" s="158"/>
    </row>
    <row r="161" spans="1:7" ht="14.25" customHeight="1">
      <c r="A161" s="158"/>
      <c r="B161" s="158"/>
      <c r="C161" s="158"/>
      <c r="D161" s="158"/>
      <c r="E161" s="158"/>
      <c r="F161" s="158"/>
      <c r="G161" s="158"/>
    </row>
    <row r="162" spans="1:7" ht="14.25" customHeight="1">
      <c r="A162" s="158"/>
      <c r="B162" s="158"/>
      <c r="C162" s="158"/>
      <c r="D162" s="158"/>
      <c r="E162" s="158"/>
      <c r="F162" s="158"/>
      <c r="G162" s="158"/>
    </row>
    <row r="163" spans="1:7" ht="14.25" customHeight="1">
      <c r="A163" s="158"/>
      <c r="B163" s="158"/>
      <c r="C163" s="158"/>
      <c r="D163" s="158"/>
      <c r="E163" s="158"/>
      <c r="F163" s="158"/>
      <c r="G163" s="158"/>
    </row>
    <row r="164" spans="1:7" ht="14.25" customHeight="1">
      <c r="A164" s="158"/>
      <c r="B164" s="158"/>
      <c r="C164" s="158"/>
      <c r="D164" s="158"/>
      <c r="E164" s="158"/>
      <c r="F164" s="158"/>
      <c r="G164" s="158"/>
    </row>
    <row r="165" spans="1:7" ht="14.25" customHeight="1">
      <c r="A165" s="158"/>
      <c r="B165" s="158"/>
      <c r="C165" s="158"/>
      <c r="D165" s="158"/>
      <c r="E165" s="158"/>
      <c r="F165" s="158"/>
      <c r="G165" s="158"/>
    </row>
    <row r="166" spans="1:7" ht="14.25" customHeight="1">
      <c r="A166" s="158"/>
      <c r="B166" s="158"/>
      <c r="C166" s="158"/>
      <c r="D166" s="158"/>
      <c r="E166" s="158"/>
      <c r="F166" s="158"/>
      <c r="G166" s="158"/>
    </row>
    <row r="167" spans="1:7" ht="14.25" customHeight="1">
      <c r="A167" s="158"/>
      <c r="B167" s="158"/>
      <c r="C167" s="158"/>
      <c r="D167" s="158"/>
      <c r="E167" s="158"/>
      <c r="F167" s="158"/>
      <c r="G167" s="158"/>
    </row>
    <row r="168" spans="1:7" ht="14.25" customHeight="1">
      <c r="A168" s="158"/>
      <c r="B168" s="158"/>
      <c r="C168" s="158"/>
      <c r="D168" s="158"/>
      <c r="E168" s="158"/>
      <c r="F168" s="158"/>
      <c r="G168" s="158"/>
    </row>
    <row r="169" spans="1:7" ht="14.25" customHeight="1">
      <c r="A169" s="158"/>
      <c r="B169" s="158"/>
      <c r="C169" s="158"/>
      <c r="D169" s="158"/>
      <c r="E169" s="158"/>
      <c r="F169" s="158"/>
      <c r="G169" s="158"/>
    </row>
    <row r="170" spans="1:7" ht="14.25" customHeight="1">
      <c r="A170" s="158"/>
      <c r="B170" s="158"/>
      <c r="C170" s="158"/>
      <c r="D170" s="158"/>
      <c r="E170" s="158"/>
      <c r="F170" s="158"/>
      <c r="G170" s="158"/>
    </row>
    <row r="171" spans="1:7" ht="14.25" customHeight="1">
      <c r="A171" s="158"/>
      <c r="B171" s="158"/>
      <c r="C171" s="158"/>
      <c r="D171" s="158"/>
      <c r="E171" s="158"/>
      <c r="F171" s="158"/>
      <c r="G171" s="158"/>
    </row>
    <row r="172" spans="1:7" ht="14.25" customHeight="1">
      <c r="A172" s="158"/>
      <c r="B172" s="158"/>
      <c r="C172" s="158"/>
      <c r="D172" s="158"/>
      <c r="E172" s="158"/>
      <c r="F172" s="158"/>
      <c r="G172" s="158"/>
    </row>
    <row r="173" spans="1:7" ht="14.25" customHeight="1">
      <c r="A173" s="158"/>
      <c r="B173" s="158"/>
      <c r="C173" s="158"/>
      <c r="D173" s="158"/>
      <c r="E173" s="158"/>
      <c r="F173" s="158"/>
      <c r="G173" s="158"/>
    </row>
    <row r="174" spans="1:7" ht="14.25" customHeight="1">
      <c r="A174" s="158"/>
      <c r="B174" s="158"/>
      <c r="C174" s="158"/>
      <c r="D174" s="158"/>
      <c r="E174" s="158"/>
      <c r="F174" s="158"/>
      <c r="G174" s="158"/>
    </row>
    <row r="175" spans="1:7" ht="14.25" customHeight="1">
      <c r="A175" s="158"/>
      <c r="B175" s="158"/>
      <c r="C175" s="158"/>
      <c r="D175" s="158"/>
      <c r="E175" s="158"/>
      <c r="F175" s="158"/>
      <c r="G175" s="158"/>
    </row>
    <row r="176" spans="1:7" ht="14.25" customHeight="1">
      <c r="A176" s="158"/>
      <c r="B176" s="158"/>
      <c r="C176" s="158"/>
      <c r="D176" s="158"/>
      <c r="E176" s="158"/>
      <c r="F176" s="158"/>
      <c r="G176" s="158"/>
    </row>
    <row r="177" spans="1:7" ht="14.25" customHeight="1">
      <c r="A177" s="158"/>
      <c r="B177" s="158"/>
      <c r="C177" s="158"/>
      <c r="D177" s="158"/>
      <c r="E177" s="158"/>
      <c r="F177" s="158"/>
      <c r="G177" s="158"/>
    </row>
    <row r="178" spans="1:7" ht="14.25" customHeight="1">
      <c r="A178" s="158"/>
      <c r="B178" s="158"/>
      <c r="C178" s="158"/>
      <c r="D178" s="158"/>
      <c r="E178" s="158"/>
      <c r="F178" s="158"/>
      <c r="G178" s="158"/>
    </row>
    <row r="179" spans="1:7" ht="14.25" customHeight="1">
      <c r="A179" s="158"/>
      <c r="B179" s="158"/>
      <c r="C179" s="158"/>
      <c r="D179" s="158"/>
      <c r="E179" s="158"/>
      <c r="F179" s="158"/>
      <c r="G179" s="158"/>
    </row>
    <row r="180" spans="1:7" ht="14.25" customHeight="1">
      <c r="A180" s="158"/>
      <c r="B180" s="158"/>
      <c r="C180" s="158"/>
      <c r="D180" s="158"/>
      <c r="E180" s="158"/>
      <c r="F180" s="158"/>
      <c r="G180" s="158"/>
    </row>
    <row r="181" spans="1:7" ht="14.25" customHeight="1">
      <c r="A181" s="158"/>
      <c r="B181" s="158"/>
      <c r="C181" s="158"/>
      <c r="D181" s="158"/>
      <c r="E181" s="158"/>
      <c r="F181" s="158"/>
      <c r="G181" s="158"/>
    </row>
    <row r="182" spans="1:7" ht="14.25" customHeight="1">
      <c r="A182" s="158"/>
      <c r="B182" s="158"/>
      <c r="C182" s="158"/>
      <c r="D182" s="158"/>
      <c r="E182" s="158"/>
      <c r="F182" s="158"/>
      <c r="G182" s="158"/>
    </row>
    <row r="183" spans="1:7" ht="14.25" customHeight="1">
      <c r="A183" s="158"/>
      <c r="B183" s="158"/>
      <c r="C183" s="158"/>
      <c r="D183" s="158"/>
      <c r="E183" s="158"/>
      <c r="F183" s="158"/>
      <c r="G183" s="158"/>
    </row>
    <row r="184" spans="1:7" ht="14.25" customHeight="1">
      <c r="A184" s="158"/>
      <c r="B184" s="158"/>
      <c r="C184" s="158"/>
      <c r="D184" s="158"/>
      <c r="E184" s="158"/>
      <c r="F184" s="158"/>
      <c r="G184" s="158"/>
    </row>
    <row r="185" spans="1:7" ht="14.25" customHeight="1">
      <c r="A185" s="158"/>
      <c r="B185" s="158"/>
      <c r="C185" s="158"/>
      <c r="D185" s="158"/>
      <c r="E185" s="158"/>
      <c r="F185" s="158"/>
      <c r="G185" s="158"/>
    </row>
    <row r="186" spans="1:7" ht="14.25" customHeight="1">
      <c r="A186" s="158"/>
      <c r="B186" s="158"/>
      <c r="C186" s="158"/>
      <c r="D186" s="158"/>
      <c r="E186" s="158"/>
      <c r="F186" s="158"/>
      <c r="G186" s="158"/>
    </row>
    <row r="187" spans="1:7" ht="14.25" customHeight="1">
      <c r="A187" s="158"/>
      <c r="B187" s="158"/>
      <c r="C187" s="158"/>
      <c r="D187" s="158"/>
      <c r="E187" s="158"/>
      <c r="F187" s="158"/>
      <c r="G187" s="158"/>
    </row>
    <row r="188" spans="1:7" ht="14.25" customHeight="1">
      <c r="A188" s="158"/>
      <c r="B188" s="158"/>
      <c r="C188" s="158"/>
      <c r="D188" s="158"/>
      <c r="E188" s="158"/>
      <c r="F188" s="158"/>
      <c r="G188" s="158"/>
    </row>
    <row r="189" spans="1:7" ht="14.25" customHeight="1">
      <c r="A189" s="158"/>
      <c r="B189" s="158"/>
      <c r="C189" s="158"/>
      <c r="D189" s="158"/>
      <c r="E189" s="158"/>
      <c r="F189" s="158"/>
      <c r="G189" s="158"/>
    </row>
    <row r="190" spans="1:7" ht="14.25" customHeight="1">
      <c r="A190" s="158"/>
      <c r="B190" s="158"/>
      <c r="C190" s="158"/>
      <c r="D190" s="158"/>
      <c r="E190" s="158"/>
      <c r="F190" s="158"/>
      <c r="G190" s="158"/>
    </row>
    <row r="191" spans="1:7" ht="14.25" customHeight="1">
      <c r="A191" s="158"/>
      <c r="B191" s="158"/>
      <c r="C191" s="158"/>
      <c r="D191" s="158"/>
      <c r="E191" s="158"/>
      <c r="F191" s="158"/>
      <c r="G191" s="158"/>
    </row>
    <row r="192" spans="1:7" ht="14.25" customHeight="1">
      <c r="A192" s="158"/>
      <c r="B192" s="158"/>
      <c r="C192" s="158"/>
      <c r="D192" s="158"/>
      <c r="E192" s="158"/>
      <c r="F192" s="158"/>
      <c r="G192" s="158"/>
    </row>
    <row r="193" spans="1:7" ht="14.25" customHeight="1">
      <c r="A193" s="158"/>
      <c r="B193" s="158"/>
      <c r="C193" s="158"/>
      <c r="D193" s="158"/>
      <c r="E193" s="158"/>
      <c r="F193" s="158"/>
      <c r="G193" s="158"/>
    </row>
    <row r="194" spans="1:7" ht="14.25" customHeight="1">
      <c r="A194" s="158"/>
      <c r="B194" s="158"/>
      <c r="C194" s="158"/>
      <c r="D194" s="158"/>
      <c r="E194" s="158"/>
      <c r="F194" s="158"/>
      <c r="G194" s="158"/>
    </row>
    <row r="195" spans="1:7" ht="14.25" customHeight="1">
      <c r="A195" s="158"/>
      <c r="B195" s="158"/>
      <c r="C195" s="158"/>
      <c r="D195" s="158"/>
      <c r="E195" s="158"/>
      <c r="F195" s="158"/>
      <c r="G195" s="158"/>
    </row>
    <row r="196" spans="1:7" ht="14.25" customHeight="1">
      <c r="A196" s="158"/>
      <c r="B196" s="158"/>
      <c r="C196" s="158"/>
      <c r="D196" s="158"/>
      <c r="E196" s="158"/>
      <c r="F196" s="158"/>
      <c r="G196" s="158"/>
    </row>
    <row r="197" spans="1:7" ht="14.25" customHeight="1">
      <c r="A197" s="158"/>
      <c r="B197" s="158"/>
      <c r="C197" s="158"/>
      <c r="D197" s="158"/>
      <c r="E197" s="158"/>
      <c r="F197" s="158"/>
      <c r="G197" s="158"/>
    </row>
    <row r="198" spans="1:7" ht="14.25" customHeight="1">
      <c r="A198" s="158"/>
      <c r="B198" s="158"/>
      <c r="C198" s="158"/>
      <c r="D198" s="158"/>
      <c r="E198" s="158"/>
      <c r="F198" s="158"/>
      <c r="G198" s="158"/>
    </row>
    <row r="199" spans="1:7" ht="14.25" customHeight="1">
      <c r="A199" s="158"/>
      <c r="B199" s="158"/>
      <c r="C199" s="158"/>
      <c r="D199" s="158"/>
      <c r="E199" s="158"/>
      <c r="F199" s="158"/>
      <c r="G199" s="158"/>
    </row>
    <row r="200" spans="1:7" ht="14.25" customHeight="1">
      <c r="A200" s="158"/>
      <c r="B200" s="158"/>
      <c r="C200" s="158"/>
      <c r="D200" s="158"/>
      <c r="E200" s="158"/>
      <c r="F200" s="158"/>
      <c r="G200" s="158"/>
    </row>
    <row r="201" spans="1:7" ht="14.25" customHeight="1">
      <c r="A201" s="158"/>
      <c r="B201" s="158"/>
      <c r="C201" s="158"/>
      <c r="D201" s="158"/>
      <c r="E201" s="158"/>
      <c r="F201" s="158"/>
      <c r="G201" s="158"/>
    </row>
    <row r="202" spans="1:7" ht="14.25" customHeight="1">
      <c r="A202" s="158"/>
      <c r="B202" s="158"/>
      <c r="C202" s="158"/>
      <c r="D202" s="158"/>
      <c r="E202" s="158"/>
      <c r="F202" s="158"/>
      <c r="G202" s="158"/>
    </row>
    <row r="203" spans="1:7" ht="14.25" customHeight="1">
      <c r="A203" s="158"/>
      <c r="B203" s="158"/>
      <c r="C203" s="158"/>
      <c r="D203" s="158"/>
      <c r="E203" s="158"/>
      <c r="F203" s="158"/>
      <c r="G203" s="158"/>
    </row>
    <row r="204" spans="1:7" ht="14.25" customHeight="1">
      <c r="A204" s="158"/>
      <c r="B204" s="158"/>
      <c r="C204" s="158"/>
      <c r="D204" s="158"/>
      <c r="E204" s="158"/>
      <c r="F204" s="158"/>
      <c r="G204" s="158"/>
    </row>
    <row r="205" spans="1:7" ht="14.25" customHeight="1">
      <c r="A205" s="158"/>
      <c r="B205" s="158"/>
      <c r="C205" s="158"/>
      <c r="D205" s="158"/>
      <c r="E205" s="158"/>
      <c r="F205" s="158"/>
      <c r="G205" s="158"/>
    </row>
    <row r="206" spans="1:7" ht="14.25" customHeight="1">
      <c r="A206" s="158"/>
      <c r="B206" s="158"/>
      <c r="C206" s="158"/>
      <c r="D206" s="158"/>
      <c r="E206" s="158"/>
      <c r="F206" s="158"/>
      <c r="G206" s="158"/>
    </row>
    <row r="207" spans="1:7" ht="14.25" customHeight="1">
      <c r="A207" s="158"/>
      <c r="B207" s="158"/>
      <c r="C207" s="158"/>
      <c r="D207" s="158"/>
      <c r="E207" s="158"/>
      <c r="F207" s="158"/>
      <c r="G207" s="158"/>
    </row>
    <row r="208" spans="1:7" ht="14.25" customHeight="1">
      <c r="A208" s="158"/>
      <c r="B208" s="158"/>
      <c r="C208" s="158"/>
      <c r="D208" s="158"/>
      <c r="E208" s="158"/>
      <c r="F208" s="158"/>
      <c r="G208" s="158"/>
    </row>
    <row r="209" spans="1:8" ht="14.25" customHeight="1">
      <c r="A209" s="158"/>
      <c r="B209" s="158"/>
      <c r="C209" s="158"/>
      <c r="D209" s="158"/>
      <c r="E209" s="158"/>
      <c r="F209" s="158"/>
      <c r="G209" s="158"/>
      <c r="H209" s="158"/>
    </row>
    <row r="210" spans="1:8" ht="14.25" customHeight="1">
      <c r="A210" s="158"/>
      <c r="B210" s="158"/>
      <c r="C210" s="158"/>
      <c r="D210" s="158"/>
      <c r="E210" s="158"/>
      <c r="F210" s="158"/>
      <c r="G210" s="158"/>
      <c r="H210" s="158"/>
    </row>
    <row r="211" spans="1:8" ht="14.25" customHeight="1">
      <c r="A211" s="158"/>
      <c r="B211" s="158"/>
      <c r="C211" s="158"/>
      <c r="D211" s="158"/>
      <c r="E211" s="158"/>
      <c r="F211" s="158"/>
      <c r="G211" s="158"/>
      <c r="H211" s="158"/>
    </row>
    <row r="212" spans="1:8" ht="14.25" customHeight="1">
      <c r="A212" s="158"/>
      <c r="B212" s="158"/>
      <c r="C212" s="158"/>
      <c r="D212" s="158"/>
      <c r="E212" s="158"/>
      <c r="F212" s="158"/>
      <c r="G212" s="158"/>
      <c r="H212" s="158"/>
    </row>
    <row r="213" spans="1:8" ht="14.25" customHeight="1">
      <c r="A213" s="158"/>
      <c r="B213" s="158"/>
      <c r="C213" s="158"/>
      <c r="D213" s="158"/>
      <c r="E213" s="158"/>
      <c r="F213" s="158"/>
      <c r="G213" s="158"/>
      <c r="H213" s="158"/>
    </row>
    <row r="214" spans="1:8" ht="14.25" customHeight="1">
      <c r="A214" s="158"/>
      <c r="B214" s="158"/>
      <c r="C214" s="158"/>
      <c r="D214" s="158"/>
      <c r="E214" s="158"/>
      <c r="F214" s="158"/>
      <c r="G214" s="158"/>
      <c r="H214" s="158"/>
    </row>
    <row r="215" spans="1:8" ht="14.25" customHeight="1">
      <c r="A215" s="158"/>
      <c r="B215" s="158"/>
      <c r="C215" s="158"/>
      <c r="D215" s="158"/>
      <c r="E215" s="158"/>
      <c r="F215" s="158"/>
      <c r="G215" s="158"/>
      <c r="H215" s="158"/>
    </row>
    <row r="216" spans="1:8" ht="14.25" customHeight="1">
      <c r="A216" s="158"/>
      <c r="B216" s="158"/>
      <c r="C216" s="158"/>
      <c r="D216" s="158"/>
      <c r="E216" s="158"/>
      <c r="F216" s="158"/>
      <c r="G216" s="158"/>
      <c r="H216" s="158"/>
    </row>
    <row r="217" spans="1:8" ht="14.25" customHeight="1">
      <c r="A217" s="158"/>
      <c r="B217" s="158"/>
      <c r="C217" s="158"/>
      <c r="D217" s="158"/>
      <c r="E217" s="158"/>
      <c r="F217" s="158"/>
      <c r="G217" s="158"/>
      <c r="H217" s="158"/>
    </row>
    <row r="218" spans="1:8" ht="14.25" customHeight="1">
      <c r="A218" s="158"/>
      <c r="B218" s="158"/>
      <c r="C218" s="158"/>
      <c r="D218" s="158"/>
      <c r="E218" s="158"/>
      <c r="F218" s="158"/>
      <c r="G218" s="158"/>
      <c r="H218" s="158"/>
    </row>
    <row r="219" spans="1:8" ht="14.25" customHeight="1">
      <c r="A219" s="158"/>
      <c r="B219" s="158"/>
      <c r="C219" s="158"/>
      <c r="D219" s="158"/>
      <c r="E219" s="158"/>
      <c r="F219" s="158"/>
      <c r="G219" s="158"/>
      <c r="H219" s="158"/>
    </row>
    <row r="220" spans="1:8" ht="14.25" customHeight="1">
      <c r="A220" s="158"/>
      <c r="B220" s="158"/>
      <c r="C220" s="158"/>
      <c r="D220" s="158"/>
      <c r="E220" s="158"/>
      <c r="F220" s="158"/>
      <c r="G220" s="158"/>
      <c r="H220" s="158"/>
    </row>
    <row r="221" spans="1:8" ht="14.25" customHeight="1">
      <c r="A221" s="158"/>
      <c r="B221" s="158"/>
      <c r="C221" s="158"/>
      <c r="D221" s="158"/>
      <c r="E221" s="158"/>
      <c r="F221" s="158"/>
      <c r="G221" s="158"/>
      <c r="H221" s="158"/>
    </row>
    <row r="222" spans="1:8" ht="14.25" customHeight="1">
      <c r="A222" s="158"/>
      <c r="B222" s="158"/>
      <c r="C222" s="158"/>
      <c r="D222" s="158"/>
      <c r="E222" s="158"/>
      <c r="F222" s="158"/>
      <c r="G222" s="158"/>
      <c r="H222" s="158"/>
    </row>
    <row r="223" spans="1:8" ht="14.25" customHeight="1">
      <c r="A223" s="158"/>
      <c r="B223" s="158"/>
      <c r="C223" s="158"/>
      <c r="D223" s="158"/>
      <c r="E223" s="158"/>
      <c r="F223" s="158"/>
      <c r="G223" s="158"/>
      <c r="H223" s="158"/>
    </row>
    <row r="224" spans="1:8" ht="14.25" customHeight="1">
      <c r="A224" s="158"/>
      <c r="B224" s="158"/>
      <c r="C224" s="158"/>
      <c r="D224" s="158"/>
      <c r="E224" s="158"/>
      <c r="F224" s="158"/>
      <c r="G224" s="158"/>
      <c r="H224" s="158"/>
    </row>
    <row r="225" spans="1:8" ht="14.25" customHeight="1">
      <c r="A225" s="158"/>
      <c r="B225" s="158"/>
      <c r="C225" s="158"/>
      <c r="D225" s="158"/>
      <c r="E225" s="158"/>
      <c r="F225" s="158"/>
      <c r="G225" s="158"/>
      <c r="H225" s="158"/>
    </row>
    <row r="226" spans="1:8" ht="14.25" customHeight="1">
      <c r="A226" s="158"/>
      <c r="B226" s="158"/>
      <c r="C226" s="158"/>
      <c r="D226" s="158"/>
      <c r="E226" s="158"/>
      <c r="F226" s="158"/>
      <c r="G226" s="158"/>
      <c r="H226" s="158"/>
    </row>
    <row r="227" spans="1:8" ht="14.25" customHeight="1">
      <c r="A227" s="158"/>
      <c r="B227" s="158"/>
      <c r="C227" s="158"/>
      <c r="D227" s="158"/>
      <c r="E227" s="158"/>
      <c r="F227" s="158"/>
      <c r="G227" s="158"/>
      <c r="H227" s="158"/>
    </row>
    <row r="228" spans="1:8" ht="14.25" customHeight="1">
      <c r="A228" s="158"/>
      <c r="B228" s="158"/>
      <c r="C228" s="158"/>
      <c r="D228" s="158"/>
      <c r="E228" s="158"/>
      <c r="F228" s="158"/>
      <c r="G228" s="158"/>
      <c r="H228" s="158"/>
    </row>
    <row r="229" spans="1:8" ht="14.25" customHeight="1">
      <c r="A229" s="158"/>
      <c r="B229" s="158"/>
      <c r="C229" s="158"/>
      <c r="D229" s="158"/>
      <c r="E229" s="158"/>
      <c r="F229" s="158"/>
      <c r="G229" s="158"/>
      <c r="H229" s="158"/>
    </row>
    <row r="230" spans="1:8" ht="14.25" customHeight="1">
      <c r="A230" s="158"/>
      <c r="B230" s="158"/>
      <c r="C230" s="158"/>
      <c r="D230" s="158"/>
      <c r="E230" s="158"/>
      <c r="F230" s="158"/>
      <c r="G230" s="158"/>
      <c r="H230" s="158"/>
    </row>
    <row r="231" spans="1:8" ht="14.25" customHeight="1">
      <c r="A231" s="158"/>
      <c r="B231" s="158"/>
      <c r="C231" s="158"/>
      <c r="D231" s="158"/>
      <c r="E231" s="158"/>
      <c r="F231" s="158"/>
      <c r="G231" s="158"/>
      <c r="H231" s="158"/>
    </row>
    <row r="232" spans="1:8" ht="14.25" customHeight="1">
      <c r="A232" s="158"/>
      <c r="B232" s="158"/>
      <c r="C232" s="158"/>
      <c r="D232" s="158"/>
      <c r="E232" s="158"/>
      <c r="F232" s="158"/>
      <c r="G232" s="158"/>
      <c r="H232" s="158"/>
    </row>
    <row r="233" spans="1:8" ht="14.25" customHeight="1">
      <c r="A233" s="158"/>
      <c r="B233" s="158"/>
      <c r="C233" s="158"/>
      <c r="D233" s="158"/>
      <c r="E233" s="158"/>
      <c r="F233" s="158"/>
      <c r="G233" s="158"/>
      <c r="H233" s="158"/>
    </row>
    <row r="234" spans="1:8" ht="14.25" customHeight="1">
      <c r="A234" s="158"/>
      <c r="B234" s="158"/>
      <c r="C234" s="158"/>
      <c r="D234" s="158"/>
      <c r="E234" s="158"/>
      <c r="F234" s="158"/>
      <c r="G234" s="158"/>
      <c r="H234" s="158"/>
    </row>
    <row r="235" spans="1:8" ht="14.25" customHeight="1">
      <c r="A235" s="158"/>
      <c r="B235" s="158"/>
      <c r="C235" s="158"/>
      <c r="D235" s="158"/>
      <c r="E235" s="158"/>
      <c r="F235" s="158"/>
      <c r="G235" s="158"/>
      <c r="H235" s="158"/>
    </row>
    <row r="236" spans="1:8" ht="14.25" customHeight="1">
      <c r="A236" s="158"/>
      <c r="B236" s="158"/>
      <c r="C236" s="158"/>
      <c r="D236" s="158"/>
      <c r="E236" s="158"/>
      <c r="F236" s="158"/>
      <c r="G236" s="158"/>
      <c r="H236" s="158"/>
    </row>
    <row r="237" spans="1:8" ht="14.25" customHeight="1">
      <c r="A237" s="158"/>
      <c r="B237" s="158"/>
      <c r="C237" s="158"/>
      <c r="D237" s="158"/>
      <c r="E237" s="158"/>
      <c r="F237" s="158"/>
      <c r="G237" s="158"/>
      <c r="H237" s="158"/>
    </row>
    <row r="238" spans="1:8" ht="14.25" customHeight="1">
      <c r="A238" s="158"/>
      <c r="B238" s="158"/>
      <c r="C238" s="158"/>
      <c r="D238" s="158"/>
      <c r="E238" s="158"/>
      <c r="F238" s="158"/>
      <c r="G238" s="158"/>
      <c r="H238" s="158"/>
    </row>
    <row r="239" spans="1:8" ht="14.25" customHeight="1">
      <c r="A239" s="158"/>
      <c r="B239" s="158"/>
      <c r="C239" s="158"/>
      <c r="D239" s="158"/>
      <c r="E239" s="158"/>
      <c r="F239" s="158"/>
      <c r="G239" s="158"/>
      <c r="H239" s="158"/>
    </row>
    <row r="240" spans="1:8" ht="14.25" customHeight="1">
      <c r="A240" s="158"/>
      <c r="B240" s="158"/>
      <c r="C240" s="158"/>
      <c r="D240" s="158"/>
      <c r="E240" s="158"/>
      <c r="F240" s="158"/>
      <c r="G240" s="158"/>
      <c r="H240" s="158"/>
    </row>
    <row r="241" spans="1:8" ht="14.25" customHeight="1">
      <c r="A241" s="158"/>
      <c r="B241" s="158"/>
      <c r="C241" s="158"/>
      <c r="D241" s="158"/>
      <c r="E241" s="158"/>
      <c r="F241" s="158"/>
      <c r="G241" s="158"/>
      <c r="H241" s="158"/>
    </row>
    <row r="242" spans="1:8" ht="14.25" customHeight="1">
      <c r="A242" s="158"/>
      <c r="B242" s="158"/>
      <c r="C242" s="158"/>
      <c r="D242" s="158"/>
      <c r="E242" s="158"/>
      <c r="F242" s="158"/>
      <c r="G242" s="158"/>
      <c r="H242" s="158"/>
    </row>
    <row r="243" spans="1:8" ht="14.25" customHeight="1">
      <c r="A243" s="158"/>
      <c r="B243" s="158"/>
      <c r="C243" s="158"/>
      <c r="D243" s="158"/>
      <c r="E243" s="158"/>
      <c r="F243" s="158"/>
      <c r="G243" s="158"/>
      <c r="H243" s="158"/>
    </row>
    <row r="244" spans="1:8" ht="14.25" customHeight="1">
      <c r="A244" s="158"/>
      <c r="B244" s="158"/>
      <c r="C244" s="158"/>
      <c r="D244" s="158"/>
      <c r="E244" s="158"/>
      <c r="F244" s="158"/>
      <c r="G244" s="158"/>
      <c r="H244" s="158"/>
    </row>
    <row r="245" spans="1:8" ht="14.25" customHeight="1">
      <c r="A245" s="158"/>
      <c r="B245" s="158"/>
      <c r="C245" s="158"/>
      <c r="D245" s="158"/>
      <c r="E245" s="158"/>
      <c r="F245" s="158"/>
      <c r="G245" s="158"/>
      <c r="H245" s="158"/>
    </row>
    <row r="246" spans="1:8" ht="14.25" customHeight="1">
      <c r="A246" s="158"/>
      <c r="B246" s="158"/>
      <c r="C246" s="158"/>
      <c r="D246" s="158"/>
      <c r="E246" s="158"/>
      <c r="F246" s="158"/>
      <c r="G246" s="158"/>
      <c r="H246" s="158"/>
    </row>
    <row r="247" spans="1:8" ht="14.25" customHeight="1">
      <c r="A247" s="158"/>
      <c r="B247" s="158"/>
      <c r="C247" s="158"/>
      <c r="D247" s="158"/>
      <c r="E247" s="158"/>
      <c r="F247" s="158"/>
      <c r="G247" s="158"/>
      <c r="H247" s="158"/>
    </row>
    <row r="248" spans="1:8" ht="14.25" customHeight="1">
      <c r="A248" s="158"/>
      <c r="B248" s="158"/>
      <c r="C248" s="158"/>
      <c r="D248" s="158"/>
      <c r="E248" s="158"/>
      <c r="F248" s="158"/>
      <c r="G248" s="158"/>
      <c r="H248" s="158"/>
    </row>
    <row r="249" spans="1:8" ht="14.25" customHeight="1">
      <c r="A249" s="158"/>
      <c r="B249" s="158"/>
      <c r="C249" s="158"/>
      <c r="D249" s="158"/>
      <c r="E249" s="158"/>
      <c r="F249" s="158"/>
      <c r="G249" s="158"/>
      <c r="H249" s="158"/>
    </row>
    <row r="250" spans="1:8" ht="14.25" customHeight="1">
      <c r="A250" s="158"/>
      <c r="B250" s="158"/>
      <c r="C250" s="158"/>
      <c r="D250" s="158"/>
      <c r="E250" s="158"/>
      <c r="F250" s="158"/>
      <c r="G250" s="158"/>
      <c r="H250" s="158"/>
    </row>
    <row r="251" spans="1:8" ht="14.25" customHeight="1">
      <c r="A251" s="158"/>
      <c r="B251" s="158"/>
      <c r="C251" s="158"/>
      <c r="D251" s="158"/>
      <c r="E251" s="158"/>
      <c r="F251" s="158"/>
      <c r="G251" s="158"/>
      <c r="H251" s="158"/>
    </row>
    <row r="252" spans="1:8" ht="14.25" customHeight="1">
      <c r="A252" s="158"/>
      <c r="B252" s="158"/>
      <c r="C252" s="158"/>
      <c r="D252" s="158"/>
      <c r="E252" s="158"/>
      <c r="F252" s="158"/>
      <c r="G252" s="158"/>
      <c r="H252" s="158"/>
    </row>
    <row r="253" spans="1:8" ht="14.25" customHeight="1">
      <c r="A253" s="158"/>
      <c r="B253" s="158"/>
      <c r="C253" s="158"/>
      <c r="D253" s="158"/>
      <c r="E253" s="158"/>
      <c r="F253" s="158"/>
      <c r="G253" s="158"/>
      <c r="H253" s="158"/>
    </row>
    <row r="254" spans="1:8" ht="14.25" customHeight="1">
      <c r="A254" s="158"/>
      <c r="B254" s="158"/>
      <c r="C254" s="158"/>
      <c r="D254" s="158"/>
      <c r="E254" s="158"/>
      <c r="F254" s="158"/>
      <c r="G254" s="158"/>
      <c r="H254" s="158"/>
    </row>
    <row r="255" spans="1:8" ht="14.25" customHeight="1">
      <c r="A255" s="158"/>
      <c r="B255" s="158"/>
      <c r="C255" s="158"/>
      <c r="D255" s="158"/>
      <c r="E255" s="158"/>
      <c r="F255" s="158"/>
      <c r="G255" s="158"/>
      <c r="H255" s="158"/>
    </row>
    <row r="256" spans="1:8" ht="14.25" customHeight="1">
      <c r="A256" s="158"/>
      <c r="B256" s="158"/>
      <c r="C256" s="158"/>
      <c r="D256" s="158"/>
      <c r="E256" s="158"/>
      <c r="F256" s="158"/>
      <c r="G256" s="158"/>
      <c r="H256" s="158"/>
    </row>
    <row r="257" spans="1:8" ht="14.25" customHeight="1">
      <c r="A257" s="158"/>
      <c r="B257" s="158"/>
      <c r="C257" s="158"/>
      <c r="D257" s="158"/>
      <c r="E257" s="158"/>
      <c r="F257" s="158"/>
      <c r="G257" s="158"/>
      <c r="H257" s="158"/>
    </row>
    <row r="258" spans="1:8" ht="14.25" customHeight="1">
      <c r="A258" s="158"/>
      <c r="B258" s="158"/>
      <c r="C258" s="158"/>
      <c r="D258" s="158"/>
      <c r="E258" s="158"/>
      <c r="F258" s="158"/>
      <c r="G258" s="158"/>
      <c r="H258" s="158"/>
    </row>
    <row r="259" spans="1:8" ht="14.25" customHeight="1">
      <c r="A259" s="158"/>
      <c r="B259" s="158"/>
      <c r="C259" s="158"/>
      <c r="D259" s="158"/>
      <c r="E259" s="158"/>
      <c r="F259" s="158"/>
      <c r="G259" s="158"/>
      <c r="H259" s="158"/>
    </row>
    <row r="260" spans="1:8" ht="14.25" customHeight="1">
      <c r="A260" s="158"/>
      <c r="B260" s="158"/>
      <c r="C260" s="158"/>
      <c r="D260" s="158"/>
      <c r="E260" s="158"/>
      <c r="F260" s="158"/>
      <c r="G260" s="158"/>
      <c r="H260" s="158"/>
    </row>
    <row r="261" spans="1:8" ht="14.25" customHeight="1">
      <c r="A261" s="158"/>
      <c r="B261" s="158"/>
      <c r="C261" s="158"/>
      <c r="D261" s="158"/>
      <c r="E261" s="158"/>
      <c r="F261" s="158"/>
      <c r="G261" s="158"/>
      <c r="H261" s="158"/>
    </row>
    <row r="262" spans="1:8" ht="14.25" customHeight="1">
      <c r="A262" s="158"/>
      <c r="B262" s="158"/>
      <c r="C262" s="158"/>
      <c r="D262" s="158"/>
      <c r="E262" s="158"/>
      <c r="F262" s="158"/>
      <c r="G262" s="158"/>
      <c r="H262" s="158"/>
    </row>
    <row r="263" spans="1:8" ht="14.25" customHeight="1">
      <c r="A263" s="158"/>
      <c r="B263" s="158"/>
      <c r="C263" s="158"/>
      <c r="D263" s="158"/>
      <c r="E263" s="158"/>
      <c r="F263" s="158"/>
      <c r="G263" s="158"/>
      <c r="H263" s="158"/>
    </row>
    <row r="264" spans="1:8" ht="14.25" customHeight="1">
      <c r="A264" s="158"/>
      <c r="B264" s="158"/>
      <c r="C264" s="158"/>
      <c r="D264" s="158"/>
      <c r="E264" s="158"/>
      <c r="F264" s="158"/>
      <c r="G264" s="158"/>
      <c r="H264" s="158"/>
    </row>
    <row r="265" spans="1:8" ht="14.25" customHeight="1">
      <c r="A265" s="158"/>
      <c r="B265" s="158"/>
      <c r="C265" s="158"/>
      <c r="D265" s="158"/>
      <c r="E265" s="158"/>
      <c r="F265" s="158"/>
      <c r="G265" s="158"/>
      <c r="H265" s="158"/>
    </row>
    <row r="266" spans="1:8" ht="14.25" customHeight="1">
      <c r="A266" s="158"/>
      <c r="B266" s="158"/>
      <c r="C266" s="158"/>
      <c r="D266" s="158"/>
      <c r="E266" s="158"/>
      <c r="F266" s="158"/>
      <c r="G266" s="158"/>
      <c r="H266" s="158"/>
    </row>
    <row r="267" spans="1:8" ht="14.25" customHeight="1">
      <c r="A267" s="158"/>
      <c r="B267" s="158"/>
      <c r="C267" s="158"/>
      <c r="D267" s="158"/>
      <c r="E267" s="158"/>
      <c r="F267" s="158"/>
      <c r="G267" s="158"/>
      <c r="H267" s="158"/>
    </row>
    <row r="268" spans="1:8" ht="14.25" customHeight="1">
      <c r="A268" s="158"/>
      <c r="B268" s="158"/>
      <c r="C268" s="158"/>
      <c r="D268" s="158"/>
      <c r="E268" s="158"/>
      <c r="F268" s="158"/>
      <c r="G268" s="158"/>
      <c r="H268" s="158"/>
    </row>
    <row r="269" spans="1:8" ht="14.25" customHeight="1">
      <c r="A269" s="158"/>
      <c r="B269" s="158"/>
      <c r="C269" s="158"/>
      <c r="D269" s="158"/>
      <c r="E269" s="158"/>
      <c r="F269" s="158"/>
      <c r="G269" s="158"/>
      <c r="H269" s="158"/>
    </row>
    <row r="270" spans="1:8" ht="14.25" customHeight="1">
      <c r="A270" s="158"/>
      <c r="B270" s="158"/>
      <c r="C270" s="158"/>
      <c r="D270" s="158"/>
      <c r="E270" s="158"/>
      <c r="F270" s="158"/>
      <c r="G270" s="158"/>
      <c r="H270" s="158"/>
    </row>
    <row r="271" spans="1:8" ht="14.25" customHeight="1">
      <c r="A271" s="158"/>
      <c r="B271" s="158"/>
      <c r="C271" s="158"/>
      <c r="D271" s="158"/>
      <c r="E271" s="158"/>
      <c r="F271" s="158"/>
      <c r="G271" s="158"/>
      <c r="H271" s="158"/>
    </row>
    <row r="272" spans="1:8" ht="14.25" customHeight="1">
      <c r="A272" s="158"/>
      <c r="B272" s="158"/>
      <c r="C272" s="158"/>
      <c r="D272" s="158"/>
      <c r="E272" s="158"/>
      <c r="F272" s="158"/>
      <c r="G272" s="158"/>
      <c r="H272" s="158"/>
    </row>
    <row r="273" spans="1:8" ht="14.25" customHeight="1">
      <c r="A273" s="158"/>
      <c r="B273" s="158"/>
      <c r="C273" s="158"/>
      <c r="D273" s="158"/>
      <c r="E273" s="158"/>
      <c r="F273" s="158"/>
      <c r="G273" s="158"/>
      <c r="H273" s="158"/>
    </row>
    <row r="274" spans="1:8" ht="14.25" customHeight="1">
      <c r="A274" s="158"/>
      <c r="B274" s="158"/>
      <c r="C274" s="158"/>
      <c r="D274" s="158"/>
      <c r="E274" s="158"/>
      <c r="F274" s="158"/>
      <c r="G274" s="158"/>
      <c r="H274" s="158"/>
    </row>
    <row r="275" spans="1:8" ht="14.25" customHeight="1">
      <c r="A275" s="158"/>
      <c r="B275" s="158"/>
      <c r="C275" s="158"/>
      <c r="D275" s="158"/>
      <c r="E275" s="158"/>
      <c r="F275" s="158"/>
      <c r="G275" s="158"/>
      <c r="H275" s="158"/>
    </row>
    <row r="276" spans="1:8" ht="14.25" customHeight="1">
      <c r="A276" s="158"/>
      <c r="B276" s="158"/>
      <c r="C276" s="158"/>
      <c r="D276" s="158"/>
      <c r="E276" s="158"/>
      <c r="F276" s="158"/>
      <c r="G276" s="158"/>
      <c r="H276" s="158"/>
    </row>
    <row r="277" spans="1:8" ht="14.25" customHeight="1">
      <c r="A277" s="158"/>
      <c r="B277" s="158"/>
      <c r="C277" s="158"/>
      <c r="D277" s="158"/>
      <c r="E277" s="158"/>
      <c r="F277" s="158"/>
      <c r="G277" s="158"/>
      <c r="H277" s="158"/>
    </row>
    <row r="278" spans="1:8" ht="14.25" customHeight="1">
      <c r="A278" s="158"/>
      <c r="B278" s="158"/>
      <c r="C278" s="158"/>
      <c r="D278" s="158"/>
      <c r="E278" s="158"/>
      <c r="F278" s="158"/>
      <c r="G278" s="158"/>
      <c r="H278" s="158"/>
    </row>
    <row r="279" spans="1:8" ht="14.25" customHeight="1">
      <c r="A279" s="158"/>
      <c r="B279" s="158"/>
      <c r="C279" s="158"/>
      <c r="D279" s="158"/>
      <c r="E279" s="158"/>
      <c r="F279" s="158"/>
      <c r="G279" s="158"/>
      <c r="H279" s="158"/>
    </row>
    <row r="280" spans="1:8" ht="14.25" customHeight="1">
      <c r="A280" s="158"/>
      <c r="B280" s="158"/>
      <c r="C280" s="158"/>
      <c r="D280" s="158"/>
      <c r="E280" s="158"/>
      <c r="F280" s="158"/>
      <c r="G280" s="158"/>
      <c r="H280" s="158"/>
    </row>
    <row r="281" spans="1:8" ht="14.25" customHeight="1">
      <c r="A281" s="158"/>
      <c r="B281" s="158"/>
      <c r="C281" s="158"/>
      <c r="D281" s="158"/>
      <c r="E281" s="158"/>
      <c r="F281" s="158"/>
      <c r="G281" s="158"/>
      <c r="H281" s="158"/>
    </row>
    <row r="282" spans="1:8" ht="14.25" customHeight="1">
      <c r="A282" s="158"/>
      <c r="B282" s="158"/>
      <c r="C282" s="158"/>
      <c r="D282" s="158"/>
      <c r="E282" s="158"/>
      <c r="F282" s="158"/>
      <c r="G282" s="158"/>
      <c r="H282" s="158"/>
    </row>
    <row r="283" spans="1:8" ht="14.25" customHeight="1">
      <c r="A283" s="158"/>
      <c r="B283" s="158"/>
      <c r="C283" s="158"/>
      <c r="D283" s="158"/>
      <c r="E283" s="158"/>
      <c r="F283" s="158"/>
      <c r="G283" s="158"/>
      <c r="H283" s="158"/>
    </row>
    <row r="284" spans="1:8" ht="14.25" customHeight="1">
      <c r="A284" s="158"/>
      <c r="B284" s="158"/>
      <c r="C284" s="158"/>
      <c r="D284" s="158"/>
      <c r="E284" s="158"/>
      <c r="F284" s="158"/>
      <c r="G284" s="158"/>
      <c r="H284" s="158"/>
    </row>
    <row r="285" spans="1:8" ht="14.25" customHeight="1">
      <c r="A285" s="158"/>
      <c r="B285" s="158"/>
      <c r="C285" s="158"/>
      <c r="D285" s="158"/>
      <c r="E285" s="158"/>
      <c r="F285" s="158"/>
      <c r="G285" s="158"/>
      <c r="H285" s="158"/>
    </row>
    <row r="286" spans="1:8" ht="14.25" customHeight="1">
      <c r="A286" s="158"/>
      <c r="B286" s="158"/>
      <c r="C286" s="158"/>
      <c r="D286" s="158"/>
      <c r="E286" s="158"/>
      <c r="F286" s="158"/>
      <c r="G286" s="158"/>
      <c r="H286" s="158"/>
    </row>
    <row r="287" spans="1:8" ht="14.25" customHeight="1">
      <c r="A287" s="158"/>
      <c r="B287" s="158"/>
      <c r="C287" s="158"/>
      <c r="D287" s="158"/>
      <c r="E287" s="158"/>
      <c r="F287" s="158"/>
      <c r="G287" s="158"/>
      <c r="H287" s="158"/>
    </row>
    <row r="288" spans="1:8" ht="14.25" customHeight="1">
      <c r="A288" s="158"/>
      <c r="B288" s="158"/>
      <c r="C288" s="158"/>
      <c r="D288" s="158"/>
      <c r="E288" s="158"/>
      <c r="F288" s="158"/>
      <c r="G288" s="158"/>
      <c r="H288" s="158"/>
    </row>
    <row r="289" spans="1:8" ht="14.25" customHeight="1">
      <c r="A289" s="158"/>
      <c r="B289" s="158"/>
      <c r="C289" s="158"/>
      <c r="D289" s="158"/>
      <c r="E289" s="158"/>
      <c r="F289" s="158"/>
      <c r="G289" s="158"/>
      <c r="H289" s="158"/>
    </row>
    <row r="290" spans="1:8" ht="14.25" customHeight="1">
      <c r="A290" s="158"/>
      <c r="B290" s="158"/>
      <c r="C290" s="158"/>
      <c r="D290" s="158"/>
      <c r="E290" s="158"/>
      <c r="F290" s="158"/>
      <c r="G290" s="158"/>
      <c r="H290" s="158"/>
    </row>
    <row r="291" spans="1:8" ht="14.25" customHeight="1">
      <c r="A291" s="158"/>
      <c r="B291" s="158"/>
      <c r="C291" s="158"/>
      <c r="D291" s="158"/>
      <c r="E291" s="158"/>
      <c r="F291" s="158"/>
      <c r="G291" s="158"/>
      <c r="H291" s="158"/>
    </row>
    <row r="292" spans="1:8" ht="14.25" customHeight="1">
      <c r="A292" s="158"/>
      <c r="B292" s="158"/>
      <c r="C292" s="158"/>
      <c r="D292" s="158"/>
      <c r="E292" s="158"/>
      <c r="F292" s="158"/>
      <c r="G292" s="158"/>
      <c r="H292" s="158"/>
    </row>
    <row r="293" spans="1:8" ht="14.25" customHeight="1">
      <c r="A293" s="158"/>
      <c r="B293" s="158"/>
      <c r="C293" s="158"/>
      <c r="D293" s="158"/>
      <c r="E293" s="158"/>
      <c r="F293" s="158"/>
      <c r="G293" s="158"/>
      <c r="H293" s="158"/>
    </row>
    <row r="294" spans="1:8" ht="14.25" customHeight="1">
      <c r="A294" s="158"/>
      <c r="B294" s="158"/>
      <c r="C294" s="158"/>
      <c r="D294" s="158"/>
      <c r="E294" s="158"/>
      <c r="F294" s="158"/>
      <c r="G294" s="158"/>
      <c r="H294" s="158"/>
    </row>
    <row r="295" spans="1:8" ht="14.25" customHeight="1">
      <c r="A295" s="158"/>
      <c r="B295" s="158"/>
      <c r="C295" s="158"/>
      <c r="D295" s="158"/>
      <c r="E295" s="158"/>
      <c r="F295" s="158"/>
      <c r="G295" s="158"/>
      <c r="H295" s="158"/>
    </row>
    <row r="296" spans="1:8" ht="14.25" customHeight="1">
      <c r="A296" s="158"/>
      <c r="B296" s="158"/>
      <c r="C296" s="158"/>
      <c r="D296" s="158"/>
      <c r="E296" s="158"/>
      <c r="F296" s="158"/>
      <c r="G296" s="158"/>
      <c r="H296" s="158"/>
    </row>
    <row r="297" spans="1:8" ht="14.25" customHeight="1">
      <c r="A297" s="158"/>
      <c r="B297" s="158"/>
      <c r="C297" s="158"/>
      <c r="D297" s="158"/>
      <c r="E297" s="158"/>
      <c r="F297" s="158"/>
      <c r="G297" s="158"/>
      <c r="H297" s="158"/>
    </row>
    <row r="298" spans="1:8" ht="14.25" customHeight="1">
      <c r="A298" s="158"/>
      <c r="B298" s="158"/>
      <c r="C298" s="158"/>
      <c r="D298" s="158"/>
      <c r="E298" s="158"/>
      <c r="F298" s="158"/>
      <c r="G298" s="158"/>
      <c r="H298" s="158"/>
    </row>
    <row r="299" spans="1:8" ht="14.25" customHeight="1">
      <c r="A299" s="158"/>
      <c r="B299" s="158"/>
      <c r="C299" s="158"/>
      <c r="D299" s="158"/>
      <c r="E299" s="158"/>
      <c r="F299" s="158"/>
      <c r="G299" s="158"/>
      <c r="H299" s="158"/>
    </row>
    <row r="300" spans="1:8" ht="14.25" customHeight="1">
      <c r="A300" s="158"/>
      <c r="B300" s="158"/>
      <c r="C300" s="158"/>
      <c r="D300" s="158"/>
      <c r="E300" s="158"/>
      <c r="F300" s="158"/>
      <c r="G300" s="158"/>
      <c r="H300" s="158"/>
    </row>
    <row r="301" spans="1:8" ht="14.25" customHeight="1">
      <c r="A301" s="158"/>
      <c r="B301" s="158"/>
      <c r="C301" s="158"/>
      <c r="D301" s="158"/>
      <c r="E301" s="158"/>
      <c r="F301" s="158"/>
      <c r="G301" s="158"/>
      <c r="H301" s="158"/>
    </row>
    <row r="302" spans="1:8" ht="14.25" customHeight="1">
      <c r="A302" s="158"/>
      <c r="B302" s="158"/>
      <c r="C302" s="158"/>
      <c r="D302" s="158"/>
      <c r="E302" s="158"/>
      <c r="F302" s="158"/>
      <c r="G302" s="158"/>
      <c r="H302" s="158"/>
    </row>
    <row r="303" spans="1:8" ht="14.25" customHeight="1">
      <c r="A303" s="158"/>
      <c r="B303" s="158"/>
      <c r="C303" s="158"/>
      <c r="D303" s="158"/>
      <c r="E303" s="158"/>
      <c r="F303" s="158"/>
      <c r="G303" s="158"/>
      <c r="H303" s="158"/>
    </row>
    <row r="304" spans="1:8" ht="14.25" customHeight="1">
      <c r="A304" s="158"/>
      <c r="B304" s="158"/>
      <c r="C304" s="158"/>
      <c r="D304" s="158"/>
      <c r="E304" s="158"/>
      <c r="F304" s="158"/>
      <c r="G304" s="158"/>
      <c r="H304" s="158"/>
    </row>
    <row r="305" spans="1:8" ht="14.25" customHeight="1">
      <c r="A305" s="158"/>
      <c r="B305" s="158"/>
      <c r="C305" s="158"/>
      <c r="D305" s="158"/>
      <c r="E305" s="158"/>
      <c r="F305" s="158"/>
      <c r="G305" s="158"/>
      <c r="H305" s="158"/>
    </row>
    <row r="306" spans="1:8" ht="14.25" customHeight="1">
      <c r="A306" s="158"/>
      <c r="B306" s="158"/>
      <c r="C306" s="158"/>
      <c r="D306" s="158"/>
      <c r="E306" s="158"/>
      <c r="F306" s="158"/>
      <c r="G306" s="158"/>
      <c r="H306" s="158"/>
    </row>
    <row r="307" spans="1:8" ht="14.25" customHeight="1">
      <c r="A307" s="158"/>
      <c r="B307" s="158"/>
      <c r="C307" s="158"/>
      <c r="D307" s="158"/>
      <c r="E307" s="158"/>
      <c r="F307" s="158"/>
      <c r="G307" s="158"/>
      <c r="H307" s="158"/>
    </row>
    <row r="308" spans="1:8" ht="14.25" customHeight="1">
      <c r="A308" s="158"/>
      <c r="B308" s="158"/>
      <c r="C308" s="158"/>
      <c r="D308" s="158"/>
      <c r="E308" s="158"/>
      <c r="F308" s="158"/>
      <c r="G308" s="158"/>
      <c r="H308" s="158"/>
    </row>
    <row r="309" spans="1:8" ht="14.25" customHeight="1">
      <c r="A309" s="158"/>
      <c r="B309" s="158"/>
      <c r="C309" s="158"/>
      <c r="D309" s="158"/>
      <c r="E309" s="158"/>
      <c r="F309" s="158"/>
      <c r="G309" s="158"/>
      <c r="H309" s="158"/>
    </row>
    <row r="310" spans="1:8" ht="14.25" customHeight="1">
      <c r="A310" s="158"/>
      <c r="B310" s="158"/>
      <c r="C310" s="158"/>
      <c r="D310" s="158"/>
      <c r="E310" s="158"/>
      <c r="F310" s="158"/>
      <c r="G310" s="158"/>
      <c r="H310" s="158"/>
    </row>
    <row r="311" spans="1:8" ht="14.25" customHeight="1">
      <c r="A311" s="158"/>
      <c r="B311" s="158"/>
      <c r="C311" s="158"/>
      <c r="D311" s="158"/>
      <c r="E311" s="158"/>
      <c r="F311" s="158"/>
      <c r="G311" s="158"/>
      <c r="H311" s="158"/>
    </row>
    <row r="312" spans="1:8" ht="14.25" customHeight="1">
      <c r="A312" s="158"/>
      <c r="B312" s="158"/>
      <c r="C312" s="158"/>
      <c r="D312" s="158"/>
      <c r="E312" s="158"/>
      <c r="F312" s="158"/>
      <c r="G312" s="158"/>
      <c r="H312" s="158"/>
    </row>
    <row r="313" spans="1:8" ht="14.25" customHeight="1">
      <c r="A313" s="158"/>
      <c r="B313" s="158"/>
      <c r="C313" s="158"/>
      <c r="D313" s="158"/>
      <c r="E313" s="158"/>
      <c r="F313" s="158"/>
      <c r="G313" s="158"/>
      <c r="H313" s="158"/>
    </row>
    <row r="314" spans="1:8" ht="14.25" customHeight="1">
      <c r="A314" s="158"/>
      <c r="B314" s="158"/>
      <c r="C314" s="158"/>
      <c r="D314" s="158"/>
      <c r="E314" s="158"/>
      <c r="F314" s="158"/>
      <c r="G314" s="158"/>
      <c r="H314" s="158"/>
    </row>
    <row r="315" spans="1:8" ht="14.25" customHeight="1">
      <c r="A315" s="158"/>
      <c r="B315" s="158"/>
      <c r="C315" s="158"/>
      <c r="D315" s="158"/>
      <c r="E315" s="158"/>
      <c r="F315" s="158"/>
      <c r="G315" s="158"/>
      <c r="H315" s="158"/>
    </row>
    <row r="316" spans="1:8" ht="14.25" customHeight="1">
      <c r="A316" s="158"/>
      <c r="B316" s="158"/>
      <c r="C316" s="158"/>
      <c r="D316" s="158"/>
      <c r="E316" s="158"/>
      <c r="F316" s="158"/>
      <c r="G316" s="158"/>
      <c r="H316" s="158"/>
    </row>
    <row r="317" spans="1:8" ht="14.25" customHeight="1">
      <c r="A317" s="158"/>
      <c r="B317" s="158"/>
      <c r="C317" s="158"/>
      <c r="D317" s="158"/>
      <c r="E317" s="158"/>
      <c r="F317" s="158"/>
      <c r="G317" s="158"/>
      <c r="H317" s="158"/>
    </row>
    <row r="318" spans="1:8" ht="14.25" customHeight="1">
      <c r="A318" s="158"/>
      <c r="B318" s="158"/>
      <c r="C318" s="158"/>
      <c r="D318" s="158"/>
      <c r="E318" s="158"/>
      <c r="F318" s="158"/>
      <c r="G318" s="158"/>
      <c r="H318" s="158"/>
    </row>
    <row r="319" spans="1:8" ht="14.25" customHeight="1">
      <c r="A319" s="158"/>
      <c r="B319" s="158"/>
      <c r="C319" s="158"/>
      <c r="D319" s="158"/>
      <c r="E319" s="158"/>
      <c r="F319" s="158"/>
      <c r="G319" s="158"/>
      <c r="H319" s="158"/>
    </row>
    <row r="320" spans="1:8" ht="14.25" customHeight="1">
      <c r="A320" s="158"/>
      <c r="B320" s="158"/>
      <c r="C320" s="158"/>
      <c r="D320" s="158"/>
      <c r="E320" s="158"/>
      <c r="F320" s="158"/>
      <c r="G320" s="158"/>
      <c r="H320" s="158"/>
    </row>
    <row r="321" spans="1:8" ht="14.25" customHeight="1">
      <c r="A321" s="158"/>
      <c r="B321" s="158"/>
      <c r="C321" s="158"/>
      <c r="D321" s="158"/>
      <c r="E321" s="158"/>
      <c r="F321" s="158"/>
      <c r="G321" s="158"/>
      <c r="H321" s="158"/>
    </row>
    <row r="322" spans="1:8" ht="14.25" customHeight="1">
      <c r="A322" s="158"/>
      <c r="B322" s="158"/>
      <c r="C322" s="158"/>
      <c r="D322" s="158"/>
      <c r="E322" s="158"/>
      <c r="F322" s="158"/>
      <c r="G322" s="158"/>
      <c r="H322" s="158"/>
    </row>
    <row r="323" spans="1:8" ht="14.25" customHeight="1">
      <c r="A323" s="158"/>
      <c r="B323" s="158"/>
      <c r="C323" s="158"/>
      <c r="D323" s="158"/>
      <c r="E323" s="158"/>
      <c r="F323" s="158"/>
      <c r="G323" s="158"/>
      <c r="H323" s="158"/>
    </row>
    <row r="324" spans="1:8" ht="14.25" customHeight="1">
      <c r="A324" s="158"/>
      <c r="B324" s="158"/>
      <c r="C324" s="158"/>
      <c r="D324" s="158"/>
      <c r="E324" s="158"/>
      <c r="F324" s="158"/>
      <c r="G324" s="158"/>
      <c r="H324" s="158"/>
    </row>
    <row r="325" spans="1:8" ht="14.25" customHeight="1">
      <c r="A325" s="158"/>
      <c r="B325" s="158"/>
      <c r="C325" s="158"/>
      <c r="D325" s="158"/>
      <c r="E325" s="158"/>
      <c r="F325" s="158"/>
      <c r="G325" s="158"/>
      <c r="H325" s="158"/>
    </row>
    <row r="326" spans="1:8" ht="14.25" customHeight="1">
      <c r="A326" s="158"/>
      <c r="B326" s="158"/>
      <c r="C326" s="158"/>
      <c r="D326" s="158"/>
      <c r="E326" s="158"/>
      <c r="F326" s="158"/>
      <c r="G326" s="158"/>
      <c r="H326" s="158"/>
    </row>
    <row r="327" spans="1:8" ht="14.25" customHeight="1">
      <c r="A327" s="158"/>
      <c r="B327" s="158"/>
      <c r="C327" s="158"/>
      <c r="D327" s="158"/>
      <c r="E327" s="158"/>
      <c r="F327" s="158"/>
      <c r="G327" s="158"/>
      <c r="H327" s="158"/>
    </row>
    <row r="328" spans="1:8" ht="14.25" customHeight="1">
      <c r="A328" s="158"/>
      <c r="B328" s="158"/>
      <c r="C328" s="158"/>
      <c r="D328" s="158"/>
      <c r="E328" s="158"/>
      <c r="F328" s="158"/>
      <c r="G328" s="158"/>
      <c r="H328" s="158"/>
    </row>
    <row r="329" spans="1:8" ht="14.25" customHeight="1">
      <c r="A329" s="158"/>
      <c r="B329" s="158"/>
      <c r="C329" s="158"/>
      <c r="D329" s="158"/>
      <c r="E329" s="158"/>
      <c r="F329" s="158"/>
      <c r="G329" s="158"/>
      <c r="H329" s="158"/>
    </row>
    <row r="330" spans="1:8" ht="14.25" customHeight="1">
      <c r="A330" s="158"/>
      <c r="B330" s="158"/>
      <c r="C330" s="158"/>
      <c r="D330" s="158"/>
      <c r="E330" s="158"/>
      <c r="F330" s="158"/>
      <c r="G330" s="158"/>
      <c r="H330" s="158"/>
    </row>
    <row r="331" spans="1:8" ht="14.25" customHeight="1">
      <c r="A331" s="158"/>
      <c r="B331" s="158"/>
      <c r="C331" s="158"/>
      <c r="D331" s="158"/>
      <c r="E331" s="158"/>
      <c r="F331" s="158"/>
      <c r="G331" s="158"/>
      <c r="H331" s="158"/>
    </row>
    <row r="332" spans="1:8" ht="14.25" customHeight="1">
      <c r="A332" s="158"/>
      <c r="B332" s="158"/>
      <c r="C332" s="158"/>
      <c r="D332" s="158"/>
      <c r="E332" s="158"/>
      <c r="F332" s="158"/>
      <c r="G332" s="158"/>
      <c r="H332" s="158"/>
    </row>
    <row r="333" spans="1:8" ht="14.25" customHeight="1">
      <c r="A333" s="158"/>
      <c r="B333" s="158"/>
      <c r="C333" s="158"/>
      <c r="D333" s="158"/>
      <c r="E333" s="158"/>
      <c r="F333" s="158"/>
      <c r="G333" s="158"/>
      <c r="H333" s="158"/>
    </row>
    <row r="334" spans="1:8" ht="14.25" customHeight="1">
      <c r="A334" s="158"/>
      <c r="B334" s="158"/>
      <c r="C334" s="158"/>
      <c r="D334" s="158"/>
      <c r="E334" s="158"/>
      <c r="F334" s="158"/>
      <c r="G334" s="158"/>
      <c r="H334" s="158"/>
    </row>
    <row r="335" spans="1:8" ht="14.25" customHeight="1">
      <c r="A335" s="158"/>
      <c r="B335" s="158"/>
      <c r="C335" s="158"/>
      <c r="D335" s="158"/>
      <c r="E335" s="158"/>
      <c r="F335" s="158"/>
      <c r="G335" s="158"/>
      <c r="H335" s="158"/>
    </row>
    <row r="336" spans="1:8" ht="14.25" customHeight="1">
      <c r="A336" s="158"/>
      <c r="B336" s="158"/>
      <c r="C336" s="158"/>
      <c r="D336" s="158"/>
      <c r="E336" s="158"/>
      <c r="F336" s="158"/>
      <c r="G336" s="158"/>
      <c r="H336" s="158"/>
    </row>
    <row r="337" spans="1:8" ht="14.25" customHeight="1">
      <c r="A337" s="158"/>
      <c r="B337" s="158"/>
      <c r="C337" s="158"/>
      <c r="D337" s="158"/>
      <c r="E337" s="158"/>
      <c r="F337" s="158"/>
      <c r="G337" s="158"/>
      <c r="H337" s="158"/>
    </row>
    <row r="338" spans="1:8" ht="14.25" customHeight="1">
      <c r="A338" s="158"/>
      <c r="B338" s="158"/>
      <c r="C338" s="158"/>
      <c r="D338" s="158"/>
      <c r="E338" s="158"/>
      <c r="F338" s="158"/>
      <c r="G338" s="158"/>
      <c r="H338" s="158"/>
    </row>
    <row r="339" spans="1:8" ht="14.25" customHeight="1">
      <c r="A339" s="158"/>
      <c r="B339" s="158"/>
      <c r="C339" s="158"/>
      <c r="D339" s="158"/>
      <c r="E339" s="158"/>
      <c r="F339" s="158"/>
      <c r="G339" s="158"/>
      <c r="H339" s="158"/>
    </row>
    <row r="340" spans="1:8" ht="14.25" customHeight="1">
      <c r="A340" s="158"/>
      <c r="B340" s="158"/>
      <c r="C340" s="158"/>
      <c r="D340" s="158"/>
      <c r="E340" s="158"/>
      <c r="F340" s="158"/>
      <c r="G340" s="158"/>
      <c r="H340" s="158"/>
    </row>
    <row r="341" spans="1:8" ht="14.25" customHeight="1">
      <c r="A341" s="158"/>
      <c r="B341" s="158"/>
      <c r="C341" s="158"/>
      <c r="D341" s="158"/>
      <c r="E341" s="158"/>
      <c r="F341" s="158"/>
      <c r="G341" s="158"/>
      <c r="H341" s="158"/>
    </row>
    <row r="342" spans="1:8" ht="14.25" customHeight="1">
      <c r="A342" s="158"/>
      <c r="B342" s="158"/>
      <c r="C342" s="158"/>
      <c r="D342" s="158"/>
      <c r="E342" s="158"/>
      <c r="F342" s="158"/>
      <c r="G342" s="158"/>
      <c r="H342" s="158"/>
    </row>
    <row r="343" spans="1:8" ht="14.25" customHeight="1">
      <c r="A343" s="158"/>
      <c r="B343" s="158"/>
      <c r="C343" s="158"/>
      <c r="D343" s="158"/>
      <c r="E343" s="158"/>
      <c r="F343" s="158"/>
      <c r="G343" s="158"/>
      <c r="H343" s="158"/>
    </row>
    <row r="344" spans="1:8" ht="14.25" customHeight="1">
      <c r="A344" s="158"/>
      <c r="B344" s="158"/>
      <c r="C344" s="158"/>
      <c r="D344" s="158"/>
      <c r="E344" s="158"/>
      <c r="F344" s="158"/>
      <c r="G344" s="158"/>
      <c r="H344" s="158"/>
    </row>
    <row r="345" spans="1:8" ht="14.25" customHeight="1">
      <c r="A345" s="158"/>
      <c r="B345" s="158"/>
      <c r="C345" s="158"/>
      <c r="D345" s="158"/>
      <c r="E345" s="158"/>
      <c r="F345" s="158"/>
      <c r="G345" s="158"/>
      <c r="H345" s="158"/>
    </row>
    <row r="346" spans="1:8" ht="14.25" customHeight="1">
      <c r="A346" s="158"/>
      <c r="B346" s="158"/>
      <c r="C346" s="158"/>
      <c r="D346" s="158"/>
      <c r="E346" s="158"/>
      <c r="F346" s="158"/>
      <c r="G346" s="158"/>
      <c r="H346" s="158"/>
    </row>
    <row r="347" spans="1:8" ht="14.25" customHeight="1">
      <c r="A347" s="158"/>
      <c r="B347" s="158"/>
      <c r="C347" s="158"/>
      <c r="D347" s="158"/>
      <c r="E347" s="158"/>
      <c r="F347" s="158"/>
      <c r="G347" s="158"/>
      <c r="H347" s="158"/>
    </row>
    <row r="348" spans="1:8" ht="14.25" customHeight="1">
      <c r="A348" s="158"/>
      <c r="B348" s="158"/>
      <c r="C348" s="158"/>
      <c r="D348" s="158"/>
      <c r="E348" s="158"/>
      <c r="F348" s="158"/>
      <c r="G348" s="158"/>
      <c r="H348" s="158"/>
    </row>
    <row r="349" spans="1:8" ht="14.25" customHeight="1">
      <c r="A349" s="158"/>
      <c r="B349" s="158"/>
      <c r="C349" s="158"/>
      <c r="D349" s="158"/>
      <c r="E349" s="158"/>
      <c r="F349" s="158"/>
      <c r="G349" s="158"/>
      <c r="H349" s="158"/>
    </row>
    <row r="350" spans="1:8" ht="14.25" customHeight="1">
      <c r="A350" s="158"/>
      <c r="B350" s="158"/>
      <c r="C350" s="158"/>
      <c r="D350" s="158"/>
      <c r="E350" s="158"/>
      <c r="F350" s="158"/>
      <c r="G350" s="158"/>
      <c r="H350" s="158"/>
    </row>
    <row r="351" spans="1:8" ht="14.25" customHeight="1">
      <c r="A351" s="158"/>
      <c r="B351" s="158"/>
      <c r="C351" s="158"/>
      <c r="D351" s="158"/>
      <c r="E351" s="158"/>
      <c r="F351" s="158"/>
      <c r="G351" s="158"/>
      <c r="H351" s="158"/>
    </row>
    <row r="352" spans="1:8" ht="14.25" customHeight="1">
      <c r="A352" s="158"/>
      <c r="B352" s="158"/>
      <c r="C352" s="158"/>
      <c r="D352" s="158"/>
      <c r="E352" s="158"/>
      <c r="F352" s="158"/>
      <c r="G352" s="158"/>
      <c r="H352" s="158"/>
    </row>
    <row r="353" spans="1:8" ht="14.25" customHeight="1">
      <c r="A353" s="158"/>
      <c r="B353" s="158"/>
      <c r="C353" s="158"/>
      <c r="D353" s="158"/>
      <c r="E353" s="158"/>
      <c r="F353" s="158"/>
      <c r="G353" s="158"/>
      <c r="H353" s="158"/>
    </row>
    <row r="354" spans="1:8" ht="14.25" customHeight="1">
      <c r="A354" s="158"/>
      <c r="B354" s="158"/>
      <c r="C354" s="158"/>
      <c r="D354" s="158"/>
      <c r="E354" s="158"/>
      <c r="F354" s="158"/>
      <c r="G354" s="158"/>
      <c r="H354" s="158"/>
    </row>
    <row r="355" spans="1:8" ht="14.25" customHeight="1">
      <c r="A355" s="158"/>
      <c r="B355" s="158"/>
      <c r="C355" s="158"/>
      <c r="D355" s="158"/>
      <c r="E355" s="158"/>
      <c r="F355" s="158"/>
      <c r="G355" s="158"/>
      <c r="H355" s="158"/>
    </row>
    <row r="356" spans="1:8" ht="14.25" customHeight="1">
      <c r="A356" s="158"/>
      <c r="B356" s="158"/>
      <c r="C356" s="158"/>
      <c r="D356" s="158"/>
      <c r="E356" s="158"/>
      <c r="F356" s="158"/>
      <c r="G356" s="158"/>
      <c r="H356" s="158"/>
    </row>
    <row r="357" spans="1:8" ht="14.25" customHeight="1">
      <c r="A357" s="158"/>
      <c r="B357" s="158"/>
      <c r="C357" s="158"/>
      <c r="D357" s="158"/>
      <c r="E357" s="158"/>
      <c r="F357" s="158"/>
      <c r="G357" s="158"/>
      <c r="H357" s="158"/>
    </row>
    <row r="358" spans="1:8" ht="14.25" customHeight="1">
      <c r="A358" s="158"/>
      <c r="B358" s="158"/>
      <c r="C358" s="158"/>
      <c r="D358" s="158"/>
      <c r="E358" s="158"/>
      <c r="F358" s="158"/>
      <c r="G358" s="158"/>
      <c r="H358" s="158"/>
    </row>
    <row r="359" spans="1:8" ht="14.25" customHeight="1">
      <c r="A359" s="158"/>
      <c r="B359" s="158"/>
      <c r="C359" s="158"/>
      <c r="D359" s="158"/>
      <c r="E359" s="158"/>
      <c r="F359" s="158"/>
      <c r="G359" s="158"/>
      <c r="H359" s="158"/>
    </row>
    <row r="360" spans="1:8" ht="14.25" customHeight="1">
      <c r="A360" s="158"/>
      <c r="B360" s="158"/>
      <c r="C360" s="158"/>
      <c r="D360" s="158"/>
      <c r="E360" s="158"/>
      <c r="F360" s="158"/>
      <c r="G360" s="158"/>
      <c r="H360" s="158"/>
    </row>
    <row r="361" spans="1:8" ht="14.25" customHeight="1">
      <c r="A361" s="158"/>
      <c r="B361" s="158"/>
      <c r="C361" s="158"/>
      <c r="D361" s="158"/>
      <c r="E361" s="158"/>
      <c r="F361" s="158"/>
      <c r="G361" s="158"/>
      <c r="H361" s="158"/>
    </row>
    <row r="362" spans="1:8" ht="14.25" customHeight="1">
      <c r="A362" s="158"/>
      <c r="B362" s="158"/>
      <c r="C362" s="158"/>
      <c r="D362" s="158"/>
      <c r="E362" s="158"/>
      <c r="F362" s="158"/>
      <c r="G362" s="158"/>
      <c r="H362" s="158"/>
    </row>
    <row r="363" spans="1:8" ht="14.25" customHeight="1">
      <c r="A363" s="158"/>
      <c r="B363" s="158"/>
      <c r="C363" s="158"/>
      <c r="D363" s="158"/>
      <c r="E363" s="158"/>
      <c r="F363" s="158"/>
      <c r="G363" s="158"/>
      <c r="H363" s="158"/>
    </row>
    <row r="364" spans="1:8" ht="14.25" customHeight="1">
      <c r="A364" s="158"/>
      <c r="B364" s="158"/>
      <c r="C364" s="158"/>
      <c r="D364" s="158"/>
      <c r="E364" s="158"/>
      <c r="F364" s="158"/>
      <c r="G364" s="158"/>
      <c r="H364" s="158"/>
    </row>
    <row r="365" spans="1:8" ht="14.25" customHeight="1">
      <c r="A365" s="158"/>
      <c r="B365" s="158"/>
      <c r="C365" s="158"/>
      <c r="D365" s="158"/>
      <c r="E365" s="158"/>
      <c r="F365" s="158"/>
      <c r="G365" s="158"/>
      <c r="H365" s="158"/>
    </row>
    <row r="366" spans="1:8" ht="14.25" customHeight="1">
      <c r="A366" s="158"/>
      <c r="B366" s="158"/>
      <c r="C366" s="158"/>
      <c r="D366" s="158"/>
      <c r="E366" s="158"/>
      <c r="F366" s="158"/>
      <c r="G366" s="158"/>
      <c r="H366" s="158"/>
    </row>
    <row r="367" spans="1:8" ht="14.25" customHeight="1">
      <c r="A367" s="158"/>
      <c r="B367" s="158"/>
      <c r="C367" s="158"/>
      <c r="D367" s="158"/>
      <c r="E367" s="158"/>
      <c r="F367" s="158"/>
      <c r="G367" s="158"/>
      <c r="H367" s="158"/>
    </row>
    <row r="368" spans="1:8" ht="14.25" customHeight="1">
      <c r="A368" s="158"/>
      <c r="B368" s="158"/>
      <c r="C368" s="158"/>
      <c r="D368" s="158"/>
      <c r="E368" s="158"/>
      <c r="F368" s="158"/>
      <c r="G368" s="158"/>
      <c r="H368" s="158"/>
    </row>
    <row r="369" spans="1:8" ht="14.25" customHeight="1">
      <c r="A369" s="158"/>
      <c r="B369" s="158"/>
      <c r="C369" s="158"/>
      <c r="D369" s="158"/>
      <c r="E369" s="158"/>
      <c r="F369" s="158"/>
      <c r="G369" s="158"/>
      <c r="H369" s="158"/>
    </row>
    <row r="370" spans="1:8" ht="14.25" customHeight="1">
      <c r="A370" s="158"/>
      <c r="B370" s="158"/>
      <c r="C370" s="158"/>
      <c r="D370" s="158"/>
      <c r="E370" s="158"/>
      <c r="F370" s="158"/>
      <c r="G370" s="158"/>
      <c r="H370" s="158"/>
    </row>
    <row r="371" spans="1:8" ht="14.25" customHeight="1">
      <c r="A371" s="158"/>
      <c r="B371" s="158"/>
      <c r="C371" s="158"/>
      <c r="D371" s="158"/>
      <c r="E371" s="158"/>
      <c r="F371" s="158"/>
      <c r="G371" s="158"/>
      <c r="H371" s="158"/>
    </row>
    <row r="372" spans="1:8" ht="14.25" customHeight="1">
      <c r="A372" s="158"/>
      <c r="B372" s="158"/>
      <c r="C372" s="158"/>
      <c r="D372" s="158"/>
      <c r="E372" s="158"/>
      <c r="F372" s="158"/>
      <c r="G372" s="158"/>
      <c r="H372" s="158"/>
    </row>
    <row r="373" spans="1:8" ht="14.25" customHeight="1">
      <c r="A373" s="158"/>
      <c r="B373" s="158"/>
      <c r="C373" s="158"/>
      <c r="D373" s="158"/>
      <c r="E373" s="158"/>
      <c r="F373" s="158"/>
      <c r="G373" s="158"/>
      <c r="H373" s="158"/>
    </row>
    <row r="374" spans="1:8" ht="14.25" customHeight="1">
      <c r="A374" s="158"/>
      <c r="B374" s="158"/>
      <c r="C374" s="158"/>
      <c r="D374" s="158"/>
      <c r="E374" s="158"/>
      <c r="F374" s="158"/>
      <c r="G374" s="158"/>
      <c r="H374" s="158"/>
    </row>
    <row r="375" spans="1:8" ht="14.25" customHeight="1">
      <c r="A375" s="158"/>
      <c r="B375" s="158"/>
      <c r="C375" s="158"/>
      <c r="D375" s="158"/>
      <c r="E375" s="158"/>
      <c r="F375" s="158"/>
      <c r="G375" s="158"/>
      <c r="H375" s="158"/>
    </row>
    <row r="376" spans="1:8" ht="14.25" customHeight="1">
      <c r="A376" s="158"/>
      <c r="B376" s="158"/>
      <c r="C376" s="158"/>
      <c r="D376" s="158"/>
      <c r="E376" s="158"/>
      <c r="F376" s="158"/>
      <c r="G376" s="158"/>
      <c r="H376" s="158"/>
    </row>
    <row r="377" spans="1:8" ht="14.25" customHeight="1">
      <c r="A377" s="158"/>
      <c r="B377" s="158"/>
      <c r="C377" s="158"/>
      <c r="D377" s="158"/>
      <c r="E377" s="158"/>
      <c r="F377" s="158"/>
      <c r="G377" s="158"/>
      <c r="H377" s="158"/>
    </row>
    <row r="378" spans="1:8" ht="14.25" customHeight="1">
      <c r="A378" s="158"/>
      <c r="B378" s="158"/>
      <c r="C378" s="158"/>
      <c r="D378" s="158"/>
      <c r="E378" s="158"/>
      <c r="F378" s="158"/>
      <c r="G378" s="158"/>
      <c r="H378" s="158"/>
    </row>
    <row r="379" spans="1:8" ht="14.25" customHeight="1">
      <c r="A379" s="158"/>
      <c r="B379" s="158"/>
      <c r="C379" s="158"/>
      <c r="D379" s="158"/>
      <c r="E379" s="158"/>
      <c r="F379" s="158"/>
      <c r="G379" s="158"/>
      <c r="H379" s="158"/>
    </row>
    <row r="380" spans="1:8" ht="14.25" customHeight="1">
      <c r="A380" s="158"/>
      <c r="B380" s="158"/>
      <c r="C380" s="158"/>
      <c r="D380" s="158"/>
      <c r="E380" s="158"/>
      <c r="F380" s="158"/>
      <c r="G380" s="158"/>
      <c r="H380" s="158"/>
    </row>
    <row r="381" spans="1:8" ht="14.25" customHeight="1">
      <c r="A381" s="158"/>
      <c r="B381" s="158"/>
      <c r="C381" s="158"/>
      <c r="D381" s="158"/>
      <c r="E381" s="158"/>
      <c r="F381" s="158"/>
      <c r="G381" s="158"/>
      <c r="H381" s="158"/>
    </row>
    <row r="382" spans="1:8" ht="14.25" customHeight="1">
      <c r="A382" s="158"/>
      <c r="B382" s="158"/>
      <c r="C382" s="158"/>
      <c r="D382" s="158"/>
      <c r="E382" s="158"/>
      <c r="F382" s="158"/>
      <c r="G382" s="158"/>
      <c r="H382" s="158"/>
    </row>
    <row r="383" spans="1:8" ht="14.25" customHeight="1">
      <c r="A383" s="158"/>
      <c r="B383" s="158"/>
      <c r="C383" s="158"/>
      <c r="D383" s="158"/>
      <c r="E383" s="158"/>
      <c r="F383" s="158"/>
      <c r="G383" s="158"/>
      <c r="H383" s="158"/>
    </row>
    <row r="384" spans="1:8" ht="14.25" customHeight="1">
      <c r="A384" s="158"/>
      <c r="B384" s="158"/>
      <c r="C384" s="158"/>
      <c r="D384" s="158"/>
      <c r="E384" s="158"/>
      <c r="F384" s="158"/>
      <c r="G384" s="158"/>
      <c r="H384" s="158"/>
    </row>
    <row r="385" spans="1:8" ht="14.25" customHeight="1">
      <c r="A385" s="158"/>
      <c r="B385" s="158"/>
      <c r="C385" s="158"/>
      <c r="D385" s="158"/>
      <c r="E385" s="158"/>
      <c r="F385" s="158"/>
      <c r="G385" s="158"/>
      <c r="H385" s="158"/>
    </row>
    <row r="386" spans="1:8" ht="14.25" customHeight="1">
      <c r="A386" s="158"/>
      <c r="B386" s="158"/>
      <c r="C386" s="158"/>
      <c r="D386" s="158"/>
      <c r="E386" s="158"/>
      <c r="F386" s="158"/>
      <c r="G386" s="158"/>
      <c r="H386" s="158"/>
    </row>
    <row r="387" spans="1:8" ht="14.25" customHeight="1">
      <c r="A387" s="158"/>
      <c r="B387" s="158"/>
      <c r="C387" s="158"/>
      <c r="D387" s="158"/>
      <c r="E387" s="158"/>
      <c r="F387" s="158"/>
      <c r="G387" s="158"/>
      <c r="H387" s="158"/>
    </row>
    <row r="388" spans="1:8" ht="14.25" customHeight="1">
      <c r="A388" s="158"/>
      <c r="B388" s="158"/>
      <c r="C388" s="158"/>
      <c r="D388" s="158"/>
      <c r="E388" s="158"/>
      <c r="F388" s="158"/>
      <c r="G388" s="158"/>
      <c r="H388" s="158"/>
    </row>
    <row r="389" spans="1:8" ht="14.25" customHeight="1">
      <c r="A389" s="158"/>
      <c r="B389" s="158"/>
      <c r="C389" s="158"/>
      <c r="D389" s="158"/>
      <c r="E389" s="158"/>
      <c r="F389" s="158"/>
      <c r="G389" s="158"/>
      <c r="H389" s="158"/>
    </row>
    <row r="390" spans="1:8" ht="14.25" customHeight="1">
      <c r="A390" s="158"/>
      <c r="B390" s="158"/>
      <c r="C390" s="158"/>
      <c r="D390" s="158"/>
      <c r="E390" s="158"/>
      <c r="F390" s="158"/>
      <c r="G390" s="158"/>
      <c r="H390" s="158"/>
    </row>
    <row r="391" spans="1:8" ht="14.25" customHeight="1">
      <c r="A391" s="158"/>
      <c r="B391" s="158"/>
      <c r="C391" s="158"/>
      <c r="D391" s="158"/>
      <c r="E391" s="158"/>
      <c r="F391" s="158"/>
      <c r="G391" s="158"/>
      <c r="H391" s="158"/>
    </row>
    <row r="392" spans="1:8" ht="14.25" customHeight="1">
      <c r="A392" s="158"/>
      <c r="B392" s="158"/>
      <c r="C392" s="158"/>
      <c r="D392" s="158"/>
      <c r="E392" s="158"/>
      <c r="F392" s="158"/>
      <c r="G392" s="158"/>
      <c r="H392" s="158"/>
    </row>
    <row r="393" spans="1:8" ht="14.25" customHeight="1">
      <c r="A393" s="158"/>
      <c r="B393" s="158"/>
      <c r="C393" s="158"/>
      <c r="D393" s="158"/>
      <c r="E393" s="158"/>
      <c r="F393" s="158"/>
      <c r="G393" s="158"/>
      <c r="H393" s="158"/>
    </row>
    <row r="394" spans="1:8" ht="14.25" customHeight="1">
      <c r="A394" s="158"/>
      <c r="B394" s="158"/>
      <c r="C394" s="158"/>
      <c r="D394" s="158"/>
      <c r="E394" s="158"/>
      <c r="F394" s="158"/>
      <c r="G394" s="158"/>
      <c r="H394" s="158"/>
    </row>
    <row r="395" spans="1:8" ht="14.25" customHeight="1">
      <c r="A395" s="158"/>
      <c r="B395" s="158"/>
      <c r="C395" s="158"/>
      <c r="D395" s="158"/>
      <c r="E395" s="158"/>
      <c r="F395" s="158"/>
      <c r="G395" s="158"/>
      <c r="H395" s="158"/>
    </row>
    <row r="396" spans="1:8" ht="14.25" customHeight="1">
      <c r="A396" s="158"/>
      <c r="B396" s="158"/>
      <c r="C396" s="158"/>
      <c r="D396" s="158"/>
      <c r="E396" s="158"/>
      <c r="F396" s="158"/>
      <c r="G396" s="158"/>
      <c r="H396" s="158"/>
    </row>
    <row r="397" spans="1:8" ht="14.25" customHeight="1">
      <c r="A397" s="158"/>
      <c r="B397" s="158"/>
      <c r="C397" s="158"/>
      <c r="D397" s="158"/>
      <c r="E397" s="158"/>
      <c r="F397" s="158"/>
      <c r="G397" s="158"/>
      <c r="H397" s="158"/>
    </row>
    <row r="398" spans="1:8" ht="14.25" customHeight="1">
      <c r="A398" s="158"/>
      <c r="B398" s="158"/>
      <c r="C398" s="158"/>
      <c r="D398" s="158"/>
      <c r="E398" s="158"/>
      <c r="F398" s="158"/>
      <c r="G398" s="158"/>
      <c r="H398" s="158"/>
    </row>
    <row r="399" spans="1:8" ht="14.25" customHeight="1">
      <c r="A399" s="158"/>
      <c r="B399" s="158"/>
      <c r="C399" s="158"/>
      <c r="D399" s="158"/>
      <c r="E399" s="158"/>
      <c r="F399" s="158"/>
      <c r="G399" s="158"/>
      <c r="H399" s="158"/>
    </row>
    <row r="400" spans="1:8" ht="14.25" customHeight="1">
      <c r="A400" s="158"/>
      <c r="B400" s="158"/>
      <c r="C400" s="158"/>
      <c r="D400" s="158"/>
      <c r="E400" s="158"/>
      <c r="F400" s="158"/>
      <c r="G400" s="158"/>
      <c r="H400" s="158"/>
    </row>
    <row r="401" spans="1:8" ht="14.25" customHeight="1">
      <c r="A401" s="158"/>
      <c r="B401" s="158"/>
      <c r="C401" s="158"/>
      <c r="D401" s="158"/>
      <c r="E401" s="158"/>
      <c r="F401" s="158"/>
      <c r="G401" s="158"/>
      <c r="H401" s="158"/>
    </row>
    <row r="402" spans="1:8" ht="14.25" customHeight="1">
      <c r="A402" s="158"/>
      <c r="B402" s="158"/>
      <c r="C402" s="158"/>
      <c r="D402" s="158"/>
      <c r="E402" s="158"/>
      <c r="F402" s="158"/>
      <c r="G402" s="158"/>
      <c r="H402" s="158"/>
    </row>
    <row r="403" spans="1:8" ht="14.25" customHeight="1">
      <c r="A403" s="158"/>
      <c r="B403" s="158"/>
      <c r="C403" s="158"/>
      <c r="D403" s="158"/>
      <c r="E403" s="158"/>
      <c r="F403" s="158"/>
      <c r="G403" s="158"/>
      <c r="H403" s="158"/>
    </row>
    <row r="404" spans="1:8" ht="14.25" customHeight="1">
      <c r="A404" s="158"/>
      <c r="B404" s="158"/>
      <c r="C404" s="158"/>
      <c r="D404" s="158"/>
      <c r="E404" s="158"/>
      <c r="F404" s="158"/>
      <c r="G404" s="158"/>
      <c r="H404" s="158"/>
    </row>
    <row r="405" spans="1:8" ht="14.25" customHeight="1">
      <c r="A405" s="158"/>
      <c r="B405" s="158"/>
      <c r="C405" s="158"/>
      <c r="D405" s="158"/>
      <c r="E405" s="158"/>
      <c r="F405" s="158"/>
      <c r="G405" s="158"/>
      <c r="H405" s="158"/>
    </row>
    <row r="406" spans="1:8" ht="14.25" customHeight="1">
      <c r="A406" s="158"/>
      <c r="B406" s="158"/>
      <c r="C406" s="158"/>
      <c r="D406" s="158"/>
      <c r="E406" s="158"/>
      <c r="F406" s="158"/>
      <c r="G406" s="158"/>
      <c r="H406" s="158"/>
    </row>
    <row r="407" spans="1:8" ht="14.25" customHeight="1">
      <c r="A407" s="158"/>
      <c r="B407" s="158"/>
      <c r="C407" s="158"/>
      <c r="D407" s="158"/>
      <c r="E407" s="158"/>
      <c r="F407" s="158"/>
      <c r="G407" s="158"/>
      <c r="H407" s="158"/>
    </row>
    <row r="408" spans="1:8" ht="14.25" customHeight="1">
      <c r="A408" s="158"/>
      <c r="B408" s="158"/>
      <c r="C408" s="158"/>
      <c r="D408" s="158"/>
      <c r="E408" s="158"/>
      <c r="F408" s="158"/>
      <c r="G408" s="158"/>
      <c r="H408" s="158"/>
    </row>
    <row r="409" spans="1:8" ht="14.25" customHeight="1">
      <c r="A409" s="158"/>
      <c r="B409" s="158"/>
      <c r="C409" s="158"/>
      <c r="D409" s="158"/>
      <c r="E409" s="158"/>
      <c r="F409" s="158"/>
      <c r="G409" s="158"/>
      <c r="H409" s="158"/>
    </row>
    <row r="410" spans="1:8" ht="14.25" customHeight="1">
      <c r="A410" s="158"/>
      <c r="B410" s="158"/>
      <c r="C410" s="158"/>
      <c r="D410" s="158"/>
      <c r="E410" s="158"/>
      <c r="F410" s="158"/>
      <c r="G410" s="158"/>
      <c r="H410" s="158"/>
    </row>
    <row r="411" spans="1:8" ht="14.25" customHeight="1">
      <c r="A411" s="158"/>
      <c r="B411" s="158"/>
      <c r="C411" s="158"/>
      <c r="D411" s="158"/>
      <c r="E411" s="158"/>
      <c r="F411" s="158"/>
      <c r="G411" s="158"/>
      <c r="H411" s="158"/>
    </row>
    <row r="412" spans="1:8" ht="14.25" customHeight="1">
      <c r="A412" s="158"/>
      <c r="B412" s="158"/>
      <c r="C412" s="158"/>
      <c r="D412" s="158"/>
      <c r="E412" s="158"/>
      <c r="F412" s="158"/>
      <c r="G412" s="158"/>
      <c r="H412" s="158"/>
    </row>
    <row r="413" spans="1:8" ht="14.25" customHeight="1">
      <c r="A413" s="158"/>
      <c r="B413" s="158"/>
      <c r="C413" s="158"/>
      <c r="D413" s="158"/>
      <c r="E413" s="158"/>
      <c r="F413" s="158"/>
      <c r="G413" s="158"/>
      <c r="H413" s="158"/>
    </row>
    <row r="414" spans="1:8" ht="14.25" customHeight="1">
      <c r="A414" s="158"/>
      <c r="B414" s="158"/>
      <c r="C414" s="158"/>
      <c r="D414" s="158"/>
      <c r="E414" s="158"/>
      <c r="F414" s="158"/>
      <c r="G414" s="158"/>
      <c r="H414" s="158"/>
    </row>
    <row r="415" spans="1:8" ht="14.25" customHeight="1">
      <c r="A415" s="158"/>
      <c r="B415" s="158"/>
      <c r="C415" s="158"/>
      <c r="D415" s="158"/>
      <c r="E415" s="158"/>
      <c r="F415" s="158"/>
      <c r="G415" s="158"/>
      <c r="H415" s="158"/>
    </row>
    <row r="416" spans="1:8" ht="14.25" customHeight="1">
      <c r="A416" s="158"/>
      <c r="B416" s="158"/>
      <c r="C416" s="158"/>
      <c r="D416" s="158"/>
      <c r="E416" s="158"/>
      <c r="F416" s="158"/>
      <c r="G416" s="158"/>
      <c r="H416" s="158"/>
    </row>
    <row r="417" spans="1:8" ht="14.25" customHeight="1">
      <c r="A417" s="158"/>
      <c r="B417" s="158"/>
      <c r="C417" s="158"/>
      <c r="D417" s="158"/>
      <c r="E417" s="158"/>
      <c r="F417" s="158"/>
      <c r="G417" s="158"/>
      <c r="H417" s="158"/>
    </row>
    <row r="418" spans="1:8" ht="14.25" customHeight="1">
      <c r="A418" s="158"/>
      <c r="B418" s="158"/>
      <c r="C418" s="158"/>
      <c r="D418" s="158"/>
      <c r="E418" s="158"/>
      <c r="F418" s="158"/>
      <c r="G418" s="158"/>
      <c r="H418" s="158"/>
    </row>
    <row r="419" spans="1:8" ht="14.25" customHeight="1">
      <c r="A419" s="158"/>
      <c r="B419" s="158"/>
      <c r="C419" s="158"/>
      <c r="D419" s="158"/>
      <c r="E419" s="158"/>
      <c r="F419" s="158"/>
      <c r="G419" s="158"/>
      <c r="H419" s="158"/>
    </row>
    <row r="420" spans="1:8" ht="14.25" customHeight="1">
      <c r="A420" s="158"/>
      <c r="B420" s="158"/>
      <c r="C420" s="158"/>
      <c r="D420" s="158"/>
      <c r="E420" s="158"/>
      <c r="F420" s="158"/>
      <c r="G420" s="158"/>
      <c r="H420" s="158"/>
    </row>
    <row r="421" spans="1:8" ht="14.25" customHeight="1">
      <c r="A421" s="158"/>
      <c r="B421" s="158"/>
      <c r="C421" s="158"/>
      <c r="D421" s="158"/>
      <c r="E421" s="158"/>
      <c r="F421" s="158"/>
      <c r="G421" s="158"/>
      <c r="H421" s="158"/>
    </row>
    <row r="422" spans="1:8" ht="14.25" customHeight="1">
      <c r="A422" s="158"/>
      <c r="B422" s="158"/>
      <c r="C422" s="158"/>
      <c r="D422" s="158"/>
      <c r="E422" s="158"/>
      <c r="F422" s="158"/>
      <c r="G422" s="158"/>
      <c r="H422" s="158"/>
    </row>
    <row r="423" spans="1:8" ht="14.25" customHeight="1">
      <c r="A423" s="158"/>
      <c r="B423" s="158"/>
      <c r="C423" s="158"/>
      <c r="D423" s="158"/>
      <c r="E423" s="158"/>
      <c r="F423" s="158"/>
      <c r="G423" s="158"/>
      <c r="H423" s="158"/>
    </row>
    <row r="424" spans="1:8" ht="14.25" customHeight="1">
      <c r="A424" s="158"/>
      <c r="B424" s="158"/>
      <c r="C424" s="158"/>
      <c r="D424" s="158"/>
      <c r="E424" s="158"/>
      <c r="F424" s="158"/>
      <c r="G424" s="158"/>
      <c r="H424" s="158"/>
    </row>
    <row r="425" spans="1:8" ht="14.25" customHeight="1">
      <c r="A425" s="158"/>
      <c r="B425" s="158"/>
      <c r="C425" s="158"/>
      <c r="D425" s="158"/>
      <c r="E425" s="158"/>
      <c r="F425" s="158"/>
      <c r="G425" s="158"/>
      <c r="H425" s="158"/>
    </row>
    <row r="426" spans="1:8" ht="14.25" customHeight="1">
      <c r="A426" s="158"/>
      <c r="B426" s="158"/>
      <c r="C426" s="158"/>
      <c r="D426" s="158"/>
      <c r="E426" s="158"/>
      <c r="F426" s="158"/>
      <c r="G426" s="158"/>
      <c r="H426" s="158"/>
    </row>
    <row r="427" spans="1:8" ht="14.25" customHeight="1">
      <c r="A427" s="158"/>
      <c r="B427" s="158"/>
      <c r="C427" s="158"/>
      <c r="D427" s="158"/>
      <c r="E427" s="158"/>
      <c r="F427" s="158"/>
      <c r="G427" s="158"/>
      <c r="H427" s="158"/>
    </row>
    <row r="428" spans="1:8" ht="14.25" customHeight="1">
      <c r="A428" s="158"/>
      <c r="B428" s="158"/>
      <c r="C428" s="158"/>
      <c r="D428" s="158"/>
      <c r="E428" s="158"/>
      <c r="F428" s="158"/>
      <c r="G428" s="158"/>
      <c r="H428" s="158"/>
    </row>
    <row r="429" spans="1:8" ht="14.25" customHeight="1">
      <c r="A429" s="158"/>
      <c r="B429" s="158"/>
      <c r="C429" s="158"/>
      <c r="D429" s="158"/>
      <c r="E429" s="158"/>
      <c r="F429" s="158"/>
      <c r="G429" s="158"/>
      <c r="H429" s="158"/>
    </row>
    <row r="430" spans="1:8" ht="14.25" customHeight="1">
      <c r="A430" s="158"/>
      <c r="B430" s="158"/>
      <c r="C430" s="158"/>
      <c r="D430" s="158"/>
      <c r="E430" s="158"/>
      <c r="F430" s="158"/>
      <c r="G430" s="158"/>
      <c r="H430" s="158"/>
    </row>
    <row r="431" spans="1:8" ht="14.25" customHeight="1">
      <c r="A431" s="158"/>
      <c r="B431" s="158"/>
      <c r="C431" s="158"/>
      <c r="D431" s="158"/>
      <c r="E431" s="158"/>
      <c r="F431" s="158"/>
      <c r="G431" s="158"/>
      <c r="H431" s="158"/>
    </row>
    <row r="432" spans="1:8" ht="14.25" customHeight="1">
      <c r="A432" s="158"/>
      <c r="B432" s="158"/>
      <c r="C432" s="158"/>
      <c r="D432" s="158"/>
      <c r="E432" s="158"/>
      <c r="F432" s="158"/>
      <c r="G432" s="158"/>
      <c r="H432" s="158"/>
    </row>
    <row r="433" spans="1:8" ht="14.25" customHeight="1">
      <c r="A433" s="158"/>
      <c r="B433" s="158"/>
      <c r="C433" s="158"/>
      <c r="D433" s="158"/>
      <c r="E433" s="158"/>
      <c r="F433" s="158"/>
      <c r="G433" s="158"/>
      <c r="H433" s="158"/>
    </row>
    <row r="434" spans="1:8" ht="14.25" customHeight="1">
      <c r="A434" s="158"/>
      <c r="B434" s="158"/>
      <c r="C434" s="158"/>
      <c r="D434" s="158"/>
      <c r="E434" s="158"/>
      <c r="F434" s="158"/>
      <c r="G434" s="158"/>
      <c r="H434" s="158"/>
    </row>
    <row r="435" spans="1:8" ht="14.25" customHeight="1">
      <c r="A435" s="158"/>
      <c r="B435" s="158"/>
      <c r="C435" s="158"/>
      <c r="D435" s="158"/>
      <c r="E435" s="158"/>
      <c r="F435" s="158"/>
      <c r="G435" s="158"/>
      <c r="H435" s="158"/>
    </row>
    <row r="436" spans="1:8" ht="14.25" customHeight="1">
      <c r="A436" s="158"/>
      <c r="B436" s="158"/>
      <c r="C436" s="158"/>
      <c r="D436" s="158"/>
      <c r="E436" s="158"/>
      <c r="F436" s="158"/>
      <c r="G436" s="158"/>
      <c r="H436" s="158"/>
    </row>
    <row r="437" spans="1:8" ht="14.25" customHeight="1">
      <c r="A437" s="158"/>
      <c r="B437" s="158"/>
      <c r="C437" s="158"/>
      <c r="D437" s="158"/>
      <c r="E437" s="158"/>
      <c r="F437" s="158"/>
      <c r="G437" s="158"/>
      <c r="H437" s="158"/>
    </row>
    <row r="438" spans="1:8" ht="14.25" customHeight="1">
      <c r="A438" s="158"/>
      <c r="B438" s="158"/>
      <c r="C438" s="158"/>
      <c r="D438" s="158"/>
      <c r="E438" s="158"/>
      <c r="F438" s="158"/>
      <c r="G438" s="158"/>
      <c r="H438" s="158"/>
    </row>
    <row r="439" spans="1:8" ht="14.25" customHeight="1">
      <c r="A439" s="158"/>
      <c r="B439" s="158"/>
      <c r="C439" s="158"/>
      <c r="D439" s="158"/>
      <c r="E439" s="158"/>
      <c r="F439" s="158"/>
      <c r="G439" s="158"/>
      <c r="H439" s="158"/>
    </row>
    <row r="440" spans="1:8" ht="14.25" customHeight="1">
      <c r="A440" s="158"/>
      <c r="B440" s="158"/>
      <c r="C440" s="158"/>
      <c r="D440" s="158"/>
      <c r="E440" s="158"/>
      <c r="F440" s="158"/>
      <c r="G440" s="158"/>
      <c r="H440" s="158"/>
    </row>
    <row r="441" spans="1:8" ht="14.25" customHeight="1">
      <c r="A441" s="158"/>
      <c r="B441" s="158"/>
      <c r="C441" s="158"/>
      <c r="D441" s="158"/>
      <c r="E441" s="158"/>
      <c r="F441" s="158"/>
      <c r="G441" s="158"/>
      <c r="H441" s="158"/>
    </row>
    <row r="442" spans="1:8" ht="14.25" customHeight="1">
      <c r="A442" s="158"/>
      <c r="B442" s="158"/>
      <c r="C442" s="158"/>
      <c r="D442" s="158"/>
      <c r="E442" s="158"/>
      <c r="F442" s="158"/>
      <c r="G442" s="158"/>
      <c r="H442" s="158"/>
    </row>
    <row r="443" spans="1:8" ht="14.25" customHeight="1">
      <c r="A443" s="158"/>
      <c r="B443" s="158"/>
      <c r="C443" s="158"/>
      <c r="D443" s="158"/>
      <c r="E443" s="158"/>
      <c r="F443" s="158"/>
      <c r="G443" s="158"/>
      <c r="H443" s="158"/>
    </row>
    <row r="444" spans="1:8" ht="14.25" customHeight="1">
      <c r="A444" s="158"/>
      <c r="B444" s="158"/>
      <c r="C444" s="158"/>
      <c r="D444" s="158"/>
      <c r="E444" s="158"/>
      <c r="F444" s="158"/>
      <c r="G444" s="158"/>
      <c r="H444" s="158"/>
    </row>
    <row r="445" spans="1:8" ht="14.25" customHeight="1">
      <c r="A445" s="158"/>
      <c r="B445" s="158"/>
      <c r="C445" s="158"/>
      <c r="D445" s="158"/>
      <c r="E445" s="158"/>
      <c r="F445" s="158"/>
      <c r="G445" s="158"/>
      <c r="H445" s="158"/>
    </row>
    <row r="446" spans="1:8" ht="14.25" customHeight="1">
      <c r="A446" s="158"/>
      <c r="B446" s="158"/>
      <c r="C446" s="158"/>
      <c r="D446" s="158"/>
      <c r="E446" s="158"/>
      <c r="F446" s="158"/>
      <c r="G446" s="158"/>
      <c r="H446" s="158"/>
    </row>
    <row r="447" spans="1:8" ht="14.25" customHeight="1">
      <c r="A447" s="158"/>
      <c r="B447" s="158"/>
      <c r="C447" s="158"/>
      <c r="D447" s="158"/>
      <c r="E447" s="158"/>
      <c r="F447" s="158"/>
      <c r="G447" s="158"/>
      <c r="H447" s="158"/>
    </row>
    <row r="448" spans="1:8" ht="14.25" customHeight="1">
      <c r="A448" s="158"/>
      <c r="B448" s="158"/>
      <c r="C448" s="158"/>
      <c r="D448" s="158"/>
      <c r="E448" s="158"/>
      <c r="F448" s="158"/>
      <c r="G448" s="158"/>
      <c r="H448" s="158"/>
    </row>
    <row r="449" spans="1:8" ht="14.25" customHeight="1">
      <c r="A449" s="158"/>
      <c r="B449" s="158"/>
      <c r="C449" s="158"/>
      <c r="D449" s="158"/>
      <c r="E449" s="158"/>
      <c r="F449" s="158"/>
      <c r="G449" s="158"/>
      <c r="H449" s="158"/>
    </row>
    <row r="450" spans="1:8" ht="14.25" customHeight="1">
      <c r="A450" s="158"/>
      <c r="B450" s="158"/>
      <c r="C450" s="158"/>
      <c r="D450" s="158"/>
      <c r="E450" s="158"/>
      <c r="F450" s="158"/>
      <c r="G450" s="158"/>
      <c r="H450" s="158"/>
    </row>
    <row r="451" spans="1:8" ht="14.25" customHeight="1">
      <c r="A451" s="158"/>
      <c r="B451" s="158"/>
      <c r="C451" s="158"/>
      <c r="D451" s="158"/>
      <c r="E451" s="158"/>
      <c r="F451" s="158"/>
      <c r="G451" s="158"/>
      <c r="H451" s="158"/>
    </row>
    <row r="452" spans="1:8" ht="14.25" customHeight="1">
      <c r="A452" s="158"/>
      <c r="B452" s="158"/>
      <c r="C452" s="158"/>
      <c r="D452" s="158"/>
      <c r="E452" s="158"/>
      <c r="F452" s="158"/>
      <c r="G452" s="158"/>
      <c r="H452" s="158"/>
    </row>
    <row r="453" spans="1:8" ht="14.25" customHeight="1">
      <c r="A453" s="158"/>
      <c r="B453" s="158"/>
      <c r="C453" s="158"/>
      <c r="D453" s="158"/>
      <c r="E453" s="158"/>
      <c r="F453" s="158"/>
      <c r="G453" s="158"/>
      <c r="H453" s="158"/>
    </row>
    <row r="454" spans="1:8" ht="14.25" customHeight="1">
      <c r="A454" s="158"/>
      <c r="B454" s="158"/>
      <c r="C454" s="158"/>
      <c r="D454" s="158"/>
      <c r="E454" s="158"/>
      <c r="F454" s="158"/>
      <c r="G454" s="158"/>
      <c r="H454" s="158"/>
    </row>
    <row r="455" spans="1:8" ht="14.25" customHeight="1">
      <c r="A455" s="158"/>
      <c r="B455" s="158"/>
      <c r="C455" s="158"/>
      <c r="D455" s="158"/>
      <c r="E455" s="158"/>
      <c r="F455" s="158"/>
      <c r="G455" s="158"/>
      <c r="H455" s="158"/>
    </row>
    <row r="456" spans="1:8" ht="14.25" customHeight="1">
      <c r="A456" s="158"/>
      <c r="B456" s="158"/>
      <c r="C456" s="158"/>
      <c r="D456" s="158"/>
      <c r="E456" s="158"/>
      <c r="F456" s="158"/>
      <c r="G456" s="158"/>
      <c r="H456" s="158"/>
    </row>
    <row r="457" spans="1:8" ht="14.25" customHeight="1">
      <c r="A457" s="158"/>
      <c r="B457" s="158"/>
      <c r="C457" s="158"/>
      <c r="D457" s="158"/>
      <c r="E457" s="158"/>
      <c r="F457" s="158"/>
      <c r="G457" s="158"/>
      <c r="H457" s="158"/>
    </row>
    <row r="458" spans="1:8" ht="14.25" customHeight="1">
      <c r="A458" s="158"/>
      <c r="B458" s="158"/>
      <c r="C458" s="158"/>
      <c r="D458" s="158"/>
      <c r="E458" s="158"/>
      <c r="F458" s="158"/>
      <c r="G458" s="158"/>
      <c r="H458" s="158"/>
    </row>
    <row r="459" spans="1:8" ht="14.25" customHeight="1">
      <c r="A459" s="158"/>
      <c r="B459" s="158"/>
      <c r="C459" s="158"/>
      <c r="D459" s="158"/>
      <c r="E459" s="158"/>
      <c r="F459" s="158"/>
      <c r="G459" s="158"/>
      <c r="H459" s="158"/>
    </row>
    <row r="460" spans="1:8" ht="14.25" customHeight="1">
      <c r="A460" s="158"/>
      <c r="B460" s="158"/>
      <c r="C460" s="158"/>
      <c r="D460" s="158"/>
      <c r="E460" s="158"/>
      <c r="F460" s="158"/>
      <c r="G460" s="158"/>
      <c r="H460" s="158"/>
    </row>
    <row r="461" spans="1:8" ht="14.25" customHeight="1">
      <c r="A461" s="158"/>
      <c r="B461" s="158"/>
      <c r="C461" s="158"/>
      <c r="D461" s="158"/>
      <c r="E461" s="158"/>
      <c r="F461" s="158"/>
      <c r="G461" s="158"/>
      <c r="H461" s="158"/>
    </row>
    <row r="462" spans="1:8" ht="14.25" customHeight="1">
      <c r="A462" s="158"/>
      <c r="B462" s="158"/>
      <c r="C462" s="158"/>
      <c r="D462" s="158"/>
      <c r="E462" s="158"/>
      <c r="F462" s="158"/>
      <c r="G462" s="158"/>
      <c r="H462" s="158"/>
    </row>
    <row r="463" spans="1:8" ht="14.25" customHeight="1">
      <c r="A463" s="158"/>
      <c r="B463" s="158"/>
      <c r="C463" s="158"/>
      <c r="D463" s="158"/>
      <c r="E463" s="158"/>
      <c r="F463" s="158"/>
      <c r="G463" s="158"/>
      <c r="H463" s="158"/>
    </row>
    <row r="464" spans="1:8" ht="14.25" customHeight="1">
      <c r="A464" s="158"/>
      <c r="B464" s="158"/>
      <c r="C464" s="158"/>
      <c r="D464" s="158"/>
      <c r="E464" s="158"/>
      <c r="F464" s="158"/>
      <c r="G464" s="158"/>
      <c r="H464" s="158"/>
    </row>
    <row r="465" spans="1:8" ht="14.25" customHeight="1">
      <c r="A465" s="158"/>
      <c r="B465" s="158"/>
      <c r="C465" s="158"/>
      <c r="D465" s="158"/>
      <c r="E465" s="158"/>
      <c r="F465" s="158"/>
      <c r="G465" s="158"/>
      <c r="H465" s="158"/>
    </row>
    <row r="466" spans="1:8" ht="14.25" customHeight="1">
      <c r="A466" s="158"/>
      <c r="B466" s="158"/>
      <c r="C466" s="158"/>
      <c r="D466" s="158"/>
      <c r="E466" s="158"/>
      <c r="F466" s="158"/>
      <c r="G466" s="158"/>
      <c r="H466" s="158"/>
    </row>
    <row r="467" spans="1:8" ht="14.25" customHeight="1">
      <c r="A467" s="158"/>
      <c r="B467" s="158"/>
      <c r="C467" s="158"/>
      <c r="D467" s="158"/>
      <c r="E467" s="158"/>
      <c r="F467" s="158"/>
      <c r="G467" s="158"/>
      <c r="H467" s="158"/>
    </row>
    <row r="468" spans="1:8" ht="14.25" customHeight="1">
      <c r="A468" s="158"/>
      <c r="B468" s="158"/>
      <c r="C468" s="158"/>
      <c r="D468" s="158"/>
      <c r="E468" s="158"/>
      <c r="F468" s="158"/>
      <c r="G468" s="158"/>
      <c r="H468" s="158"/>
    </row>
    <row r="469" spans="1:8" ht="14.25" customHeight="1">
      <c r="A469" s="158"/>
      <c r="B469" s="158"/>
      <c r="C469" s="158"/>
      <c r="D469" s="158"/>
      <c r="E469" s="158"/>
      <c r="F469" s="158"/>
      <c r="G469" s="158"/>
      <c r="H469" s="158"/>
    </row>
    <row r="470" spans="1:8" ht="14.25" customHeight="1">
      <c r="A470" s="158"/>
      <c r="B470" s="158"/>
      <c r="C470" s="158"/>
      <c r="D470" s="158"/>
      <c r="E470" s="158"/>
      <c r="F470" s="158"/>
      <c r="G470" s="158"/>
      <c r="H470" s="158"/>
    </row>
    <row r="471" spans="1:8" ht="14.25" customHeight="1">
      <c r="A471" s="158"/>
      <c r="B471" s="158"/>
      <c r="C471" s="158"/>
      <c r="D471" s="158"/>
      <c r="E471" s="158"/>
      <c r="F471" s="158"/>
      <c r="G471" s="158"/>
      <c r="H471" s="158"/>
    </row>
    <row r="472" spans="1:8" ht="14.25" customHeight="1">
      <c r="A472" s="158"/>
      <c r="B472" s="158"/>
      <c r="C472" s="158"/>
      <c r="D472" s="158"/>
      <c r="E472" s="158"/>
      <c r="F472" s="158"/>
      <c r="G472" s="158"/>
      <c r="H472" s="158"/>
    </row>
    <row r="473" spans="1:8" ht="14.25" customHeight="1">
      <c r="A473" s="158"/>
      <c r="B473" s="158"/>
      <c r="C473" s="158"/>
      <c r="D473" s="158"/>
      <c r="E473" s="158"/>
      <c r="F473" s="158"/>
      <c r="G473" s="158"/>
      <c r="H473" s="158"/>
    </row>
    <row r="474" spans="1:8" ht="14.25" customHeight="1">
      <c r="A474" s="158"/>
      <c r="B474" s="158"/>
      <c r="C474" s="158"/>
      <c r="D474" s="158"/>
      <c r="E474" s="158"/>
      <c r="F474" s="158"/>
      <c r="G474" s="158"/>
      <c r="H474" s="158"/>
    </row>
    <row r="475" spans="1:8" ht="14.25" customHeight="1">
      <c r="A475" s="158"/>
      <c r="B475" s="158"/>
      <c r="C475" s="158"/>
      <c r="D475" s="158"/>
      <c r="E475" s="158"/>
      <c r="F475" s="158"/>
      <c r="G475" s="158"/>
      <c r="H475" s="158"/>
    </row>
    <row r="476" spans="1:8" ht="14.25" customHeight="1">
      <c r="A476" s="158"/>
      <c r="B476" s="158"/>
      <c r="C476" s="158"/>
      <c r="D476" s="158"/>
      <c r="E476" s="158"/>
      <c r="F476" s="158"/>
      <c r="G476" s="158"/>
      <c r="H476" s="158"/>
    </row>
    <row r="477" spans="1:8" ht="14.25" customHeight="1">
      <c r="A477" s="158"/>
      <c r="B477" s="158"/>
      <c r="C477" s="158"/>
      <c r="D477" s="158"/>
      <c r="E477" s="158"/>
      <c r="F477" s="158"/>
      <c r="G477" s="158"/>
      <c r="H477" s="158"/>
    </row>
    <row r="478" spans="1:8" ht="14.25" customHeight="1">
      <c r="A478" s="158"/>
      <c r="B478" s="158"/>
      <c r="C478" s="158"/>
      <c r="D478" s="158"/>
      <c r="E478" s="158"/>
      <c r="F478" s="158"/>
      <c r="G478" s="158"/>
      <c r="H478" s="158"/>
    </row>
    <row r="479" spans="1:8" ht="14.25" customHeight="1">
      <c r="A479" s="158"/>
      <c r="B479" s="158"/>
      <c r="C479" s="158"/>
      <c r="D479" s="158"/>
      <c r="E479" s="158"/>
      <c r="F479" s="158"/>
      <c r="G479" s="158"/>
      <c r="H479" s="158"/>
    </row>
    <row r="480" spans="1:8" ht="14.25" customHeight="1">
      <c r="A480" s="158"/>
      <c r="B480" s="158"/>
      <c r="C480" s="158"/>
      <c r="D480" s="158"/>
      <c r="E480" s="158"/>
      <c r="F480" s="158"/>
      <c r="G480" s="158"/>
      <c r="H480" s="158"/>
    </row>
    <row r="481" spans="1:8" ht="14.25" customHeight="1">
      <c r="A481" s="158"/>
      <c r="B481" s="158"/>
      <c r="C481" s="158"/>
      <c r="D481" s="158"/>
      <c r="E481" s="158"/>
      <c r="F481" s="158"/>
      <c r="G481" s="158"/>
      <c r="H481" s="158"/>
    </row>
    <row r="482" spans="1:8" ht="14.25" customHeight="1">
      <c r="A482" s="158"/>
      <c r="B482" s="158"/>
      <c r="C482" s="158"/>
      <c r="D482" s="158"/>
      <c r="E482" s="158"/>
      <c r="F482" s="158"/>
      <c r="G482" s="158"/>
      <c r="H482" s="158"/>
    </row>
    <row r="483" spans="1:8" ht="14.25" customHeight="1">
      <c r="A483" s="158"/>
      <c r="B483" s="158"/>
      <c r="C483" s="158"/>
      <c r="D483" s="158"/>
      <c r="E483" s="158"/>
      <c r="F483" s="158"/>
      <c r="G483" s="158"/>
      <c r="H483" s="158"/>
    </row>
    <row r="484" spans="1:8" ht="14.25" customHeight="1">
      <c r="A484" s="158"/>
      <c r="B484" s="158"/>
      <c r="C484" s="158"/>
      <c r="D484" s="158"/>
      <c r="E484" s="158"/>
      <c r="F484" s="158"/>
      <c r="G484" s="158"/>
      <c r="H484" s="158"/>
    </row>
    <row r="485" spans="1:8" ht="14.25" customHeight="1">
      <c r="A485" s="158"/>
      <c r="B485" s="158"/>
      <c r="C485" s="158"/>
      <c r="D485" s="158"/>
      <c r="E485" s="158"/>
      <c r="F485" s="158"/>
      <c r="G485" s="158"/>
      <c r="H485" s="158"/>
    </row>
    <row r="486" spans="1:8" ht="14.25" customHeight="1">
      <c r="A486" s="158"/>
      <c r="B486" s="158"/>
      <c r="C486" s="158"/>
      <c r="D486" s="158"/>
      <c r="E486" s="158"/>
      <c r="F486" s="158"/>
      <c r="G486" s="158"/>
      <c r="H486" s="158"/>
    </row>
    <row r="487" spans="1:8" ht="14.25" customHeight="1">
      <c r="A487" s="158"/>
      <c r="B487" s="158"/>
      <c r="C487" s="158"/>
      <c r="D487" s="158"/>
      <c r="E487" s="158"/>
      <c r="F487" s="158"/>
      <c r="G487" s="158"/>
      <c r="H487" s="158"/>
    </row>
    <row r="488" spans="1:8" ht="14.25" customHeight="1">
      <c r="A488" s="158"/>
      <c r="B488" s="158"/>
      <c r="C488" s="158"/>
      <c r="D488" s="158"/>
      <c r="E488" s="158"/>
      <c r="F488" s="158"/>
      <c r="G488" s="158"/>
      <c r="H488" s="158"/>
    </row>
    <row r="489" spans="1:8" ht="14.25" customHeight="1">
      <c r="A489" s="158"/>
      <c r="B489" s="158"/>
      <c r="C489" s="158"/>
      <c r="D489" s="158"/>
      <c r="E489" s="158"/>
      <c r="F489" s="158"/>
      <c r="G489" s="158"/>
      <c r="H489" s="158"/>
    </row>
    <row r="490" spans="1:8" ht="14.25" customHeight="1">
      <c r="A490" s="158"/>
      <c r="B490" s="158"/>
      <c r="C490" s="158"/>
      <c r="D490" s="158"/>
      <c r="E490" s="158"/>
      <c r="F490" s="158"/>
      <c r="G490" s="158"/>
      <c r="H490" s="158"/>
    </row>
    <row r="491" spans="1:8" ht="14.25" customHeight="1">
      <c r="A491" s="158"/>
      <c r="B491" s="158"/>
      <c r="C491" s="158"/>
      <c r="D491" s="158"/>
      <c r="E491" s="158"/>
      <c r="F491" s="158"/>
      <c r="G491" s="158"/>
      <c r="H491" s="158"/>
    </row>
    <row r="492" spans="1:8" ht="14.25" customHeight="1">
      <c r="A492" s="158"/>
      <c r="B492" s="158"/>
      <c r="C492" s="158"/>
      <c r="D492" s="158"/>
      <c r="E492" s="158"/>
      <c r="F492" s="158"/>
      <c r="G492" s="158"/>
      <c r="H492" s="158"/>
    </row>
    <row r="493" spans="1:8" ht="14.25" customHeight="1">
      <c r="A493" s="158"/>
      <c r="B493" s="158"/>
      <c r="C493" s="158"/>
      <c r="D493" s="158"/>
      <c r="E493" s="158"/>
      <c r="F493" s="158"/>
      <c r="G493" s="158"/>
      <c r="H493" s="158"/>
    </row>
    <row r="494" spans="1:8" ht="14.25" customHeight="1">
      <c r="A494" s="158"/>
      <c r="B494" s="158"/>
      <c r="C494" s="158"/>
      <c r="D494" s="158"/>
      <c r="E494" s="158"/>
      <c r="F494" s="158"/>
      <c r="G494" s="158"/>
      <c r="H494" s="158"/>
    </row>
    <row r="495" spans="1:8" ht="14.25" customHeight="1">
      <c r="A495" s="158"/>
      <c r="B495" s="158"/>
      <c r="C495" s="158"/>
      <c r="D495" s="158"/>
      <c r="E495" s="158"/>
      <c r="F495" s="158"/>
      <c r="G495" s="158"/>
      <c r="H495" s="158"/>
    </row>
    <row r="496" spans="1:8" ht="14.25" customHeight="1">
      <c r="A496" s="158"/>
      <c r="B496" s="158"/>
      <c r="C496" s="158"/>
      <c r="D496" s="158"/>
      <c r="E496" s="158"/>
      <c r="F496" s="158"/>
      <c r="G496" s="158"/>
      <c r="H496" s="158"/>
    </row>
    <row r="497" spans="1:8" ht="14.25" customHeight="1">
      <c r="A497" s="158"/>
      <c r="B497" s="158"/>
      <c r="C497" s="158"/>
      <c r="D497" s="158"/>
      <c r="E497" s="158"/>
      <c r="F497" s="158"/>
      <c r="G497" s="158"/>
      <c r="H497" s="158"/>
    </row>
    <row r="498" spans="1:8" ht="14.25" customHeight="1">
      <c r="A498" s="158"/>
      <c r="B498" s="158"/>
      <c r="C498" s="158"/>
      <c r="D498" s="158"/>
      <c r="E498" s="158"/>
      <c r="F498" s="158"/>
      <c r="G498" s="158"/>
      <c r="H498" s="158"/>
    </row>
    <row r="499" spans="1:8" ht="14.25" customHeight="1">
      <c r="A499" s="158"/>
      <c r="B499" s="158"/>
      <c r="C499" s="158"/>
      <c r="D499" s="158"/>
      <c r="E499" s="158"/>
      <c r="F499" s="158"/>
      <c r="G499" s="158"/>
      <c r="H499" s="158"/>
    </row>
    <row r="500" spans="1:8" ht="14.25" customHeight="1">
      <c r="A500" s="158"/>
      <c r="B500" s="158"/>
      <c r="C500" s="158"/>
      <c r="D500" s="158"/>
      <c r="E500" s="158"/>
      <c r="F500" s="158"/>
      <c r="G500" s="158"/>
      <c r="H500" s="158"/>
    </row>
    <row r="501" spans="1:8" ht="14.25" customHeight="1">
      <c r="A501" s="158"/>
      <c r="B501" s="158"/>
      <c r="C501" s="158"/>
      <c r="D501" s="158"/>
      <c r="E501" s="158"/>
      <c r="F501" s="158"/>
      <c r="G501" s="158"/>
      <c r="H501" s="158"/>
    </row>
    <row r="502" spans="1:8" ht="14.25" customHeight="1">
      <c r="A502" s="158"/>
      <c r="B502" s="158"/>
      <c r="C502" s="158"/>
      <c r="D502" s="158"/>
      <c r="E502" s="158"/>
      <c r="F502" s="158"/>
      <c r="G502" s="158"/>
      <c r="H502" s="158"/>
    </row>
    <row r="503" spans="1:8" ht="14.25" customHeight="1">
      <c r="A503" s="158"/>
      <c r="B503" s="158"/>
      <c r="C503" s="158"/>
      <c r="D503" s="158"/>
      <c r="E503" s="158"/>
      <c r="F503" s="158"/>
      <c r="G503" s="158"/>
      <c r="H503" s="158"/>
    </row>
    <row r="504" spans="1:8" ht="14.25" customHeight="1">
      <c r="A504" s="158"/>
      <c r="B504" s="158"/>
      <c r="C504" s="158"/>
      <c r="D504" s="158"/>
      <c r="E504" s="158"/>
      <c r="F504" s="158"/>
      <c r="G504" s="158"/>
      <c r="H504" s="158"/>
    </row>
    <row r="505" spans="1:8" ht="14.25" customHeight="1">
      <c r="A505" s="158"/>
      <c r="B505" s="158"/>
      <c r="C505" s="158"/>
      <c r="D505" s="158"/>
      <c r="E505" s="158"/>
      <c r="F505" s="158"/>
      <c r="G505" s="158"/>
      <c r="H505" s="158"/>
    </row>
    <row r="506" spans="1:8" ht="14.25" customHeight="1">
      <c r="A506" s="158"/>
      <c r="B506" s="158"/>
      <c r="C506" s="158"/>
      <c r="D506" s="158"/>
      <c r="E506" s="158"/>
      <c r="F506" s="158"/>
      <c r="G506" s="158"/>
      <c r="H506" s="158"/>
    </row>
    <row r="507" spans="1:8" ht="14.25" customHeight="1">
      <c r="A507" s="158"/>
      <c r="B507" s="158"/>
      <c r="C507" s="158"/>
      <c r="D507" s="158"/>
      <c r="E507" s="158"/>
      <c r="F507" s="158"/>
      <c r="G507" s="158"/>
      <c r="H507" s="158"/>
    </row>
    <row r="508" spans="1:8" ht="14.25" customHeight="1">
      <c r="A508" s="158"/>
      <c r="B508" s="158"/>
      <c r="C508" s="158"/>
      <c r="D508" s="158"/>
      <c r="E508" s="158"/>
      <c r="F508" s="158"/>
      <c r="G508" s="158"/>
      <c r="H508" s="158"/>
    </row>
    <row r="509" spans="1:8" ht="14.25" customHeight="1">
      <c r="A509" s="158"/>
      <c r="B509" s="158"/>
      <c r="C509" s="158"/>
      <c r="D509" s="158"/>
      <c r="E509" s="158"/>
      <c r="F509" s="158"/>
      <c r="G509" s="158"/>
      <c r="H509" s="158"/>
    </row>
    <row r="510" spans="1:8" ht="14.25" customHeight="1">
      <c r="A510" s="158"/>
      <c r="B510" s="158"/>
      <c r="C510" s="158"/>
      <c r="D510" s="158"/>
      <c r="E510" s="158"/>
      <c r="F510" s="158"/>
      <c r="G510" s="158"/>
      <c r="H510" s="158"/>
    </row>
    <row r="511" spans="1:8" ht="14.25" customHeight="1">
      <c r="A511" s="158"/>
      <c r="B511" s="158"/>
      <c r="C511" s="158"/>
      <c r="D511" s="158"/>
      <c r="E511" s="158"/>
      <c r="F511" s="158"/>
      <c r="G511" s="158"/>
      <c r="H511" s="158"/>
    </row>
    <row r="512" spans="1:8" ht="14.25" customHeight="1">
      <c r="A512" s="158"/>
      <c r="B512" s="158"/>
      <c r="C512" s="158"/>
      <c r="D512" s="158"/>
      <c r="E512" s="158"/>
      <c r="F512" s="158"/>
      <c r="G512" s="158"/>
      <c r="H512" s="158"/>
    </row>
    <row r="513" spans="1:8" ht="14.25" customHeight="1">
      <c r="A513" s="158"/>
      <c r="B513" s="158"/>
      <c r="C513" s="158"/>
      <c r="D513" s="158"/>
      <c r="E513" s="158"/>
      <c r="F513" s="158"/>
      <c r="G513" s="158"/>
      <c r="H513" s="158"/>
    </row>
    <row r="514" spans="1:8" ht="14.25" customHeight="1">
      <c r="A514" s="158"/>
      <c r="B514" s="158"/>
      <c r="C514" s="158"/>
      <c r="D514" s="158"/>
      <c r="E514" s="158"/>
      <c r="F514" s="158"/>
      <c r="G514" s="158"/>
      <c r="H514" s="158"/>
    </row>
    <row r="515" spans="1:8" ht="14.25" customHeight="1">
      <c r="A515" s="158"/>
      <c r="B515" s="158"/>
      <c r="C515" s="158"/>
      <c r="D515" s="158"/>
      <c r="E515" s="158"/>
      <c r="F515" s="158"/>
      <c r="G515" s="158"/>
      <c r="H515" s="158"/>
    </row>
    <row r="516" spans="1:8" ht="14.25" customHeight="1">
      <c r="A516" s="158"/>
      <c r="B516" s="158"/>
      <c r="C516" s="158"/>
      <c r="D516" s="158"/>
      <c r="E516" s="158"/>
      <c r="F516" s="158"/>
      <c r="G516" s="158"/>
      <c r="H516" s="158"/>
    </row>
    <row r="517" spans="1:8" ht="14.25" customHeight="1">
      <c r="A517" s="158"/>
      <c r="B517" s="158"/>
      <c r="C517" s="158"/>
      <c r="D517" s="158"/>
      <c r="E517" s="158"/>
      <c r="F517" s="158"/>
      <c r="G517" s="158"/>
      <c r="H517" s="158"/>
    </row>
    <row r="518" spans="1:8" ht="14.25" customHeight="1">
      <c r="A518" s="158"/>
      <c r="B518" s="158"/>
      <c r="C518" s="158"/>
      <c r="D518" s="158"/>
      <c r="E518" s="158"/>
      <c r="F518" s="158"/>
      <c r="G518" s="158"/>
      <c r="H518" s="158"/>
    </row>
    <row r="519" spans="1:8" ht="14.25" customHeight="1">
      <c r="A519" s="158"/>
      <c r="B519" s="158"/>
      <c r="C519" s="158"/>
      <c r="D519" s="158"/>
      <c r="E519" s="158"/>
      <c r="F519" s="158"/>
      <c r="G519" s="158"/>
      <c r="H519" s="158"/>
    </row>
    <row r="520" spans="1:8" ht="14.25" customHeight="1">
      <c r="A520" s="158"/>
      <c r="B520" s="158"/>
      <c r="C520" s="158"/>
      <c r="D520" s="158"/>
      <c r="E520" s="158"/>
      <c r="F520" s="158"/>
      <c r="G520" s="158"/>
      <c r="H520" s="158"/>
    </row>
    <row r="521" spans="1:8" ht="14.25" customHeight="1">
      <c r="A521" s="158"/>
      <c r="B521" s="158"/>
      <c r="C521" s="158"/>
      <c r="D521" s="158"/>
      <c r="E521" s="158"/>
      <c r="F521" s="158"/>
      <c r="G521" s="158"/>
      <c r="H521" s="158"/>
    </row>
    <row r="522" spans="1:8" ht="14.25" customHeight="1">
      <c r="A522" s="158"/>
      <c r="B522" s="158"/>
      <c r="C522" s="158"/>
      <c r="D522" s="158"/>
      <c r="E522" s="158"/>
      <c r="F522" s="158"/>
      <c r="G522" s="158"/>
      <c r="H522" s="158"/>
    </row>
    <row r="523" spans="1:8" ht="14.25" customHeight="1">
      <c r="A523" s="158"/>
      <c r="B523" s="158"/>
      <c r="C523" s="158"/>
      <c r="D523" s="158"/>
      <c r="E523" s="158"/>
      <c r="F523" s="158"/>
      <c r="G523" s="158"/>
      <c r="H523" s="158"/>
    </row>
    <row r="524" spans="1:8" ht="14.25" customHeight="1">
      <c r="A524" s="158"/>
      <c r="B524" s="158"/>
      <c r="C524" s="158"/>
      <c r="D524" s="158"/>
      <c r="E524" s="158"/>
      <c r="F524" s="158"/>
      <c r="G524" s="158"/>
      <c r="H524" s="158"/>
    </row>
    <row r="525" spans="1:8" ht="14.25" customHeight="1">
      <c r="A525" s="158"/>
      <c r="B525" s="158"/>
      <c r="C525" s="158"/>
      <c r="D525" s="158"/>
      <c r="E525" s="158"/>
      <c r="F525" s="158"/>
      <c r="G525" s="158"/>
      <c r="H525" s="158"/>
    </row>
    <row r="526" spans="1:8" ht="14.25" customHeight="1">
      <c r="A526" s="158"/>
      <c r="B526" s="158"/>
      <c r="C526" s="158"/>
      <c r="D526" s="158"/>
      <c r="E526" s="158"/>
      <c r="F526" s="158"/>
      <c r="G526" s="158"/>
      <c r="H526" s="158"/>
    </row>
    <row r="527" spans="1:8" ht="14.25" customHeight="1">
      <c r="A527" s="158"/>
      <c r="B527" s="158"/>
      <c r="C527" s="158"/>
      <c r="D527" s="158"/>
      <c r="E527" s="158"/>
      <c r="F527" s="158"/>
      <c r="G527" s="158"/>
      <c r="H527" s="158"/>
    </row>
    <row r="528" spans="1:8" ht="14.25" customHeight="1">
      <c r="A528" s="158"/>
      <c r="B528" s="158"/>
      <c r="C528" s="158"/>
      <c r="D528" s="158"/>
      <c r="E528" s="158"/>
      <c r="F528" s="158"/>
      <c r="G528" s="158"/>
      <c r="H528" s="158"/>
    </row>
    <row r="529" spans="1:8" ht="14.25" customHeight="1">
      <c r="A529" s="158"/>
      <c r="B529" s="158"/>
      <c r="C529" s="158"/>
      <c r="D529" s="158"/>
      <c r="E529" s="158"/>
      <c r="F529" s="158"/>
      <c r="G529" s="158"/>
      <c r="H529" s="158"/>
    </row>
    <row r="530" spans="1:8" ht="14.25" customHeight="1">
      <c r="A530" s="158"/>
      <c r="B530" s="158"/>
      <c r="C530" s="158"/>
      <c r="D530" s="158"/>
      <c r="E530" s="158"/>
      <c r="F530" s="158"/>
      <c r="G530" s="158"/>
      <c r="H530" s="158"/>
    </row>
    <row r="531" spans="1:8" ht="14.25" customHeight="1">
      <c r="A531" s="158"/>
      <c r="B531" s="158"/>
      <c r="C531" s="158"/>
      <c r="D531" s="158"/>
      <c r="E531" s="158"/>
      <c r="F531" s="158"/>
      <c r="G531" s="158"/>
      <c r="H531" s="158"/>
    </row>
    <row r="532" spans="1:8" ht="14.25" customHeight="1">
      <c r="A532" s="158"/>
      <c r="B532" s="158"/>
      <c r="C532" s="158"/>
      <c r="D532" s="158"/>
      <c r="E532" s="158"/>
      <c r="F532" s="158"/>
      <c r="G532" s="158"/>
      <c r="H532" s="158"/>
    </row>
    <row r="533" spans="1:8" ht="14.25" customHeight="1">
      <c r="A533" s="158"/>
      <c r="B533" s="158"/>
      <c r="C533" s="158"/>
      <c r="D533" s="158"/>
      <c r="E533" s="158"/>
      <c r="F533" s="158"/>
      <c r="G533" s="158"/>
      <c r="H533" s="158"/>
    </row>
    <row r="534" spans="1:8" ht="14.25" customHeight="1">
      <c r="A534" s="158"/>
      <c r="B534" s="158"/>
      <c r="C534" s="158"/>
      <c r="D534" s="158"/>
      <c r="E534" s="158"/>
      <c r="F534" s="158"/>
      <c r="G534" s="158"/>
      <c r="H534" s="158"/>
    </row>
    <row r="535" spans="1:8" ht="14.25" customHeight="1">
      <c r="A535" s="158"/>
      <c r="B535" s="158"/>
      <c r="C535" s="158"/>
      <c r="D535" s="158"/>
      <c r="E535" s="158"/>
      <c r="F535" s="158"/>
      <c r="G535" s="158"/>
      <c r="H535" s="158"/>
    </row>
    <row r="536" spans="1:8" ht="14.25" customHeight="1">
      <c r="A536" s="158"/>
      <c r="B536" s="158"/>
      <c r="C536" s="158"/>
      <c r="D536" s="158"/>
      <c r="E536" s="158"/>
      <c r="F536" s="158"/>
      <c r="G536" s="158"/>
      <c r="H536" s="158"/>
    </row>
    <row r="537" spans="1:8" ht="14.25" customHeight="1">
      <c r="A537" s="158"/>
      <c r="B537" s="158"/>
      <c r="C537" s="158"/>
      <c r="D537" s="158"/>
      <c r="E537" s="158"/>
      <c r="F537" s="158"/>
      <c r="G537" s="158"/>
      <c r="H537" s="158"/>
    </row>
    <row r="538" spans="1:8" ht="14.25" customHeight="1">
      <c r="A538" s="158"/>
      <c r="B538" s="158"/>
      <c r="C538" s="158"/>
      <c r="D538" s="158"/>
      <c r="E538" s="158"/>
      <c r="F538" s="158"/>
      <c r="G538" s="158"/>
      <c r="H538" s="158"/>
    </row>
    <row r="539" spans="1:8" ht="14.25" customHeight="1">
      <c r="A539" s="158"/>
      <c r="B539" s="158"/>
      <c r="C539" s="158"/>
      <c r="D539" s="158"/>
      <c r="E539" s="158"/>
      <c r="F539" s="158"/>
      <c r="G539" s="158"/>
      <c r="H539" s="158"/>
    </row>
    <row r="540" spans="1:8" ht="14.25" customHeight="1">
      <c r="A540" s="158"/>
      <c r="B540" s="158"/>
      <c r="C540" s="158"/>
      <c r="D540" s="158"/>
      <c r="E540" s="158"/>
      <c r="F540" s="158"/>
      <c r="G540" s="158"/>
      <c r="H540" s="158"/>
    </row>
    <row r="541" spans="1:8" ht="14.25" customHeight="1">
      <c r="A541" s="158"/>
      <c r="B541" s="158"/>
      <c r="C541" s="158"/>
      <c r="D541" s="158"/>
      <c r="E541" s="158"/>
      <c r="F541" s="158"/>
      <c r="G541" s="158"/>
      <c r="H541" s="158"/>
    </row>
    <row r="542" spans="1:8" ht="14.25" customHeight="1">
      <c r="A542" s="158"/>
      <c r="B542" s="158"/>
      <c r="C542" s="158"/>
      <c r="D542" s="158"/>
      <c r="E542" s="158"/>
      <c r="F542" s="158"/>
      <c r="G542" s="158"/>
      <c r="H542" s="158"/>
    </row>
    <row r="543" spans="1:8" ht="14.25" customHeight="1">
      <c r="A543" s="158"/>
      <c r="B543" s="158"/>
      <c r="C543" s="158"/>
      <c r="D543" s="158"/>
      <c r="E543" s="158"/>
      <c r="F543" s="158"/>
      <c r="G543" s="158"/>
      <c r="H543" s="158"/>
    </row>
    <row r="544" spans="1:8" ht="14.25" customHeight="1">
      <c r="A544" s="158"/>
      <c r="B544" s="158"/>
      <c r="C544" s="158"/>
      <c r="D544" s="158"/>
      <c r="E544" s="158"/>
      <c r="F544" s="158"/>
      <c r="G544" s="158"/>
      <c r="H544" s="158"/>
    </row>
    <row r="545" spans="1:8" ht="14.25" customHeight="1">
      <c r="A545" s="158"/>
      <c r="B545" s="158"/>
      <c r="C545" s="158"/>
      <c r="D545" s="158"/>
      <c r="E545" s="158"/>
      <c r="F545" s="158"/>
      <c r="G545" s="158"/>
      <c r="H545" s="158"/>
    </row>
    <row r="546" spans="1:8" ht="14.25" customHeight="1">
      <c r="A546" s="158"/>
      <c r="B546" s="158"/>
      <c r="C546" s="158"/>
      <c r="D546" s="158"/>
      <c r="E546" s="158"/>
      <c r="F546" s="158"/>
      <c r="G546" s="158"/>
      <c r="H546" s="158"/>
    </row>
    <row r="547" spans="1:8" ht="14.25" customHeight="1">
      <c r="A547" s="158"/>
      <c r="B547" s="158"/>
      <c r="C547" s="158"/>
      <c r="D547" s="158"/>
      <c r="E547" s="158"/>
      <c r="F547" s="158"/>
      <c r="G547" s="158"/>
      <c r="H547" s="158"/>
    </row>
    <row r="548" spans="1:8" ht="14.25" customHeight="1">
      <c r="A548" s="158"/>
      <c r="B548" s="158"/>
      <c r="C548" s="158"/>
      <c r="D548" s="158"/>
      <c r="E548" s="158"/>
      <c r="F548" s="158"/>
      <c r="G548" s="158"/>
      <c r="H548" s="158"/>
    </row>
    <row r="549" spans="1:8" ht="14.25" customHeight="1">
      <c r="A549" s="158"/>
      <c r="B549" s="158"/>
      <c r="C549" s="158"/>
      <c r="D549" s="158"/>
      <c r="E549" s="158"/>
      <c r="F549" s="158"/>
      <c r="G549" s="158"/>
      <c r="H549" s="158"/>
    </row>
    <row r="550" spans="1:8" ht="14.25" customHeight="1">
      <c r="A550" s="158"/>
      <c r="B550" s="158"/>
      <c r="C550" s="158"/>
      <c r="D550" s="158"/>
      <c r="E550" s="158"/>
      <c r="F550" s="158"/>
      <c r="G550" s="158"/>
      <c r="H550" s="158"/>
    </row>
    <row r="551" spans="1:8" ht="14.25" customHeight="1">
      <c r="A551" s="158"/>
      <c r="B551" s="158"/>
      <c r="C551" s="158"/>
      <c r="D551" s="158"/>
      <c r="E551" s="158"/>
      <c r="F551" s="158"/>
      <c r="G551" s="158"/>
      <c r="H551" s="158"/>
    </row>
    <row r="552" spans="1:8" ht="14.25" customHeight="1">
      <c r="A552" s="158"/>
      <c r="B552" s="158"/>
      <c r="C552" s="158"/>
      <c r="D552" s="158"/>
      <c r="E552" s="158"/>
      <c r="F552" s="158"/>
      <c r="G552" s="158"/>
      <c r="H552" s="158"/>
    </row>
    <row r="553" spans="1:8" ht="14.25" customHeight="1">
      <c r="A553" s="158"/>
      <c r="B553" s="158"/>
      <c r="C553" s="158"/>
      <c r="D553" s="158"/>
      <c r="E553" s="158"/>
      <c r="F553" s="158"/>
      <c r="G553" s="158"/>
      <c r="H553" s="158"/>
    </row>
    <row r="554" spans="1:8" ht="14.25" customHeight="1">
      <c r="A554" s="158"/>
      <c r="B554" s="158"/>
      <c r="C554" s="158"/>
      <c r="D554" s="158"/>
      <c r="E554" s="158"/>
      <c r="F554" s="158"/>
      <c r="G554" s="158"/>
      <c r="H554" s="158"/>
    </row>
    <row r="555" spans="1:8" ht="14.25" customHeight="1">
      <c r="A555" s="158"/>
      <c r="B555" s="158"/>
      <c r="C555" s="158"/>
      <c r="D555" s="158"/>
      <c r="E555" s="158"/>
      <c r="F555" s="158"/>
      <c r="G555" s="158"/>
      <c r="H555" s="158"/>
    </row>
    <row r="556" spans="1:8" ht="14.25" customHeight="1">
      <c r="A556" s="158"/>
      <c r="B556" s="158"/>
      <c r="C556" s="158"/>
      <c r="D556" s="158"/>
      <c r="E556" s="158"/>
      <c r="F556" s="158"/>
      <c r="G556" s="158"/>
      <c r="H556" s="158"/>
    </row>
    <row r="557" spans="1:8" ht="14.25" customHeight="1">
      <c r="A557" s="158"/>
      <c r="B557" s="158"/>
      <c r="C557" s="158"/>
      <c r="D557" s="158"/>
      <c r="E557" s="158"/>
      <c r="F557" s="158"/>
      <c r="G557" s="158"/>
      <c r="H557" s="158"/>
    </row>
    <row r="558" spans="1:8" ht="14.25" customHeight="1">
      <c r="A558" s="158"/>
      <c r="B558" s="158"/>
      <c r="C558" s="158"/>
      <c r="D558" s="158"/>
      <c r="E558" s="158"/>
      <c r="F558" s="158"/>
      <c r="G558" s="158"/>
      <c r="H558" s="158"/>
    </row>
    <row r="559" spans="1:8" ht="14.25" customHeight="1">
      <c r="A559" s="158"/>
      <c r="B559" s="158"/>
      <c r="C559" s="158"/>
      <c r="D559" s="158"/>
      <c r="E559" s="158"/>
      <c r="F559" s="158"/>
      <c r="G559" s="158"/>
      <c r="H559" s="158"/>
    </row>
    <row r="560" spans="1:8" ht="14.25" customHeight="1">
      <c r="A560" s="158"/>
      <c r="B560" s="158"/>
      <c r="C560" s="158"/>
      <c r="D560" s="158"/>
      <c r="E560" s="158"/>
      <c r="F560" s="158"/>
      <c r="G560" s="158"/>
      <c r="H560" s="158"/>
    </row>
    <row r="561" spans="1:8" ht="14.25" customHeight="1">
      <c r="A561" s="158"/>
      <c r="B561" s="158"/>
      <c r="C561" s="158"/>
      <c r="D561" s="158"/>
      <c r="E561" s="158"/>
      <c r="F561" s="158"/>
      <c r="G561" s="158"/>
      <c r="H561" s="158"/>
    </row>
    <row r="562" spans="1:8" ht="14.25" customHeight="1">
      <c r="A562" s="158"/>
      <c r="B562" s="158"/>
      <c r="C562" s="158"/>
      <c r="D562" s="158"/>
      <c r="E562" s="158"/>
      <c r="F562" s="158"/>
      <c r="G562" s="158"/>
      <c r="H562" s="158"/>
    </row>
    <row r="563" spans="1:8" ht="14.25" customHeight="1">
      <c r="A563" s="158"/>
      <c r="B563" s="158"/>
      <c r="C563" s="158"/>
      <c r="D563" s="158"/>
      <c r="E563" s="158"/>
      <c r="F563" s="158"/>
      <c r="G563" s="158"/>
      <c r="H563" s="158"/>
    </row>
    <row r="564" spans="1:8" ht="14.25" customHeight="1">
      <c r="A564" s="158"/>
      <c r="B564" s="158"/>
      <c r="C564" s="158"/>
      <c r="D564" s="158"/>
      <c r="E564" s="158"/>
      <c r="F564" s="158"/>
      <c r="G564" s="158"/>
      <c r="H564" s="158"/>
    </row>
    <row r="565" spans="1:8" ht="14.25" customHeight="1">
      <c r="A565" s="158"/>
      <c r="B565" s="158"/>
      <c r="C565" s="158"/>
      <c r="D565" s="158"/>
      <c r="E565" s="158"/>
      <c r="F565" s="158"/>
      <c r="G565" s="158"/>
      <c r="H565" s="158"/>
    </row>
    <row r="566" spans="1:8" ht="14.25" customHeight="1">
      <c r="A566" s="158"/>
      <c r="B566" s="158"/>
      <c r="C566" s="158"/>
      <c r="D566" s="158"/>
      <c r="E566" s="158"/>
      <c r="F566" s="158"/>
      <c r="G566" s="158"/>
      <c r="H566" s="158"/>
    </row>
    <row r="567" spans="1:8" ht="14.25" customHeight="1">
      <c r="A567" s="158"/>
      <c r="B567" s="158"/>
      <c r="C567" s="158"/>
      <c r="D567" s="158"/>
      <c r="E567" s="158"/>
      <c r="F567" s="158"/>
      <c r="G567" s="158"/>
      <c r="H567" s="158"/>
    </row>
    <row r="568" spans="1:8" ht="14.25" customHeight="1">
      <c r="A568" s="158"/>
      <c r="B568" s="158"/>
      <c r="C568" s="158"/>
      <c r="D568" s="158"/>
      <c r="E568" s="158"/>
      <c r="F568" s="158"/>
      <c r="G568" s="158"/>
      <c r="H568" s="158"/>
    </row>
    <row r="569" spans="1:8" ht="14.25" customHeight="1">
      <c r="A569" s="158"/>
      <c r="B569" s="158"/>
      <c r="C569" s="158"/>
      <c r="D569" s="158"/>
      <c r="E569" s="158"/>
      <c r="F569" s="158"/>
      <c r="G569" s="158"/>
      <c r="H569" s="158"/>
    </row>
    <row r="570" spans="1:8" ht="14.25" customHeight="1">
      <c r="A570" s="158"/>
      <c r="B570" s="158"/>
      <c r="C570" s="158"/>
      <c r="D570" s="158"/>
      <c r="E570" s="158"/>
      <c r="F570" s="158"/>
      <c r="G570" s="158"/>
      <c r="H570" s="158"/>
    </row>
    <row r="571" spans="1:8" ht="14.25" customHeight="1">
      <c r="A571" s="158"/>
      <c r="B571" s="158"/>
      <c r="C571" s="158"/>
      <c r="D571" s="158"/>
      <c r="E571" s="158"/>
      <c r="F571" s="158"/>
      <c r="G571" s="158"/>
      <c r="H571" s="158"/>
    </row>
    <row r="572" spans="1:8" ht="14.25" customHeight="1">
      <c r="A572" s="158"/>
      <c r="B572" s="158"/>
      <c r="C572" s="158"/>
      <c r="D572" s="158"/>
      <c r="E572" s="158"/>
      <c r="F572" s="158"/>
      <c r="G572" s="158"/>
      <c r="H572" s="158"/>
    </row>
    <row r="573" spans="1:8" ht="14.25" customHeight="1">
      <c r="A573" s="158"/>
      <c r="B573" s="158"/>
      <c r="C573" s="158"/>
      <c r="D573" s="158"/>
      <c r="E573" s="158"/>
      <c r="F573" s="158"/>
      <c r="G573" s="158"/>
      <c r="H573" s="158"/>
    </row>
    <row r="574" spans="1:8" ht="14.25" customHeight="1">
      <c r="A574" s="158"/>
      <c r="B574" s="158"/>
      <c r="C574" s="158"/>
      <c r="D574" s="158"/>
      <c r="E574" s="158"/>
      <c r="F574" s="158"/>
      <c r="G574" s="158"/>
      <c r="H574" s="158"/>
    </row>
    <row r="575" spans="1:8" ht="14.25" customHeight="1">
      <c r="A575" s="158"/>
      <c r="B575" s="158"/>
      <c r="C575" s="158"/>
      <c r="D575" s="158"/>
      <c r="E575" s="158"/>
      <c r="F575" s="158"/>
      <c r="G575" s="158"/>
      <c r="H575" s="158"/>
    </row>
    <row r="576" spans="1:8" ht="14.25" customHeight="1">
      <c r="A576" s="158"/>
      <c r="B576" s="158"/>
      <c r="C576" s="158"/>
      <c r="D576" s="158"/>
      <c r="E576" s="158"/>
      <c r="F576" s="158"/>
      <c r="G576" s="158"/>
      <c r="H576" s="158"/>
    </row>
    <row r="577" spans="1:8" ht="14.25" customHeight="1">
      <c r="A577" s="158"/>
      <c r="B577" s="158"/>
      <c r="C577" s="158"/>
      <c r="D577" s="158"/>
      <c r="E577" s="158"/>
      <c r="F577" s="158"/>
      <c r="G577" s="158"/>
      <c r="H577" s="158"/>
    </row>
    <row r="578" spans="1:8" ht="14.25" customHeight="1">
      <c r="A578" s="158"/>
      <c r="B578" s="158"/>
      <c r="C578" s="158"/>
      <c r="D578" s="158"/>
      <c r="E578" s="158"/>
      <c r="F578" s="158"/>
      <c r="G578" s="158"/>
      <c r="H578" s="158"/>
    </row>
    <row r="579" spans="1:8" ht="14.25" customHeight="1">
      <c r="A579" s="158"/>
      <c r="B579" s="158"/>
      <c r="C579" s="158"/>
      <c r="D579" s="158"/>
      <c r="E579" s="158"/>
      <c r="F579" s="158"/>
      <c r="G579" s="158"/>
      <c r="H579" s="158"/>
    </row>
    <row r="580" spans="1:8" ht="14.25" customHeight="1">
      <c r="A580" s="158"/>
      <c r="B580" s="158"/>
      <c r="C580" s="158"/>
      <c r="D580" s="158"/>
      <c r="E580" s="158"/>
      <c r="F580" s="158"/>
      <c r="G580" s="158"/>
      <c r="H580" s="158"/>
    </row>
    <row r="581" spans="1:8" ht="14.25" customHeight="1">
      <c r="A581" s="158"/>
      <c r="B581" s="158"/>
      <c r="C581" s="158"/>
      <c r="D581" s="158"/>
      <c r="E581" s="158"/>
      <c r="F581" s="158"/>
      <c r="G581" s="158"/>
      <c r="H581" s="158"/>
    </row>
    <row r="582" spans="1:8" ht="14.25" customHeight="1">
      <c r="A582" s="158"/>
      <c r="B582" s="158"/>
      <c r="C582" s="158"/>
      <c r="D582" s="158"/>
      <c r="E582" s="158"/>
      <c r="F582" s="158"/>
      <c r="G582" s="158"/>
      <c r="H582" s="158"/>
    </row>
    <row r="583" spans="1:8" ht="14.25" customHeight="1">
      <c r="A583" s="158"/>
      <c r="B583" s="158"/>
      <c r="C583" s="158"/>
      <c r="D583" s="158"/>
      <c r="E583" s="158"/>
      <c r="F583" s="158"/>
      <c r="G583" s="158"/>
      <c r="H583" s="158"/>
    </row>
    <row r="584" spans="1:8" ht="14.25" customHeight="1">
      <c r="A584" s="158"/>
      <c r="B584" s="158"/>
      <c r="C584" s="158"/>
      <c r="D584" s="158"/>
      <c r="E584" s="158"/>
      <c r="F584" s="158"/>
      <c r="G584" s="158"/>
      <c r="H584" s="158"/>
    </row>
    <row r="585" spans="1:8" ht="14.25" customHeight="1">
      <c r="A585" s="158"/>
      <c r="B585" s="158"/>
      <c r="C585" s="158"/>
      <c r="D585" s="158"/>
      <c r="E585" s="158"/>
      <c r="F585" s="158"/>
      <c r="G585" s="158"/>
      <c r="H585" s="158"/>
    </row>
    <row r="586" spans="1:8" ht="14.25" customHeight="1">
      <c r="A586" s="158"/>
      <c r="B586" s="158"/>
      <c r="C586" s="158"/>
      <c r="D586" s="158"/>
      <c r="E586" s="158"/>
      <c r="F586" s="158"/>
      <c r="G586" s="158"/>
      <c r="H586" s="158"/>
    </row>
    <row r="587" spans="1:8" ht="14.25" customHeight="1">
      <c r="A587" s="158"/>
      <c r="B587" s="158"/>
      <c r="C587" s="158"/>
      <c r="D587" s="158"/>
      <c r="E587" s="158"/>
      <c r="F587" s="158"/>
      <c r="G587" s="158"/>
      <c r="H587" s="158"/>
    </row>
    <row r="588" spans="1:8" ht="14.25" customHeight="1">
      <c r="A588" s="158"/>
      <c r="B588" s="158"/>
      <c r="C588" s="158"/>
      <c r="D588" s="158"/>
      <c r="E588" s="158"/>
      <c r="F588" s="158"/>
      <c r="G588" s="158"/>
      <c r="H588" s="158"/>
    </row>
    <row r="589" spans="1:8" ht="14.25" customHeight="1">
      <c r="A589" s="158"/>
      <c r="B589" s="158"/>
      <c r="C589" s="158"/>
      <c r="D589" s="158"/>
      <c r="E589" s="158"/>
      <c r="F589" s="158"/>
      <c r="G589" s="158"/>
      <c r="H589" s="158"/>
    </row>
    <row r="590" spans="1:8" ht="14.25" customHeight="1">
      <c r="A590" s="158"/>
      <c r="B590" s="158"/>
      <c r="C590" s="158"/>
      <c r="D590" s="158"/>
      <c r="E590" s="158"/>
      <c r="F590" s="158"/>
      <c r="G590" s="158"/>
      <c r="H590" s="158"/>
    </row>
    <row r="591" spans="1:8" ht="14.25" customHeight="1">
      <c r="A591" s="158"/>
      <c r="B591" s="158"/>
      <c r="C591" s="158"/>
      <c r="D591" s="158"/>
      <c r="E591" s="158"/>
      <c r="F591" s="158"/>
      <c r="G591" s="158"/>
      <c r="H591" s="158"/>
    </row>
    <row r="592" spans="1:8" ht="14.25" customHeight="1">
      <c r="A592" s="158"/>
      <c r="B592" s="158"/>
      <c r="C592" s="158"/>
      <c r="D592" s="158"/>
      <c r="E592" s="158"/>
      <c r="F592" s="158"/>
      <c r="G592" s="158"/>
      <c r="H592" s="158"/>
    </row>
    <row r="593" spans="1:8" ht="14.25" customHeight="1">
      <c r="A593" s="158"/>
      <c r="B593" s="158"/>
      <c r="C593" s="158"/>
      <c r="D593" s="158"/>
      <c r="E593" s="158"/>
      <c r="F593" s="158"/>
      <c r="G593" s="158"/>
      <c r="H593" s="158"/>
    </row>
    <row r="594" spans="1:8" ht="14.25" customHeight="1">
      <c r="A594" s="158"/>
      <c r="B594" s="158"/>
      <c r="C594" s="158"/>
      <c r="D594" s="158"/>
      <c r="E594" s="158"/>
      <c r="F594" s="158"/>
      <c r="G594" s="158"/>
      <c r="H594" s="158"/>
    </row>
    <row r="595" spans="1:8" ht="14.25" customHeight="1">
      <c r="A595" s="158"/>
      <c r="B595" s="158"/>
      <c r="C595" s="158"/>
      <c r="D595" s="158"/>
      <c r="E595" s="158"/>
      <c r="F595" s="158"/>
      <c r="G595" s="158"/>
      <c r="H595" s="158"/>
    </row>
    <row r="596" spans="1:8" ht="14.25" customHeight="1">
      <c r="A596" s="158"/>
      <c r="B596" s="158"/>
      <c r="C596" s="158"/>
      <c r="D596" s="158"/>
      <c r="E596" s="158"/>
      <c r="F596" s="158"/>
      <c r="G596" s="158"/>
      <c r="H596" s="158"/>
    </row>
    <row r="597" spans="1:8" ht="14.25" customHeight="1">
      <c r="A597" s="158"/>
      <c r="B597" s="158"/>
      <c r="C597" s="158"/>
      <c r="D597" s="158"/>
      <c r="E597" s="158"/>
      <c r="F597" s="158"/>
      <c r="G597" s="158"/>
      <c r="H597" s="158"/>
    </row>
    <row r="598" spans="1:8" ht="14.25" customHeight="1">
      <c r="A598" s="158"/>
      <c r="B598" s="158"/>
      <c r="C598" s="158"/>
      <c r="D598" s="158"/>
      <c r="E598" s="158"/>
      <c r="F598" s="158"/>
      <c r="G598" s="158"/>
      <c r="H598" s="158"/>
    </row>
    <row r="599" spans="1:8" ht="14.25" customHeight="1">
      <c r="A599" s="158"/>
      <c r="B599" s="158"/>
      <c r="C599" s="158"/>
      <c r="D599" s="158"/>
      <c r="E599" s="158"/>
      <c r="F599" s="158"/>
      <c r="G599" s="158"/>
      <c r="H599" s="158"/>
    </row>
    <row r="600" spans="1:8" ht="14.25" customHeight="1">
      <c r="A600" s="158"/>
      <c r="B600" s="158"/>
      <c r="C600" s="158"/>
      <c r="D600" s="158"/>
      <c r="E600" s="158"/>
      <c r="F600" s="158"/>
      <c r="G600" s="158"/>
      <c r="H600" s="158"/>
    </row>
    <row r="601" spans="1:8" ht="14.25" customHeight="1">
      <c r="A601" s="158"/>
      <c r="B601" s="158"/>
      <c r="C601" s="158"/>
      <c r="D601" s="158"/>
      <c r="E601" s="158"/>
      <c r="F601" s="158"/>
      <c r="G601" s="158"/>
      <c r="H601" s="158"/>
    </row>
    <row r="602" spans="1:8" ht="14.25" customHeight="1">
      <c r="A602" s="158"/>
      <c r="B602" s="158"/>
      <c r="C602" s="158"/>
      <c r="D602" s="158"/>
      <c r="E602" s="158"/>
      <c r="F602" s="158"/>
      <c r="G602" s="158"/>
      <c r="H602" s="158"/>
    </row>
    <row r="603" spans="1:8" ht="14.25" customHeight="1">
      <c r="A603" s="158"/>
      <c r="B603" s="158"/>
      <c r="C603" s="158"/>
      <c r="D603" s="158"/>
      <c r="E603" s="158"/>
      <c r="F603" s="158"/>
      <c r="G603" s="158"/>
      <c r="H603" s="158"/>
    </row>
    <row r="604" spans="1:8" ht="14.25" customHeight="1">
      <c r="A604" s="158"/>
      <c r="B604" s="158"/>
      <c r="C604" s="158"/>
      <c r="D604" s="158"/>
      <c r="E604" s="158"/>
      <c r="F604" s="158"/>
      <c r="G604" s="158"/>
      <c r="H604" s="158"/>
    </row>
    <row r="605" spans="1:8" ht="14.25" customHeight="1">
      <c r="A605" s="158"/>
      <c r="B605" s="158"/>
      <c r="C605" s="158"/>
      <c r="D605" s="158"/>
      <c r="E605" s="158"/>
      <c r="F605" s="158"/>
      <c r="G605" s="158"/>
      <c r="H605" s="158"/>
    </row>
    <row r="606" spans="1:8" ht="14.25" customHeight="1">
      <c r="A606" s="158"/>
      <c r="B606" s="158"/>
      <c r="C606" s="158"/>
      <c r="D606" s="158"/>
      <c r="E606" s="158"/>
      <c r="F606" s="158"/>
      <c r="G606" s="158"/>
      <c r="H606" s="158"/>
    </row>
    <row r="607" spans="1:8" ht="14.25" customHeight="1">
      <c r="A607" s="158"/>
      <c r="B607" s="158"/>
      <c r="C607" s="158"/>
      <c r="D607" s="158"/>
      <c r="E607" s="158"/>
      <c r="F607" s="158"/>
      <c r="G607" s="158"/>
      <c r="H607" s="158"/>
    </row>
    <row r="608" spans="1:8" ht="14.25" customHeight="1">
      <c r="A608" s="158"/>
      <c r="B608" s="158"/>
      <c r="C608" s="158"/>
      <c r="D608" s="158"/>
      <c r="E608" s="158"/>
      <c r="F608" s="158"/>
      <c r="G608" s="158"/>
      <c r="H608" s="158"/>
    </row>
    <row r="609" spans="1:8" ht="14.25" customHeight="1">
      <c r="A609" s="158"/>
      <c r="B609" s="158"/>
      <c r="C609" s="158"/>
      <c r="D609" s="158"/>
      <c r="E609" s="158"/>
      <c r="F609" s="158"/>
      <c r="G609" s="158"/>
      <c r="H609" s="158"/>
    </row>
    <row r="610" spans="1:8" ht="14.25" customHeight="1">
      <c r="A610" s="158"/>
      <c r="B610" s="158"/>
      <c r="C610" s="158"/>
      <c r="D610" s="158"/>
      <c r="E610" s="158"/>
      <c r="F610" s="158"/>
      <c r="G610" s="158"/>
      <c r="H610" s="158"/>
    </row>
    <row r="611" spans="1:8" ht="14.25" customHeight="1">
      <c r="A611" s="158"/>
      <c r="B611" s="158"/>
      <c r="C611" s="158"/>
      <c r="D611" s="158"/>
      <c r="E611" s="158"/>
      <c r="F611" s="158"/>
      <c r="G611" s="158"/>
      <c r="H611" s="158"/>
    </row>
    <row r="612" spans="1:8" ht="14.25" customHeight="1">
      <c r="A612" s="158"/>
      <c r="B612" s="158"/>
      <c r="C612" s="158"/>
      <c r="D612" s="158"/>
      <c r="E612" s="158"/>
      <c r="F612" s="158"/>
      <c r="G612" s="158"/>
      <c r="H612" s="158"/>
    </row>
    <row r="613" spans="1:8" ht="14.25" customHeight="1">
      <c r="A613" s="158"/>
      <c r="B613" s="158"/>
      <c r="C613" s="158"/>
      <c r="D613" s="158"/>
      <c r="E613" s="158"/>
      <c r="F613" s="158"/>
      <c r="G613" s="158"/>
      <c r="H613" s="158"/>
    </row>
    <row r="614" spans="1:8" ht="14.25" customHeight="1">
      <c r="A614" s="158"/>
      <c r="B614" s="158"/>
      <c r="C614" s="158"/>
      <c r="D614" s="158"/>
      <c r="E614" s="158"/>
      <c r="F614" s="158"/>
      <c r="G614" s="158"/>
      <c r="H614" s="158"/>
    </row>
    <row r="615" spans="1:8" ht="14.25" customHeight="1">
      <c r="A615" s="158"/>
      <c r="B615" s="158"/>
      <c r="C615" s="158"/>
      <c r="D615" s="158"/>
      <c r="E615" s="158"/>
      <c r="F615" s="158"/>
      <c r="G615" s="158"/>
      <c r="H615" s="158"/>
    </row>
    <row r="616" spans="1:8" ht="14.25" customHeight="1">
      <c r="A616" s="158"/>
      <c r="B616" s="158"/>
      <c r="C616" s="158"/>
      <c r="D616" s="158"/>
      <c r="E616" s="158"/>
      <c r="F616" s="158"/>
      <c r="G616" s="158"/>
      <c r="H616" s="158"/>
    </row>
    <row r="617" spans="1:8" ht="14.25" customHeight="1">
      <c r="A617" s="158"/>
      <c r="B617" s="158"/>
      <c r="C617" s="158"/>
      <c r="D617" s="158"/>
      <c r="E617" s="158"/>
      <c r="F617" s="158"/>
      <c r="G617" s="158"/>
      <c r="H617" s="158"/>
    </row>
    <row r="618" spans="1:8" ht="14.25" customHeight="1">
      <c r="A618" s="158"/>
      <c r="B618" s="158"/>
      <c r="C618" s="158"/>
      <c r="D618" s="158"/>
      <c r="E618" s="158"/>
      <c r="F618" s="158"/>
      <c r="G618" s="158"/>
      <c r="H618" s="158"/>
    </row>
    <row r="619" spans="1:8" ht="14.25" customHeight="1">
      <c r="A619" s="158"/>
      <c r="B619" s="158"/>
      <c r="C619" s="158"/>
      <c r="D619" s="158"/>
      <c r="E619" s="158"/>
      <c r="F619" s="158"/>
      <c r="G619" s="158"/>
      <c r="H619" s="158"/>
    </row>
    <row r="620" spans="1:8" ht="14.25" customHeight="1">
      <c r="A620" s="158"/>
      <c r="B620" s="158"/>
      <c r="C620" s="158"/>
      <c r="D620" s="158"/>
      <c r="E620" s="158"/>
      <c r="F620" s="158"/>
      <c r="G620" s="158"/>
      <c r="H620" s="158"/>
    </row>
    <row r="621" spans="1:8" ht="14.25" customHeight="1">
      <c r="A621" s="158"/>
      <c r="B621" s="158"/>
      <c r="C621" s="158"/>
      <c r="D621" s="158"/>
      <c r="E621" s="158"/>
      <c r="F621" s="158"/>
      <c r="G621" s="158"/>
      <c r="H621" s="158"/>
    </row>
    <row r="622" spans="1:8" ht="14.25" customHeight="1">
      <c r="A622" s="158"/>
      <c r="B622" s="158"/>
      <c r="C622" s="158"/>
      <c r="D622" s="158"/>
      <c r="E622" s="158"/>
      <c r="F622" s="158"/>
      <c r="G622" s="158"/>
      <c r="H622" s="158"/>
    </row>
    <row r="623" spans="1:8" ht="14.25" customHeight="1">
      <c r="A623" s="158"/>
      <c r="B623" s="158"/>
      <c r="C623" s="158"/>
      <c r="D623" s="158"/>
      <c r="E623" s="158"/>
      <c r="F623" s="158"/>
      <c r="G623" s="158"/>
      <c r="H623" s="158"/>
    </row>
    <row r="624" spans="1:8" ht="14.25" customHeight="1">
      <c r="A624" s="158"/>
      <c r="B624" s="158"/>
      <c r="C624" s="158"/>
      <c r="D624" s="158"/>
      <c r="E624" s="158"/>
      <c r="F624" s="158"/>
      <c r="G624" s="158"/>
      <c r="H624" s="158"/>
    </row>
    <row r="625" spans="1:8" ht="14.25" customHeight="1">
      <c r="A625" s="158"/>
      <c r="B625" s="158"/>
      <c r="C625" s="158"/>
      <c r="D625" s="158"/>
      <c r="E625" s="158"/>
      <c r="F625" s="158"/>
      <c r="G625" s="158"/>
      <c r="H625" s="158"/>
    </row>
    <row r="626" spans="1:8" ht="14.25" customHeight="1">
      <c r="A626" s="158"/>
      <c r="B626" s="158"/>
      <c r="C626" s="158"/>
      <c r="D626" s="158"/>
      <c r="E626" s="158"/>
      <c r="F626" s="158"/>
      <c r="G626" s="158"/>
      <c r="H626" s="158"/>
    </row>
    <row r="627" spans="1:8" ht="14.25" customHeight="1">
      <c r="A627" s="158"/>
      <c r="B627" s="158"/>
      <c r="C627" s="158"/>
      <c r="D627" s="158"/>
      <c r="E627" s="158"/>
      <c r="F627" s="158"/>
      <c r="G627" s="158"/>
      <c r="H627" s="158"/>
    </row>
    <row r="628" spans="1:8" ht="14.25" customHeight="1">
      <c r="A628" s="158"/>
      <c r="B628" s="158"/>
      <c r="C628" s="158"/>
      <c r="D628" s="158"/>
      <c r="E628" s="158"/>
      <c r="F628" s="158"/>
      <c r="G628" s="158"/>
      <c r="H628" s="158"/>
    </row>
    <row r="629" spans="1:8" ht="14.25" customHeight="1">
      <c r="A629" s="158"/>
      <c r="B629" s="158"/>
      <c r="C629" s="158"/>
      <c r="D629" s="158"/>
      <c r="E629" s="158"/>
      <c r="F629" s="158"/>
      <c r="G629" s="158"/>
      <c r="H629" s="158"/>
    </row>
    <row r="630" spans="1:8" ht="14.25" customHeight="1">
      <c r="A630" s="158"/>
      <c r="B630" s="158"/>
      <c r="C630" s="158"/>
      <c r="D630" s="158"/>
      <c r="E630" s="158"/>
      <c r="F630" s="158"/>
      <c r="G630" s="158"/>
      <c r="H630" s="158"/>
    </row>
    <row r="631" spans="1:8" ht="14.25" customHeight="1">
      <c r="A631" s="158"/>
      <c r="B631" s="158"/>
      <c r="C631" s="158"/>
      <c r="D631" s="158"/>
      <c r="E631" s="158"/>
      <c r="F631" s="158"/>
      <c r="G631" s="158"/>
      <c r="H631" s="158"/>
    </row>
    <row r="632" spans="1:8" ht="14.25" customHeight="1">
      <c r="A632" s="158"/>
      <c r="B632" s="158"/>
      <c r="C632" s="158"/>
      <c r="D632" s="158"/>
      <c r="E632" s="158"/>
      <c r="F632" s="158"/>
      <c r="G632" s="158"/>
      <c r="H632" s="158"/>
    </row>
    <row r="633" spans="1:8" ht="14.25" customHeight="1">
      <c r="A633" s="158"/>
      <c r="B633" s="158"/>
      <c r="C633" s="158"/>
      <c r="D633" s="158"/>
      <c r="E633" s="158"/>
      <c r="F633" s="158"/>
      <c r="G633" s="158"/>
      <c r="H633" s="158"/>
    </row>
    <row r="634" spans="1:8" ht="14.25" customHeight="1">
      <c r="A634" s="158"/>
      <c r="B634" s="158"/>
      <c r="C634" s="158"/>
      <c r="D634" s="158"/>
      <c r="E634" s="158"/>
      <c r="F634" s="158"/>
      <c r="G634" s="158"/>
      <c r="H634" s="158"/>
    </row>
    <row r="635" spans="1:8" ht="14.25" customHeight="1">
      <c r="A635" s="158"/>
      <c r="B635" s="158"/>
      <c r="C635" s="158"/>
      <c r="D635" s="158"/>
      <c r="E635" s="158"/>
      <c r="F635" s="158"/>
      <c r="G635" s="158"/>
      <c r="H635" s="158"/>
    </row>
    <row r="636" spans="1:8" ht="14.25" customHeight="1">
      <c r="A636" s="158"/>
      <c r="B636" s="158"/>
      <c r="C636" s="158"/>
      <c r="D636" s="158"/>
      <c r="E636" s="158"/>
      <c r="F636" s="158"/>
      <c r="G636" s="158"/>
      <c r="H636" s="158"/>
    </row>
    <row r="637" spans="1:8" ht="14.25" customHeight="1">
      <c r="A637" s="158"/>
      <c r="B637" s="158"/>
      <c r="C637" s="158"/>
      <c r="D637" s="158"/>
      <c r="E637" s="158"/>
      <c r="F637" s="158"/>
      <c r="G637" s="158"/>
      <c r="H637" s="158"/>
    </row>
    <row r="638" spans="1:8" ht="14.25" customHeight="1">
      <c r="A638" s="158"/>
      <c r="B638" s="158"/>
      <c r="C638" s="158"/>
      <c r="D638" s="158"/>
      <c r="E638" s="158"/>
      <c r="F638" s="158"/>
      <c r="G638" s="158"/>
      <c r="H638" s="158"/>
    </row>
    <row r="639" spans="1:8" ht="14.25" customHeight="1">
      <c r="A639" s="158"/>
      <c r="B639" s="158"/>
      <c r="C639" s="158"/>
      <c r="D639" s="158"/>
      <c r="E639" s="158"/>
      <c r="F639" s="158"/>
      <c r="G639" s="158"/>
      <c r="H639" s="158"/>
    </row>
    <row r="640" spans="1:8" ht="14.25" customHeight="1">
      <c r="A640" s="158"/>
      <c r="B640" s="158"/>
      <c r="C640" s="158"/>
      <c r="D640" s="158"/>
      <c r="E640" s="158"/>
      <c r="F640" s="158"/>
      <c r="G640" s="158"/>
      <c r="H640" s="158"/>
    </row>
    <row r="641" spans="1:8" ht="14.25" customHeight="1">
      <c r="A641" s="158"/>
      <c r="B641" s="158"/>
      <c r="C641" s="158"/>
      <c r="D641" s="158"/>
      <c r="E641" s="158"/>
      <c r="F641" s="158"/>
      <c r="G641" s="158"/>
      <c r="H641" s="158"/>
    </row>
    <row r="642" spans="1:8" ht="14.25" customHeight="1">
      <c r="A642" s="158"/>
      <c r="B642" s="158"/>
      <c r="C642" s="158"/>
      <c r="D642" s="158"/>
      <c r="E642" s="158"/>
      <c r="F642" s="158"/>
      <c r="G642" s="158"/>
      <c r="H642" s="158"/>
    </row>
    <row r="643" spans="1:8" ht="14.25" customHeight="1">
      <c r="A643" s="158"/>
      <c r="B643" s="158"/>
      <c r="C643" s="158"/>
      <c r="D643" s="158"/>
      <c r="E643" s="158"/>
      <c r="F643" s="158"/>
      <c r="G643" s="158"/>
      <c r="H643" s="158"/>
    </row>
    <row r="644" spans="1:8" ht="14.25" customHeight="1">
      <c r="A644" s="158"/>
      <c r="B644" s="158"/>
      <c r="C644" s="158"/>
      <c r="D644" s="158"/>
      <c r="E644" s="158"/>
      <c r="F644" s="158"/>
      <c r="G644" s="158"/>
      <c r="H644" s="158"/>
    </row>
    <row r="645" spans="1:8" ht="14.25" customHeight="1">
      <c r="A645" s="158"/>
      <c r="B645" s="158"/>
      <c r="C645" s="158"/>
      <c r="D645" s="158"/>
      <c r="E645" s="158"/>
      <c r="F645" s="158"/>
      <c r="G645" s="158"/>
      <c r="H645" s="158"/>
    </row>
    <row r="646" spans="1:8" ht="14.25" customHeight="1">
      <c r="A646" s="158"/>
      <c r="B646" s="158"/>
      <c r="C646" s="158"/>
      <c r="D646" s="158"/>
      <c r="E646" s="158"/>
      <c r="F646" s="158"/>
      <c r="G646" s="158"/>
      <c r="H646" s="158"/>
    </row>
    <row r="647" spans="1:8" ht="14.25" customHeight="1">
      <c r="A647" s="158"/>
      <c r="B647" s="158"/>
      <c r="C647" s="158"/>
      <c r="D647" s="158"/>
      <c r="E647" s="158"/>
      <c r="F647" s="158"/>
      <c r="G647" s="158"/>
      <c r="H647" s="158"/>
    </row>
    <row r="648" spans="1:8" ht="14.25" customHeight="1">
      <c r="A648" s="158"/>
      <c r="B648" s="158"/>
      <c r="C648" s="158"/>
      <c r="D648" s="158"/>
      <c r="E648" s="158"/>
      <c r="F648" s="158"/>
      <c r="G648" s="158"/>
      <c r="H648" s="158"/>
    </row>
    <row r="649" spans="1:8" ht="14.25" customHeight="1">
      <c r="A649" s="158"/>
      <c r="B649" s="158"/>
      <c r="C649" s="158"/>
      <c r="D649" s="158"/>
      <c r="E649" s="158"/>
      <c r="F649" s="158"/>
      <c r="G649" s="158"/>
      <c r="H649" s="158"/>
    </row>
    <row r="650" spans="1:8" ht="14.25" customHeight="1">
      <c r="A650" s="158"/>
      <c r="B650" s="158"/>
      <c r="C650" s="158"/>
      <c r="D650" s="158"/>
      <c r="E650" s="158"/>
      <c r="F650" s="158"/>
      <c r="G650" s="158"/>
      <c r="H650" s="158"/>
    </row>
    <row r="651" spans="1:8" ht="14.25" customHeight="1">
      <c r="A651" s="158"/>
      <c r="B651" s="158"/>
      <c r="C651" s="158"/>
      <c r="D651" s="158"/>
      <c r="E651" s="158"/>
      <c r="F651" s="158"/>
      <c r="G651" s="158"/>
      <c r="H651" s="158"/>
    </row>
    <row r="652" spans="1:8" ht="14.25" customHeight="1">
      <c r="A652" s="158"/>
      <c r="B652" s="158"/>
      <c r="C652" s="158"/>
      <c r="D652" s="158"/>
      <c r="E652" s="158"/>
      <c r="F652" s="158"/>
      <c r="G652" s="158"/>
      <c r="H652" s="158"/>
    </row>
    <row r="653" spans="1:8" ht="14.25" customHeight="1">
      <c r="A653" s="158"/>
      <c r="B653" s="158"/>
      <c r="C653" s="158"/>
      <c r="D653" s="158"/>
      <c r="E653" s="158"/>
      <c r="F653" s="158"/>
      <c r="G653" s="158"/>
      <c r="H653" s="158"/>
    </row>
    <row r="654" spans="1:8" ht="14.25" customHeight="1">
      <c r="A654" s="158"/>
      <c r="B654" s="158"/>
      <c r="C654" s="158"/>
      <c r="D654" s="158"/>
      <c r="E654" s="158"/>
      <c r="F654" s="158"/>
      <c r="G654" s="158"/>
      <c r="H654" s="158"/>
    </row>
    <row r="655" spans="1:8" ht="14.25" customHeight="1">
      <c r="A655" s="158"/>
      <c r="B655" s="158"/>
      <c r="C655" s="158"/>
      <c r="D655" s="158"/>
      <c r="E655" s="158"/>
      <c r="F655" s="158"/>
      <c r="G655" s="158"/>
      <c r="H655" s="158"/>
    </row>
    <row r="656" spans="1:8" ht="14.25" customHeight="1">
      <c r="A656" s="158"/>
      <c r="B656" s="158"/>
      <c r="C656" s="158"/>
      <c r="D656" s="158"/>
      <c r="E656" s="158"/>
      <c r="F656" s="158"/>
      <c r="G656" s="158"/>
      <c r="H656" s="158"/>
    </row>
    <row r="657" spans="1:8" ht="14.25" customHeight="1">
      <c r="A657" s="158"/>
      <c r="B657" s="158"/>
      <c r="C657" s="158"/>
      <c r="D657" s="158"/>
      <c r="E657" s="158"/>
      <c r="F657" s="158"/>
      <c r="G657" s="158"/>
      <c r="H657" s="158"/>
    </row>
    <row r="658" spans="1:8" ht="14.25" customHeight="1">
      <c r="A658" s="158"/>
      <c r="B658" s="158"/>
      <c r="C658" s="158"/>
      <c r="D658" s="158"/>
      <c r="E658" s="158"/>
      <c r="F658" s="158"/>
      <c r="G658" s="158"/>
      <c r="H658" s="158"/>
    </row>
    <row r="659" spans="1:8" ht="14.25" customHeight="1">
      <c r="A659" s="158"/>
      <c r="B659" s="158"/>
      <c r="C659" s="158"/>
      <c r="D659" s="158"/>
      <c r="E659" s="158"/>
      <c r="F659" s="158"/>
      <c r="G659" s="158"/>
      <c r="H659" s="158"/>
    </row>
    <row r="660" spans="1:8" ht="14.25" customHeight="1">
      <c r="A660" s="158"/>
      <c r="B660" s="158"/>
      <c r="C660" s="158"/>
      <c r="D660" s="158"/>
      <c r="E660" s="158"/>
      <c r="F660" s="158"/>
      <c r="G660" s="158"/>
      <c r="H660" s="158"/>
    </row>
    <row r="661" spans="1:8" ht="14.25" customHeight="1">
      <c r="A661" s="158"/>
      <c r="B661" s="158"/>
      <c r="C661" s="158"/>
      <c r="D661" s="158"/>
      <c r="E661" s="158"/>
      <c r="F661" s="158"/>
      <c r="G661" s="158"/>
      <c r="H661" s="158"/>
    </row>
    <row r="662" spans="1:8" ht="14.25" customHeight="1">
      <c r="A662" s="158"/>
      <c r="B662" s="158"/>
      <c r="C662" s="158"/>
      <c r="D662" s="158"/>
      <c r="E662" s="158"/>
      <c r="F662" s="158"/>
      <c r="G662" s="158"/>
      <c r="H662" s="158"/>
    </row>
    <row r="663" spans="1:8" ht="14.25" customHeight="1">
      <c r="A663" s="158"/>
      <c r="B663" s="158"/>
      <c r="C663" s="158"/>
      <c r="D663" s="158"/>
      <c r="E663" s="158"/>
      <c r="F663" s="158"/>
      <c r="G663" s="158"/>
      <c r="H663" s="158"/>
    </row>
    <row r="664" spans="1:8" ht="14.25" customHeight="1">
      <c r="A664" s="158"/>
      <c r="B664" s="158"/>
      <c r="C664" s="158"/>
      <c r="D664" s="158"/>
      <c r="E664" s="158"/>
      <c r="F664" s="158"/>
      <c r="G664" s="158"/>
      <c r="H664" s="158"/>
    </row>
    <row r="665" spans="1:8" ht="14.25" customHeight="1">
      <c r="A665" s="158"/>
      <c r="B665" s="158"/>
      <c r="C665" s="158"/>
      <c r="D665" s="158"/>
      <c r="E665" s="158"/>
      <c r="F665" s="158"/>
      <c r="G665" s="158"/>
      <c r="H665" s="158"/>
    </row>
    <row r="666" spans="1:8" ht="14.25" customHeight="1">
      <c r="A666" s="158"/>
      <c r="B666" s="158"/>
      <c r="C666" s="158"/>
      <c r="D666" s="158"/>
      <c r="E666" s="158"/>
      <c r="F666" s="158"/>
      <c r="G666" s="158"/>
      <c r="H666" s="158"/>
    </row>
    <row r="667" spans="1:8" ht="14.25" customHeight="1">
      <c r="A667" s="158"/>
      <c r="B667" s="158"/>
      <c r="C667" s="158"/>
      <c r="D667" s="158"/>
      <c r="E667" s="158"/>
      <c r="F667" s="158"/>
      <c r="G667" s="158"/>
      <c r="H667" s="158"/>
    </row>
    <row r="668" spans="1:8" ht="14.25" customHeight="1">
      <c r="A668" s="158"/>
      <c r="B668" s="158"/>
      <c r="C668" s="158"/>
      <c r="D668" s="158"/>
      <c r="E668" s="158"/>
      <c r="F668" s="158"/>
      <c r="G668" s="158"/>
      <c r="H668" s="158"/>
    </row>
    <row r="669" spans="1:8" ht="14.25" customHeight="1">
      <c r="A669" s="158"/>
      <c r="B669" s="158"/>
      <c r="C669" s="158"/>
      <c r="D669" s="158"/>
      <c r="E669" s="158"/>
      <c r="F669" s="158"/>
      <c r="G669" s="158"/>
      <c r="H669" s="158"/>
    </row>
    <row r="670" spans="1:8" ht="14.25" customHeight="1">
      <c r="A670" s="158"/>
      <c r="B670" s="158"/>
      <c r="C670" s="158"/>
      <c r="D670" s="158"/>
      <c r="E670" s="158"/>
      <c r="F670" s="158"/>
      <c r="G670" s="158"/>
      <c r="H670" s="158"/>
    </row>
    <row r="671" spans="1:8" ht="14.25" customHeight="1">
      <c r="A671" s="158"/>
      <c r="B671" s="158"/>
      <c r="C671" s="158"/>
      <c r="D671" s="158"/>
      <c r="E671" s="158"/>
      <c r="F671" s="158"/>
      <c r="G671" s="158"/>
      <c r="H671" s="158"/>
    </row>
    <row r="672" spans="1:8" ht="14.25" customHeight="1">
      <c r="A672" s="158"/>
      <c r="B672" s="158"/>
      <c r="C672" s="158"/>
      <c r="D672" s="158"/>
      <c r="E672" s="158"/>
      <c r="F672" s="158"/>
      <c r="G672" s="158"/>
      <c r="H672" s="158"/>
    </row>
    <row r="673" spans="1:8" ht="14.25" customHeight="1">
      <c r="A673" s="158"/>
      <c r="B673" s="158"/>
      <c r="C673" s="158"/>
      <c r="D673" s="158"/>
      <c r="E673" s="158"/>
      <c r="F673" s="158"/>
      <c r="G673" s="158"/>
      <c r="H673" s="158"/>
    </row>
    <row r="674" spans="1:8" ht="14.25" customHeight="1">
      <c r="A674" s="158"/>
      <c r="B674" s="158"/>
      <c r="C674" s="158"/>
      <c r="D674" s="158"/>
      <c r="E674" s="158"/>
      <c r="F674" s="158"/>
      <c r="G674" s="158"/>
      <c r="H674" s="158"/>
    </row>
    <row r="675" spans="1:8" ht="14.25" customHeight="1">
      <c r="A675" s="158"/>
      <c r="B675" s="158"/>
      <c r="C675" s="158"/>
      <c r="D675" s="158"/>
      <c r="E675" s="158"/>
      <c r="F675" s="158"/>
      <c r="G675" s="158"/>
      <c r="H675" s="158"/>
    </row>
    <row r="676" spans="1:8" ht="14.25" customHeight="1">
      <c r="A676" s="158"/>
      <c r="B676" s="158"/>
      <c r="C676" s="158"/>
      <c r="D676" s="158"/>
      <c r="E676" s="158"/>
      <c r="F676" s="158"/>
      <c r="G676" s="158"/>
      <c r="H676" s="158"/>
    </row>
    <row r="677" spans="1:8" ht="14.25" customHeight="1">
      <c r="A677" s="158"/>
      <c r="B677" s="158"/>
      <c r="C677" s="158"/>
      <c r="D677" s="158"/>
      <c r="E677" s="158"/>
      <c r="F677" s="158"/>
      <c r="G677" s="158"/>
      <c r="H677" s="158"/>
    </row>
    <row r="678" spans="1:8" ht="14.25" customHeight="1">
      <c r="A678" s="158"/>
      <c r="B678" s="158"/>
      <c r="C678" s="158"/>
      <c r="D678" s="158"/>
      <c r="E678" s="158"/>
      <c r="F678" s="158"/>
      <c r="G678" s="158"/>
      <c r="H678" s="158"/>
    </row>
    <row r="679" spans="1:8" ht="14.25" customHeight="1">
      <c r="A679" s="158"/>
      <c r="B679" s="158"/>
      <c r="C679" s="158"/>
      <c r="D679" s="158"/>
      <c r="E679" s="158"/>
      <c r="F679" s="158"/>
      <c r="G679" s="158"/>
      <c r="H679" s="158"/>
    </row>
    <row r="680" spans="1:8" ht="14.25" customHeight="1">
      <c r="A680" s="158"/>
      <c r="B680" s="158"/>
      <c r="C680" s="158"/>
      <c r="D680" s="158"/>
      <c r="E680" s="158"/>
      <c r="F680" s="158"/>
      <c r="G680" s="158"/>
      <c r="H680" s="158"/>
    </row>
    <row r="681" spans="1:8" ht="14.25" customHeight="1">
      <c r="A681" s="158"/>
      <c r="B681" s="158"/>
      <c r="C681" s="158"/>
      <c r="D681" s="158"/>
      <c r="E681" s="158"/>
      <c r="F681" s="158"/>
      <c r="G681" s="158"/>
      <c r="H681" s="158"/>
    </row>
    <row r="682" spans="1:8" ht="14.25" customHeight="1">
      <c r="A682" s="158"/>
      <c r="B682" s="158"/>
      <c r="C682" s="158"/>
      <c r="D682" s="158"/>
      <c r="E682" s="158"/>
      <c r="F682" s="158"/>
      <c r="G682" s="158"/>
      <c r="H682" s="158"/>
    </row>
    <row r="683" spans="1:8" ht="14.25" customHeight="1">
      <c r="A683" s="158"/>
      <c r="B683" s="158"/>
      <c r="C683" s="158"/>
      <c r="D683" s="158"/>
      <c r="E683" s="158"/>
      <c r="F683" s="158"/>
      <c r="G683" s="158"/>
      <c r="H683" s="158"/>
    </row>
    <row r="684" spans="1:8" ht="14.25" customHeight="1">
      <c r="A684" s="158"/>
      <c r="B684" s="158"/>
      <c r="C684" s="158"/>
      <c r="D684" s="158"/>
      <c r="E684" s="158"/>
      <c r="F684" s="158"/>
      <c r="G684" s="158"/>
      <c r="H684" s="158"/>
    </row>
    <row r="685" spans="1:8" ht="14.25" customHeight="1">
      <c r="A685" s="158"/>
      <c r="B685" s="158"/>
      <c r="C685" s="158"/>
      <c r="D685" s="158"/>
      <c r="E685" s="158"/>
      <c r="F685" s="158"/>
      <c r="G685" s="158"/>
      <c r="H685" s="158"/>
    </row>
    <row r="686" spans="1:8" ht="14.25" customHeight="1">
      <c r="A686" s="158"/>
      <c r="B686" s="158"/>
      <c r="C686" s="158"/>
      <c r="D686" s="158"/>
      <c r="E686" s="158"/>
      <c r="F686" s="158"/>
      <c r="G686" s="158"/>
      <c r="H686" s="158"/>
    </row>
    <row r="687" spans="1:8" ht="14.25" customHeight="1">
      <c r="A687" s="158"/>
      <c r="B687" s="158"/>
      <c r="C687" s="158"/>
      <c r="D687" s="158"/>
      <c r="E687" s="158"/>
      <c r="F687" s="158"/>
      <c r="G687" s="158"/>
      <c r="H687" s="158"/>
    </row>
    <row r="688" spans="1:8" ht="14.25" customHeight="1">
      <c r="A688" s="158"/>
      <c r="B688" s="158"/>
      <c r="C688" s="158"/>
      <c r="D688" s="158"/>
      <c r="E688" s="158"/>
      <c r="F688" s="158"/>
      <c r="G688" s="158"/>
      <c r="H688" s="158"/>
    </row>
    <row r="689" spans="1:8" ht="14.25" customHeight="1">
      <c r="A689" s="158"/>
      <c r="B689" s="158"/>
      <c r="C689" s="158"/>
      <c r="D689" s="158"/>
      <c r="E689" s="158"/>
      <c r="F689" s="158"/>
      <c r="G689" s="158"/>
      <c r="H689" s="158"/>
    </row>
    <row r="690" spans="1:8" ht="14.25" customHeight="1">
      <c r="A690" s="158"/>
      <c r="B690" s="158"/>
      <c r="C690" s="158"/>
      <c r="D690" s="158"/>
      <c r="E690" s="158"/>
      <c r="F690" s="158"/>
      <c r="G690" s="158"/>
      <c r="H690" s="158"/>
    </row>
    <row r="691" spans="1:8" ht="14.25" customHeight="1">
      <c r="A691" s="158"/>
      <c r="B691" s="158"/>
      <c r="C691" s="158"/>
      <c r="D691" s="158"/>
      <c r="E691" s="158"/>
      <c r="F691" s="158"/>
      <c r="G691" s="158"/>
      <c r="H691" s="158"/>
    </row>
    <row r="692" spans="1:8" ht="14.25" customHeight="1">
      <c r="A692" s="158"/>
      <c r="B692" s="158"/>
      <c r="C692" s="158"/>
      <c r="D692" s="158"/>
      <c r="E692" s="158"/>
      <c r="F692" s="158"/>
      <c r="G692" s="158"/>
      <c r="H692" s="158"/>
    </row>
    <row r="693" spans="1:8" ht="14.25" customHeight="1">
      <c r="A693" s="158"/>
      <c r="B693" s="158"/>
      <c r="C693" s="158"/>
      <c r="D693" s="158"/>
      <c r="E693" s="158"/>
      <c r="F693" s="158"/>
      <c r="G693" s="158"/>
      <c r="H693" s="158"/>
    </row>
    <row r="694" spans="1:8" ht="14.25" customHeight="1">
      <c r="A694" s="158"/>
      <c r="B694" s="158"/>
      <c r="C694" s="158"/>
      <c r="D694" s="158"/>
      <c r="E694" s="158"/>
      <c r="F694" s="158"/>
      <c r="G694" s="158"/>
      <c r="H694" s="158"/>
    </row>
    <row r="695" spans="1:8" ht="14.25" customHeight="1">
      <c r="A695" s="158"/>
      <c r="B695" s="158"/>
      <c r="C695" s="158"/>
      <c r="D695" s="158"/>
      <c r="E695" s="158"/>
      <c r="F695" s="158"/>
      <c r="G695" s="158"/>
      <c r="H695" s="158"/>
    </row>
    <row r="696" spans="1:8" ht="14.25" customHeight="1">
      <c r="A696" s="158"/>
      <c r="B696" s="158"/>
      <c r="C696" s="158"/>
      <c r="D696" s="158"/>
      <c r="E696" s="158"/>
      <c r="F696" s="158"/>
      <c r="G696" s="158"/>
      <c r="H696" s="158"/>
    </row>
    <row r="697" spans="1:8" ht="14.25" customHeight="1">
      <c r="A697" s="158"/>
      <c r="B697" s="158"/>
      <c r="C697" s="158"/>
      <c r="D697" s="158"/>
      <c r="E697" s="158"/>
      <c r="F697" s="158"/>
      <c r="G697" s="158"/>
      <c r="H697" s="158"/>
    </row>
    <row r="698" spans="1:8" ht="14.25" customHeight="1">
      <c r="A698" s="158"/>
      <c r="B698" s="158"/>
      <c r="C698" s="158"/>
      <c r="D698" s="158"/>
      <c r="E698" s="158"/>
      <c r="F698" s="158"/>
      <c r="G698" s="158"/>
      <c r="H698" s="158"/>
    </row>
    <row r="699" spans="1:8" ht="14.25" customHeight="1">
      <c r="A699" s="158"/>
      <c r="B699" s="158"/>
      <c r="C699" s="158"/>
      <c r="D699" s="158"/>
      <c r="E699" s="158"/>
      <c r="F699" s="158"/>
      <c r="G699" s="158"/>
      <c r="H699" s="158"/>
    </row>
    <row r="700" spans="1:8" ht="14.25" customHeight="1">
      <c r="A700" s="158"/>
      <c r="B700" s="158"/>
      <c r="C700" s="158"/>
      <c r="D700" s="158"/>
      <c r="E700" s="158"/>
      <c r="F700" s="158"/>
      <c r="G700" s="158"/>
      <c r="H700" s="158"/>
    </row>
    <row r="701" spans="1:8" ht="14.25" customHeight="1">
      <c r="A701" s="158"/>
      <c r="B701" s="158"/>
      <c r="C701" s="158"/>
      <c r="D701" s="158"/>
      <c r="E701" s="158"/>
      <c r="F701" s="158"/>
      <c r="G701" s="158"/>
      <c r="H701" s="158"/>
    </row>
    <row r="702" spans="1:8" ht="14.25" customHeight="1">
      <c r="A702" s="158"/>
      <c r="B702" s="158"/>
      <c r="C702" s="158"/>
      <c r="D702" s="158"/>
      <c r="E702" s="158"/>
      <c r="F702" s="158"/>
      <c r="G702" s="158"/>
      <c r="H702" s="158"/>
    </row>
    <row r="703" spans="1:8" ht="14.25" customHeight="1">
      <c r="A703" s="158"/>
      <c r="B703" s="158"/>
      <c r="C703" s="158"/>
      <c r="D703" s="158"/>
      <c r="E703" s="158"/>
      <c r="F703" s="158"/>
      <c r="G703" s="158"/>
      <c r="H703" s="158"/>
    </row>
    <row r="704" spans="1:8" ht="14.25" customHeight="1">
      <c r="A704" s="158"/>
      <c r="B704" s="158"/>
      <c r="C704" s="158"/>
      <c r="D704" s="158"/>
      <c r="E704" s="158"/>
      <c r="F704" s="158"/>
      <c r="G704" s="158"/>
      <c r="H704" s="158"/>
    </row>
    <row r="705" spans="1:8" ht="14.25" customHeight="1">
      <c r="A705" s="158"/>
      <c r="B705" s="158"/>
      <c r="C705" s="158"/>
      <c r="D705" s="158"/>
      <c r="E705" s="158"/>
      <c r="F705" s="158"/>
      <c r="G705" s="158"/>
      <c r="H705" s="158"/>
    </row>
    <row r="706" spans="1:8" ht="14.25" customHeight="1">
      <c r="A706" s="158"/>
      <c r="B706" s="158"/>
      <c r="C706" s="158"/>
      <c r="D706" s="158"/>
      <c r="E706" s="158"/>
      <c r="F706" s="158"/>
      <c r="G706" s="158"/>
      <c r="H706" s="158"/>
    </row>
    <row r="707" spans="1:8" ht="14.25" customHeight="1">
      <c r="A707" s="158"/>
      <c r="B707" s="158"/>
      <c r="C707" s="158"/>
      <c r="D707" s="158"/>
      <c r="E707" s="158"/>
      <c r="F707" s="158"/>
      <c r="G707" s="158"/>
      <c r="H707" s="158"/>
    </row>
    <row r="708" spans="1:8" ht="14.25" customHeight="1">
      <c r="A708" s="158"/>
      <c r="B708" s="158"/>
      <c r="C708" s="158"/>
      <c r="D708" s="158"/>
      <c r="E708" s="158"/>
      <c r="F708" s="158"/>
      <c r="G708" s="158"/>
      <c r="H708" s="158"/>
    </row>
    <row r="709" spans="1:8" ht="14.25" customHeight="1">
      <c r="A709" s="158"/>
      <c r="B709" s="158"/>
      <c r="C709" s="158"/>
      <c r="D709" s="158"/>
      <c r="E709" s="158"/>
      <c r="F709" s="158"/>
      <c r="G709" s="158"/>
      <c r="H709" s="158"/>
    </row>
    <row r="710" spans="1:8" ht="14.25" customHeight="1">
      <c r="A710" s="158"/>
      <c r="B710" s="158"/>
      <c r="C710" s="158"/>
      <c r="D710" s="158"/>
      <c r="E710" s="158"/>
      <c r="F710" s="158"/>
      <c r="G710" s="158"/>
      <c r="H710" s="158"/>
    </row>
    <row r="711" spans="1:8" ht="14.25" customHeight="1">
      <c r="A711" s="158"/>
      <c r="B711" s="158"/>
      <c r="C711" s="158"/>
      <c r="D711" s="158"/>
      <c r="E711" s="158"/>
      <c r="F711" s="158"/>
      <c r="G711" s="158"/>
      <c r="H711" s="158"/>
    </row>
    <row r="712" spans="1:8" ht="14.25" customHeight="1">
      <c r="A712" s="158"/>
      <c r="B712" s="158"/>
      <c r="C712" s="158"/>
      <c r="D712" s="158"/>
      <c r="E712" s="158"/>
      <c r="F712" s="158"/>
      <c r="G712" s="158"/>
      <c r="H712" s="158"/>
    </row>
    <row r="713" spans="1:8" ht="14.25" customHeight="1">
      <c r="A713" s="158"/>
      <c r="B713" s="158"/>
      <c r="C713" s="158"/>
      <c r="D713" s="158"/>
      <c r="E713" s="158"/>
      <c r="F713" s="158"/>
      <c r="G713" s="158"/>
      <c r="H713" s="158"/>
    </row>
    <row r="714" spans="1:8" ht="14.25" customHeight="1">
      <c r="A714" s="158"/>
      <c r="B714" s="158"/>
      <c r="C714" s="158"/>
      <c r="D714" s="158"/>
      <c r="E714" s="158"/>
      <c r="F714" s="158"/>
      <c r="G714" s="158"/>
      <c r="H714" s="158"/>
    </row>
    <row r="715" spans="1:8" ht="14.25" customHeight="1">
      <c r="A715" s="158"/>
      <c r="B715" s="158"/>
      <c r="C715" s="158"/>
      <c r="D715" s="158"/>
      <c r="E715" s="158"/>
      <c r="F715" s="158"/>
      <c r="G715" s="158"/>
      <c r="H715" s="158"/>
    </row>
    <row r="716" spans="1:8" ht="14.25" customHeight="1">
      <c r="A716" s="158"/>
      <c r="B716" s="158"/>
      <c r="C716" s="158"/>
      <c r="D716" s="158"/>
      <c r="E716" s="158"/>
      <c r="F716" s="158"/>
      <c r="G716" s="158"/>
      <c r="H716" s="158"/>
    </row>
    <row r="717" spans="1:8" ht="14.25" customHeight="1">
      <c r="A717" s="158"/>
      <c r="B717" s="158"/>
      <c r="C717" s="158"/>
      <c r="D717" s="158"/>
      <c r="E717" s="158"/>
      <c r="F717" s="158"/>
      <c r="G717" s="158"/>
      <c r="H717" s="158"/>
    </row>
    <row r="718" spans="1:8" ht="14.25" customHeight="1">
      <c r="A718" s="158"/>
      <c r="B718" s="158"/>
      <c r="C718" s="158"/>
      <c r="D718" s="158"/>
      <c r="E718" s="158"/>
      <c r="F718" s="158"/>
      <c r="G718" s="158"/>
      <c r="H718" s="158"/>
    </row>
    <row r="719" spans="1:8" ht="14.25" customHeight="1">
      <c r="A719" s="158"/>
      <c r="B719" s="158"/>
      <c r="C719" s="158"/>
      <c r="D719" s="158"/>
      <c r="E719" s="158"/>
      <c r="F719" s="158"/>
      <c r="G719" s="158"/>
      <c r="H719" s="158"/>
    </row>
    <row r="720" spans="1:8" ht="14.25" customHeight="1">
      <c r="A720" s="158"/>
      <c r="B720" s="158"/>
      <c r="C720" s="158"/>
      <c r="D720" s="158"/>
      <c r="E720" s="158"/>
      <c r="F720" s="158"/>
      <c r="G720" s="158"/>
      <c r="H720" s="158"/>
    </row>
    <row r="721" spans="1:8" ht="14.25" customHeight="1">
      <c r="A721" s="158"/>
      <c r="B721" s="158"/>
      <c r="C721" s="158"/>
      <c r="D721" s="158"/>
      <c r="E721" s="158"/>
      <c r="F721" s="158"/>
      <c r="G721" s="158"/>
      <c r="H721" s="158"/>
    </row>
    <row r="722" spans="1:8" ht="14.25" customHeight="1">
      <c r="A722" s="158"/>
      <c r="B722" s="158"/>
      <c r="C722" s="158"/>
      <c r="D722" s="158"/>
      <c r="E722" s="158"/>
      <c r="F722" s="158"/>
      <c r="G722" s="158"/>
      <c r="H722" s="158"/>
    </row>
    <row r="723" spans="1:8" ht="14.25" customHeight="1">
      <c r="A723" s="158"/>
      <c r="B723" s="158"/>
      <c r="C723" s="158"/>
      <c r="D723" s="158"/>
      <c r="E723" s="158"/>
      <c r="F723" s="158"/>
      <c r="G723" s="158"/>
      <c r="H723" s="158"/>
    </row>
    <row r="724" spans="1:8" ht="14.25" customHeight="1">
      <c r="A724" s="158"/>
      <c r="B724" s="158"/>
      <c r="C724" s="158"/>
      <c r="D724" s="158"/>
      <c r="E724" s="158"/>
      <c r="F724" s="158"/>
      <c r="G724" s="158"/>
      <c r="H724" s="158"/>
    </row>
    <row r="725" spans="1:8" ht="14.25" customHeight="1">
      <c r="A725" s="158"/>
      <c r="B725" s="158"/>
      <c r="C725" s="158"/>
      <c r="D725" s="158"/>
      <c r="E725" s="158"/>
      <c r="F725" s="158"/>
      <c r="G725" s="158"/>
      <c r="H725" s="158"/>
    </row>
    <row r="726" spans="1:8" ht="14.25" customHeight="1">
      <c r="A726" s="158"/>
      <c r="B726" s="158"/>
      <c r="C726" s="158"/>
      <c r="D726" s="158"/>
      <c r="E726" s="158"/>
      <c r="F726" s="158"/>
      <c r="G726" s="158"/>
      <c r="H726" s="158"/>
    </row>
    <row r="727" spans="1:8" ht="14.25" customHeight="1">
      <c r="A727" s="158"/>
      <c r="B727" s="158"/>
      <c r="C727" s="158"/>
      <c r="D727" s="158"/>
      <c r="E727" s="158"/>
      <c r="F727" s="158"/>
      <c r="G727" s="158"/>
      <c r="H727" s="158"/>
    </row>
    <row r="728" spans="1:8" ht="14.25" customHeight="1">
      <c r="A728" s="158"/>
      <c r="B728" s="158"/>
      <c r="C728" s="158"/>
      <c r="D728" s="158"/>
      <c r="E728" s="158"/>
      <c r="F728" s="158"/>
      <c r="G728" s="158"/>
      <c r="H728" s="158"/>
    </row>
    <row r="729" spans="1:8" ht="14.25" customHeight="1">
      <c r="A729" s="158"/>
      <c r="B729" s="158"/>
      <c r="C729" s="158"/>
      <c r="D729" s="158"/>
      <c r="E729" s="158"/>
      <c r="F729" s="158"/>
      <c r="G729" s="158"/>
      <c r="H729" s="158"/>
    </row>
    <row r="730" spans="1:8" ht="14.25" customHeight="1">
      <c r="A730" s="158"/>
      <c r="B730" s="158"/>
      <c r="C730" s="158"/>
      <c r="D730" s="158"/>
      <c r="E730" s="158"/>
      <c r="F730" s="158"/>
      <c r="G730" s="158"/>
      <c r="H730" s="158"/>
    </row>
    <row r="731" spans="1:8" ht="14.25" customHeight="1">
      <c r="A731" s="158"/>
      <c r="B731" s="158"/>
      <c r="C731" s="158"/>
      <c r="D731" s="158"/>
      <c r="E731" s="158"/>
      <c r="F731" s="158"/>
      <c r="G731" s="158"/>
      <c r="H731" s="158"/>
    </row>
    <row r="732" spans="1:8" ht="14.25" customHeight="1">
      <c r="A732" s="158"/>
      <c r="B732" s="158"/>
      <c r="C732" s="158"/>
      <c r="D732" s="158"/>
      <c r="E732" s="158"/>
      <c r="F732" s="158"/>
      <c r="G732" s="158"/>
      <c r="H732" s="158"/>
    </row>
    <row r="733" spans="1:8" ht="14.25" customHeight="1">
      <c r="A733" s="158"/>
      <c r="B733" s="158"/>
      <c r="C733" s="158"/>
      <c r="D733" s="158"/>
      <c r="E733" s="158"/>
      <c r="F733" s="158"/>
      <c r="G733" s="158"/>
      <c r="H733" s="158"/>
    </row>
    <row r="734" spans="1:8" ht="14.25" customHeight="1">
      <c r="A734" s="158"/>
      <c r="B734" s="158"/>
      <c r="C734" s="158"/>
      <c r="D734" s="158"/>
      <c r="E734" s="158"/>
      <c r="F734" s="158"/>
      <c r="G734" s="158"/>
      <c r="H734" s="158"/>
    </row>
    <row r="735" spans="1:8" ht="14.25" customHeight="1">
      <c r="A735" s="158"/>
      <c r="B735" s="158"/>
      <c r="C735" s="158"/>
      <c r="D735" s="158"/>
      <c r="E735" s="158"/>
      <c r="F735" s="158"/>
      <c r="G735" s="158"/>
      <c r="H735" s="158"/>
    </row>
    <row r="736" spans="1:8" ht="14.25" customHeight="1">
      <c r="A736" s="158"/>
      <c r="B736" s="158"/>
      <c r="C736" s="158"/>
      <c r="D736" s="158"/>
      <c r="E736" s="158"/>
      <c r="F736" s="158"/>
      <c r="G736" s="158"/>
      <c r="H736" s="158"/>
    </row>
    <row r="737" spans="1:8" ht="14.25" customHeight="1">
      <c r="A737" s="158"/>
      <c r="B737" s="158"/>
      <c r="C737" s="158"/>
      <c r="D737" s="158"/>
      <c r="E737" s="158"/>
      <c r="F737" s="158"/>
      <c r="G737" s="158"/>
      <c r="H737" s="158"/>
    </row>
    <row r="738" spans="1:8" ht="14.25" customHeight="1">
      <c r="A738" s="158"/>
      <c r="B738" s="158"/>
      <c r="C738" s="158"/>
      <c r="D738" s="158"/>
      <c r="E738" s="158"/>
      <c r="F738" s="158"/>
      <c r="G738" s="158"/>
      <c r="H738" s="158"/>
    </row>
    <row r="739" spans="1:8" ht="14.25" customHeight="1">
      <c r="A739" s="158"/>
      <c r="B739" s="158"/>
      <c r="C739" s="158"/>
      <c r="D739" s="158"/>
      <c r="E739" s="158"/>
      <c r="F739" s="158"/>
      <c r="G739" s="158"/>
      <c r="H739" s="158"/>
    </row>
    <row r="740" spans="1:8" ht="14.25" customHeight="1">
      <c r="A740" s="158"/>
      <c r="B740" s="158"/>
      <c r="C740" s="158"/>
      <c r="D740" s="158"/>
      <c r="E740" s="158"/>
      <c r="F740" s="158"/>
      <c r="G740" s="158"/>
      <c r="H740" s="158"/>
    </row>
    <row r="741" spans="1:8" ht="14.25" customHeight="1">
      <c r="A741" s="158"/>
      <c r="B741" s="158"/>
      <c r="C741" s="158"/>
      <c r="D741" s="158"/>
      <c r="E741" s="158"/>
      <c r="F741" s="158"/>
      <c r="G741" s="158"/>
      <c r="H741" s="158"/>
    </row>
    <row r="742" spans="1:8" ht="14.25" customHeight="1">
      <c r="A742" s="158"/>
      <c r="B742" s="158"/>
      <c r="C742" s="158"/>
      <c r="D742" s="158"/>
      <c r="E742" s="158"/>
      <c r="F742" s="158"/>
      <c r="G742" s="158"/>
      <c r="H742" s="158"/>
    </row>
    <row r="743" spans="1:8" ht="14.25" customHeight="1">
      <c r="A743" s="158"/>
      <c r="B743" s="158"/>
      <c r="C743" s="158"/>
      <c r="D743" s="158"/>
      <c r="E743" s="158"/>
      <c r="F743" s="158"/>
      <c r="G743" s="158"/>
      <c r="H743" s="158"/>
    </row>
    <row r="744" spans="1:8" ht="14.25" customHeight="1">
      <c r="A744" s="158"/>
      <c r="B744" s="158"/>
      <c r="C744" s="158"/>
      <c r="D744" s="158"/>
      <c r="E744" s="158"/>
      <c r="F744" s="158"/>
      <c r="G744" s="158"/>
      <c r="H744" s="158"/>
    </row>
    <row r="745" spans="1:8" ht="14.25" customHeight="1">
      <c r="A745" s="158"/>
      <c r="B745" s="158"/>
      <c r="C745" s="158"/>
      <c r="D745" s="158"/>
      <c r="E745" s="158"/>
      <c r="F745" s="158"/>
      <c r="G745" s="158"/>
      <c r="H745" s="158"/>
    </row>
    <row r="746" spans="1:8" ht="14.25" customHeight="1">
      <c r="A746" s="158"/>
      <c r="B746" s="158"/>
      <c r="C746" s="158"/>
      <c r="D746" s="158"/>
      <c r="E746" s="158"/>
      <c r="F746" s="158"/>
      <c r="G746" s="158"/>
      <c r="H746" s="158"/>
    </row>
    <row r="747" spans="1:8" ht="14.25" customHeight="1">
      <c r="A747" s="158"/>
      <c r="B747" s="158"/>
      <c r="C747" s="158"/>
      <c r="D747" s="158"/>
      <c r="E747" s="158"/>
      <c r="F747" s="158"/>
      <c r="G747" s="158"/>
      <c r="H747" s="158"/>
    </row>
    <row r="748" spans="1:8" ht="14.25" customHeight="1">
      <c r="A748" s="158"/>
      <c r="B748" s="158"/>
      <c r="C748" s="158"/>
      <c r="D748" s="158"/>
      <c r="E748" s="158"/>
      <c r="F748" s="158"/>
      <c r="G748" s="158"/>
      <c r="H748" s="158"/>
    </row>
    <row r="749" spans="1:8" ht="14.25" customHeight="1">
      <c r="A749" s="158"/>
      <c r="B749" s="158"/>
      <c r="C749" s="158"/>
      <c r="D749" s="158"/>
      <c r="E749" s="158"/>
      <c r="F749" s="158"/>
      <c r="G749" s="158"/>
      <c r="H749" s="158"/>
    </row>
    <row r="750" spans="1:8" ht="14.25" customHeight="1">
      <c r="A750" s="158"/>
      <c r="B750" s="158"/>
      <c r="C750" s="158"/>
      <c r="D750" s="158"/>
      <c r="E750" s="158"/>
      <c r="F750" s="158"/>
      <c r="G750" s="158"/>
      <c r="H750" s="158"/>
    </row>
    <row r="751" spans="1:8" ht="14.25" customHeight="1">
      <c r="A751" s="158"/>
      <c r="B751" s="158"/>
      <c r="C751" s="158"/>
      <c r="D751" s="158"/>
      <c r="E751" s="158"/>
      <c r="F751" s="158"/>
      <c r="G751" s="158"/>
      <c r="H751" s="158"/>
    </row>
    <row r="752" spans="1:8" ht="14.25" customHeight="1">
      <c r="A752" s="158"/>
      <c r="B752" s="158"/>
      <c r="C752" s="158"/>
      <c r="D752" s="158"/>
      <c r="E752" s="158"/>
      <c r="F752" s="158"/>
      <c r="G752" s="158"/>
      <c r="H752" s="158"/>
    </row>
    <row r="753" spans="1:8" ht="14.25" customHeight="1">
      <c r="A753" s="158"/>
      <c r="B753" s="158"/>
      <c r="C753" s="158"/>
      <c r="D753" s="158"/>
      <c r="E753" s="158"/>
      <c r="F753" s="158"/>
      <c r="G753" s="158"/>
      <c r="H753" s="158"/>
    </row>
    <row r="754" spans="1:8" ht="14.25" customHeight="1">
      <c r="A754" s="158"/>
      <c r="B754" s="158"/>
      <c r="C754" s="158"/>
      <c r="D754" s="158"/>
      <c r="E754" s="158"/>
      <c r="F754" s="158"/>
      <c r="G754" s="158"/>
      <c r="H754" s="158"/>
    </row>
    <row r="755" spans="1:8" ht="14.25" customHeight="1">
      <c r="A755" s="158"/>
      <c r="B755" s="158"/>
      <c r="C755" s="158"/>
      <c r="D755" s="158"/>
      <c r="E755" s="158"/>
      <c r="F755" s="158"/>
      <c r="G755" s="158"/>
      <c r="H755" s="158"/>
    </row>
    <row r="756" spans="1:8" ht="14.25" customHeight="1">
      <c r="A756" s="158"/>
      <c r="B756" s="158"/>
      <c r="C756" s="158"/>
      <c r="D756" s="158"/>
      <c r="E756" s="158"/>
      <c r="F756" s="158"/>
      <c r="G756" s="158"/>
      <c r="H756" s="158"/>
    </row>
    <row r="757" spans="1:8" ht="14.25" customHeight="1">
      <c r="A757" s="158"/>
      <c r="B757" s="158"/>
      <c r="C757" s="158"/>
      <c r="D757" s="158"/>
      <c r="E757" s="158"/>
      <c r="F757" s="158"/>
      <c r="G757" s="158"/>
      <c r="H757" s="158"/>
    </row>
    <row r="758" spans="1:8" ht="14.25" customHeight="1">
      <c r="A758" s="158"/>
      <c r="B758" s="158"/>
      <c r="C758" s="158"/>
      <c r="D758" s="158"/>
      <c r="E758" s="158"/>
      <c r="F758" s="158"/>
      <c r="G758" s="158"/>
      <c r="H758" s="158"/>
    </row>
    <row r="759" spans="1:8" ht="14.25" customHeight="1">
      <c r="A759" s="158"/>
      <c r="B759" s="158"/>
      <c r="C759" s="158"/>
      <c r="D759" s="158"/>
      <c r="E759" s="158"/>
      <c r="F759" s="158"/>
      <c r="G759" s="158"/>
      <c r="H759" s="158"/>
    </row>
    <row r="760" spans="1:8" ht="14.25" customHeight="1">
      <c r="A760" s="158"/>
      <c r="B760" s="158"/>
      <c r="C760" s="158"/>
      <c r="D760" s="158"/>
      <c r="E760" s="158"/>
      <c r="F760" s="158"/>
      <c r="G760" s="158"/>
      <c r="H760" s="158"/>
    </row>
    <row r="761" spans="1:8" ht="14.25" customHeight="1">
      <c r="A761" s="158"/>
      <c r="B761" s="158"/>
      <c r="C761" s="158"/>
      <c r="D761" s="158"/>
      <c r="E761" s="158"/>
      <c r="F761" s="158"/>
      <c r="G761" s="158"/>
      <c r="H761" s="158"/>
    </row>
    <row r="762" spans="1:8" ht="14.25" customHeight="1">
      <c r="A762" s="158"/>
      <c r="B762" s="158"/>
      <c r="C762" s="158"/>
      <c r="D762" s="158"/>
      <c r="E762" s="158"/>
      <c r="F762" s="158"/>
      <c r="G762" s="158"/>
      <c r="H762" s="158"/>
    </row>
    <row r="763" spans="1:8" ht="14.25" customHeight="1">
      <c r="A763" s="158"/>
      <c r="B763" s="158"/>
      <c r="C763" s="158"/>
      <c r="D763" s="158"/>
      <c r="E763" s="158"/>
      <c r="F763" s="158"/>
      <c r="G763" s="158"/>
      <c r="H763" s="158"/>
    </row>
    <row r="764" spans="1:8" ht="14.25" customHeight="1">
      <c r="A764" s="158"/>
      <c r="B764" s="158"/>
      <c r="C764" s="158"/>
      <c r="D764" s="158"/>
      <c r="E764" s="158"/>
      <c r="F764" s="158"/>
      <c r="G764" s="158"/>
      <c r="H764" s="158"/>
    </row>
    <row r="765" spans="1:8" ht="14.25" customHeight="1">
      <c r="A765" s="158"/>
      <c r="B765" s="158"/>
      <c r="C765" s="158"/>
      <c r="D765" s="158"/>
      <c r="E765" s="158"/>
      <c r="F765" s="158"/>
      <c r="G765" s="158"/>
      <c r="H765" s="158"/>
    </row>
    <row r="766" spans="1:8" ht="14.25" customHeight="1">
      <c r="A766" s="158"/>
      <c r="B766" s="158"/>
      <c r="C766" s="158"/>
      <c r="D766" s="158"/>
      <c r="E766" s="158"/>
      <c r="F766" s="158"/>
      <c r="G766" s="158"/>
      <c r="H766" s="158"/>
    </row>
    <row r="767" spans="1:8" ht="14.25" customHeight="1">
      <c r="A767" s="158"/>
      <c r="B767" s="158"/>
      <c r="C767" s="158"/>
      <c r="D767" s="158"/>
      <c r="E767" s="158"/>
      <c r="F767" s="158"/>
      <c r="G767" s="158"/>
      <c r="H767" s="158"/>
    </row>
    <row r="768" spans="1:8" ht="14.25" customHeight="1">
      <c r="A768" s="158"/>
      <c r="B768" s="158"/>
      <c r="C768" s="158"/>
      <c r="D768" s="158"/>
      <c r="E768" s="158"/>
      <c r="F768" s="158"/>
      <c r="G768" s="158"/>
      <c r="H768" s="158"/>
    </row>
    <row r="769" spans="1:8" ht="14.25" customHeight="1">
      <c r="A769" s="158"/>
      <c r="B769" s="158"/>
      <c r="C769" s="158"/>
      <c r="D769" s="158"/>
      <c r="E769" s="158"/>
      <c r="F769" s="158"/>
      <c r="G769" s="158"/>
      <c r="H769" s="158"/>
    </row>
    <row r="770" spans="1:8" ht="14.25" customHeight="1">
      <c r="A770" s="158"/>
      <c r="B770" s="158"/>
      <c r="C770" s="158"/>
      <c r="D770" s="158"/>
      <c r="E770" s="158"/>
      <c r="F770" s="158"/>
      <c r="G770" s="158"/>
      <c r="H770" s="158"/>
    </row>
    <row r="771" spans="1:8" ht="14.25" customHeight="1">
      <c r="A771" s="158"/>
      <c r="B771" s="158"/>
      <c r="C771" s="158"/>
      <c r="D771" s="158"/>
      <c r="E771" s="158"/>
      <c r="F771" s="158"/>
      <c r="G771" s="158"/>
      <c r="H771" s="158"/>
    </row>
    <row r="772" spans="1:8" ht="14.25" customHeight="1">
      <c r="A772" s="158"/>
      <c r="B772" s="158"/>
      <c r="C772" s="158"/>
      <c r="D772" s="158"/>
      <c r="E772" s="158"/>
      <c r="F772" s="158"/>
      <c r="G772" s="158"/>
      <c r="H772" s="158"/>
    </row>
    <row r="773" spans="1:8" ht="14.25" customHeight="1">
      <c r="A773" s="158"/>
      <c r="B773" s="158"/>
      <c r="C773" s="158"/>
      <c r="D773" s="158"/>
      <c r="E773" s="158"/>
      <c r="F773" s="158"/>
      <c r="G773" s="158"/>
      <c r="H773" s="158"/>
    </row>
    <row r="774" spans="1:8" ht="14.25" customHeight="1">
      <c r="A774" s="158"/>
      <c r="B774" s="158"/>
      <c r="C774" s="158"/>
      <c r="D774" s="158"/>
      <c r="E774" s="158"/>
      <c r="F774" s="158"/>
      <c r="G774" s="158"/>
      <c r="H774" s="158"/>
    </row>
    <row r="775" spans="1:8" ht="14.25" customHeight="1">
      <c r="A775" s="158"/>
      <c r="B775" s="158"/>
      <c r="C775" s="158"/>
      <c r="D775" s="158"/>
      <c r="E775" s="158"/>
      <c r="F775" s="158"/>
      <c r="G775" s="158"/>
      <c r="H775" s="158"/>
    </row>
    <row r="776" spans="1:8" ht="14.25" customHeight="1">
      <c r="A776" s="158"/>
      <c r="B776" s="158"/>
      <c r="C776" s="158"/>
      <c r="D776" s="158"/>
      <c r="E776" s="158"/>
      <c r="F776" s="158"/>
      <c r="G776" s="158"/>
      <c r="H776" s="158"/>
    </row>
    <row r="777" spans="1:8" ht="14.25" customHeight="1">
      <c r="A777" s="158"/>
      <c r="B777" s="158"/>
      <c r="C777" s="158"/>
      <c r="D777" s="158"/>
      <c r="E777" s="158"/>
      <c r="F777" s="158"/>
      <c r="G777" s="158"/>
      <c r="H777" s="158"/>
    </row>
    <row r="778" spans="1:8" ht="14.25" customHeight="1">
      <c r="A778" s="158"/>
      <c r="B778" s="158"/>
      <c r="C778" s="158"/>
      <c r="D778" s="158"/>
      <c r="E778" s="158"/>
      <c r="F778" s="158"/>
      <c r="G778" s="158"/>
      <c r="H778" s="158"/>
    </row>
    <row r="779" spans="1:8" ht="14.25" customHeight="1">
      <c r="A779" s="158"/>
      <c r="B779" s="158"/>
      <c r="C779" s="158"/>
      <c r="D779" s="158"/>
      <c r="E779" s="158"/>
      <c r="F779" s="158"/>
      <c r="G779" s="158"/>
      <c r="H779" s="158"/>
    </row>
    <row r="780" spans="1:8" ht="14.25" customHeight="1">
      <c r="A780" s="158"/>
      <c r="B780" s="158"/>
      <c r="C780" s="158"/>
      <c r="D780" s="158"/>
      <c r="E780" s="158"/>
      <c r="F780" s="158"/>
      <c r="G780" s="158"/>
      <c r="H780" s="158"/>
    </row>
    <row r="781" spans="1:8" ht="14.25" customHeight="1">
      <c r="A781" s="158"/>
      <c r="B781" s="158"/>
      <c r="C781" s="158"/>
      <c r="D781" s="158"/>
      <c r="E781" s="158"/>
      <c r="F781" s="158"/>
      <c r="G781" s="158"/>
      <c r="H781" s="158"/>
    </row>
    <row r="782" spans="1:8" ht="14.25" customHeight="1">
      <c r="A782" s="158"/>
      <c r="B782" s="158"/>
      <c r="C782" s="158"/>
      <c r="D782" s="158"/>
      <c r="E782" s="158"/>
      <c r="F782" s="158"/>
      <c r="G782" s="158"/>
      <c r="H782" s="158"/>
    </row>
    <row r="783" spans="1:8" ht="14.25" customHeight="1">
      <c r="A783" s="158"/>
      <c r="B783" s="158"/>
      <c r="C783" s="158"/>
      <c r="D783" s="158"/>
      <c r="E783" s="158"/>
      <c r="F783" s="158"/>
      <c r="G783" s="158"/>
      <c r="H783" s="158"/>
    </row>
    <row r="784" spans="1:8" ht="14.25" customHeight="1">
      <c r="A784" s="158"/>
      <c r="B784" s="158"/>
      <c r="C784" s="158"/>
      <c r="D784" s="158"/>
      <c r="E784" s="158"/>
      <c r="F784" s="158"/>
      <c r="G784" s="158"/>
      <c r="H784" s="158"/>
    </row>
    <row r="785" spans="1:8" ht="14.25" customHeight="1">
      <c r="A785" s="158"/>
      <c r="B785" s="158"/>
      <c r="C785" s="158"/>
      <c r="D785" s="158"/>
      <c r="E785" s="158"/>
      <c r="F785" s="158"/>
      <c r="G785" s="158"/>
      <c r="H785" s="158"/>
    </row>
    <row r="786" spans="1:8" ht="14.25" customHeight="1">
      <c r="A786" s="158"/>
      <c r="B786" s="158"/>
      <c r="C786" s="158"/>
      <c r="D786" s="158"/>
      <c r="E786" s="158"/>
      <c r="F786" s="158"/>
      <c r="G786" s="158"/>
      <c r="H786" s="158"/>
    </row>
    <row r="787" spans="1:8" ht="14.25" customHeight="1">
      <c r="A787" s="158"/>
      <c r="B787" s="158"/>
      <c r="C787" s="158"/>
      <c r="D787" s="158"/>
      <c r="E787" s="158"/>
      <c r="F787" s="158"/>
      <c r="G787" s="158"/>
      <c r="H787" s="158"/>
    </row>
    <row r="788" spans="1:8" ht="14.25" customHeight="1">
      <c r="A788" s="158"/>
      <c r="B788" s="158"/>
      <c r="C788" s="158"/>
      <c r="D788" s="158"/>
      <c r="E788" s="158"/>
      <c r="F788" s="158"/>
      <c r="G788" s="158"/>
      <c r="H788" s="158"/>
    </row>
    <row r="789" spans="1:8" ht="14.25" customHeight="1">
      <c r="A789" s="158"/>
      <c r="B789" s="158"/>
      <c r="C789" s="158"/>
      <c r="D789" s="158"/>
      <c r="E789" s="158"/>
      <c r="F789" s="158"/>
      <c r="G789" s="158"/>
      <c r="H789" s="158"/>
    </row>
    <row r="790" spans="1:8" ht="14.25" customHeight="1">
      <c r="A790" s="158"/>
      <c r="B790" s="158"/>
      <c r="C790" s="158"/>
      <c r="D790" s="158"/>
      <c r="E790" s="158"/>
      <c r="F790" s="158"/>
      <c r="G790" s="158"/>
      <c r="H790" s="158"/>
    </row>
    <row r="791" spans="1:8" ht="14.25" customHeight="1">
      <c r="A791" s="158"/>
      <c r="B791" s="158"/>
      <c r="C791" s="158"/>
      <c r="D791" s="158"/>
      <c r="E791" s="158"/>
      <c r="F791" s="158"/>
      <c r="G791" s="158"/>
      <c r="H791" s="158"/>
    </row>
    <row r="792" spans="1:8" ht="14.25" customHeight="1">
      <c r="A792" s="158"/>
      <c r="B792" s="158"/>
      <c r="C792" s="158"/>
      <c r="D792" s="158"/>
      <c r="E792" s="158"/>
      <c r="F792" s="158"/>
      <c r="G792" s="158"/>
      <c r="H792" s="158"/>
    </row>
    <row r="793" spans="1:8" ht="14.25" customHeight="1">
      <c r="A793" s="158"/>
      <c r="B793" s="158"/>
      <c r="C793" s="158"/>
      <c r="D793" s="158"/>
      <c r="E793" s="158"/>
      <c r="F793" s="158"/>
      <c r="G793" s="158"/>
      <c r="H793" s="158"/>
    </row>
    <row r="794" spans="1:8" ht="14.25" customHeight="1">
      <c r="A794" s="158"/>
      <c r="B794" s="158"/>
      <c r="C794" s="158"/>
      <c r="D794" s="158"/>
      <c r="E794" s="158"/>
      <c r="F794" s="158"/>
      <c r="G794" s="158"/>
      <c r="H794" s="158"/>
    </row>
    <row r="795" spans="1:8" ht="14.25" customHeight="1">
      <c r="A795" s="158"/>
      <c r="B795" s="158"/>
      <c r="C795" s="158"/>
      <c r="D795" s="158"/>
      <c r="E795" s="158"/>
      <c r="F795" s="158"/>
      <c r="G795" s="158"/>
      <c r="H795" s="158"/>
    </row>
    <row r="796" spans="1:8" ht="14.25" customHeight="1">
      <c r="A796" s="158"/>
      <c r="B796" s="158"/>
      <c r="C796" s="158"/>
      <c r="D796" s="158"/>
      <c r="E796" s="158"/>
      <c r="F796" s="158"/>
      <c r="G796" s="158"/>
      <c r="H796" s="158"/>
    </row>
    <row r="797" spans="1:8" ht="14.25" customHeight="1">
      <c r="A797" s="158"/>
      <c r="B797" s="158"/>
      <c r="C797" s="158"/>
      <c r="D797" s="158"/>
      <c r="E797" s="158"/>
      <c r="F797" s="158"/>
      <c r="G797" s="158"/>
      <c r="H797" s="158"/>
    </row>
    <row r="798" spans="1:8" ht="14.25" customHeight="1">
      <c r="A798" s="158"/>
      <c r="B798" s="158"/>
      <c r="C798" s="158"/>
      <c r="D798" s="158"/>
      <c r="E798" s="158"/>
      <c r="F798" s="158"/>
      <c r="G798" s="158"/>
      <c r="H798" s="158"/>
    </row>
    <row r="799" spans="1:8" ht="14.25" customHeight="1">
      <c r="A799" s="158"/>
      <c r="B799" s="158"/>
      <c r="C799" s="158"/>
      <c r="D799" s="158"/>
      <c r="E799" s="158"/>
      <c r="F799" s="158"/>
      <c r="G799" s="158"/>
      <c r="H799" s="158"/>
    </row>
    <row r="800" spans="1:8" ht="14.25" customHeight="1">
      <c r="A800" s="158"/>
      <c r="B800" s="158"/>
      <c r="C800" s="158"/>
      <c r="D800" s="158"/>
      <c r="E800" s="158"/>
      <c r="F800" s="158"/>
      <c r="G800" s="158"/>
      <c r="H800" s="158"/>
    </row>
    <row r="801" spans="1:8" ht="14.25" customHeight="1">
      <c r="A801" s="158"/>
      <c r="B801" s="158"/>
      <c r="C801" s="158"/>
      <c r="D801" s="158"/>
      <c r="E801" s="158"/>
      <c r="F801" s="158"/>
      <c r="G801" s="158"/>
      <c r="H801" s="158"/>
    </row>
    <row r="802" spans="1:8" ht="14.25" customHeight="1">
      <c r="A802" s="158"/>
      <c r="B802" s="158"/>
      <c r="C802" s="158"/>
      <c r="D802" s="158"/>
      <c r="E802" s="158"/>
      <c r="F802" s="158"/>
      <c r="G802" s="158"/>
      <c r="H802" s="158"/>
    </row>
    <row r="803" spans="1:8" ht="14.25" customHeight="1">
      <c r="A803" s="158"/>
      <c r="B803" s="158"/>
      <c r="C803" s="158"/>
      <c r="D803" s="158"/>
      <c r="E803" s="158"/>
      <c r="F803" s="158"/>
      <c r="G803" s="158"/>
      <c r="H803" s="158"/>
    </row>
    <row r="804" spans="1:8" ht="14.25" customHeight="1">
      <c r="A804" s="158"/>
      <c r="B804" s="158"/>
      <c r="C804" s="158"/>
      <c r="D804" s="158"/>
      <c r="E804" s="158"/>
      <c r="F804" s="158"/>
      <c r="G804" s="158"/>
      <c r="H804" s="158"/>
    </row>
    <row r="805" spans="1:8" ht="14.25" customHeight="1">
      <c r="A805" s="158"/>
      <c r="B805" s="158"/>
      <c r="C805" s="158"/>
      <c r="D805" s="158"/>
      <c r="E805" s="158"/>
      <c r="F805" s="158"/>
      <c r="G805" s="158"/>
      <c r="H805" s="158"/>
    </row>
    <row r="806" spans="1:8" ht="14.25" customHeight="1">
      <c r="A806" s="158"/>
      <c r="B806" s="158"/>
      <c r="C806" s="158"/>
      <c r="D806" s="158"/>
      <c r="E806" s="158"/>
      <c r="F806" s="158"/>
      <c r="G806" s="158"/>
      <c r="H806" s="158"/>
    </row>
    <row r="807" spans="1:8" ht="14.25" customHeight="1">
      <c r="A807" s="158"/>
      <c r="B807" s="158"/>
      <c r="C807" s="158"/>
      <c r="D807" s="158"/>
      <c r="E807" s="158"/>
      <c r="F807" s="158"/>
      <c r="G807" s="158"/>
      <c r="H807" s="158"/>
    </row>
    <row r="808" spans="1:8" ht="14.25" customHeight="1">
      <c r="A808" s="158"/>
      <c r="B808" s="158"/>
      <c r="C808" s="158"/>
      <c r="D808" s="158"/>
      <c r="E808" s="158"/>
      <c r="F808" s="158"/>
      <c r="G808" s="158"/>
      <c r="H808" s="158"/>
    </row>
    <row r="809" spans="1:8" ht="14.25" customHeight="1">
      <c r="A809" s="158"/>
      <c r="B809" s="158"/>
      <c r="C809" s="158"/>
      <c r="D809" s="158"/>
      <c r="E809" s="158"/>
      <c r="F809" s="158"/>
      <c r="G809" s="158"/>
      <c r="H809" s="158"/>
    </row>
    <row r="810" spans="1:8" ht="14.25" customHeight="1">
      <c r="A810" s="158"/>
      <c r="B810" s="158"/>
      <c r="C810" s="158"/>
      <c r="D810" s="158"/>
      <c r="E810" s="158"/>
      <c r="F810" s="158"/>
      <c r="G810" s="158"/>
      <c r="H810" s="158"/>
    </row>
    <row r="811" spans="1:8" ht="14.25" customHeight="1">
      <c r="A811" s="158"/>
      <c r="B811" s="158"/>
      <c r="C811" s="158"/>
      <c r="D811" s="158"/>
      <c r="E811" s="158"/>
      <c r="F811" s="158"/>
      <c r="G811" s="158"/>
      <c r="H811" s="158"/>
    </row>
    <row r="812" spans="1:8" ht="14.25" customHeight="1">
      <c r="A812" s="158"/>
      <c r="B812" s="158"/>
      <c r="C812" s="158"/>
      <c r="D812" s="158"/>
      <c r="E812" s="158"/>
      <c r="F812" s="158"/>
      <c r="G812" s="158"/>
      <c r="H812" s="158"/>
    </row>
    <row r="813" spans="1:8" ht="14.25" customHeight="1">
      <c r="A813" s="158"/>
      <c r="B813" s="158"/>
      <c r="C813" s="158"/>
      <c r="D813" s="158"/>
      <c r="E813" s="158"/>
      <c r="F813" s="158"/>
      <c r="G813" s="158"/>
      <c r="H813" s="158"/>
    </row>
    <row r="814" spans="1:8" ht="14.25" customHeight="1">
      <c r="A814" s="158"/>
      <c r="B814" s="158"/>
      <c r="C814" s="158"/>
      <c r="D814" s="158"/>
      <c r="E814" s="158"/>
      <c r="F814" s="158"/>
      <c r="G814" s="158"/>
      <c r="H814" s="158"/>
    </row>
    <row r="815" spans="1:8" ht="14.25" customHeight="1">
      <c r="A815" s="158"/>
      <c r="B815" s="158"/>
      <c r="C815" s="158"/>
      <c r="D815" s="158"/>
      <c r="E815" s="158"/>
      <c r="F815" s="158"/>
      <c r="G815" s="158"/>
      <c r="H815" s="158"/>
    </row>
    <row r="816" spans="1:8" ht="14.25" customHeight="1">
      <c r="A816" s="158"/>
      <c r="B816" s="158"/>
      <c r="C816" s="158"/>
      <c r="D816" s="158"/>
      <c r="E816" s="158"/>
      <c r="F816" s="158"/>
      <c r="G816" s="158"/>
      <c r="H816" s="158"/>
    </row>
    <row r="817" spans="1:8" ht="14.25" customHeight="1">
      <c r="A817" s="158"/>
      <c r="B817" s="158"/>
      <c r="C817" s="158"/>
      <c r="D817" s="158"/>
      <c r="E817" s="158"/>
      <c r="F817" s="158"/>
      <c r="G817" s="158"/>
      <c r="H817" s="158"/>
    </row>
    <row r="818" spans="1:8" ht="14.25" customHeight="1">
      <c r="A818" s="158"/>
      <c r="B818" s="158"/>
      <c r="C818" s="158"/>
      <c r="D818" s="158"/>
      <c r="E818" s="158"/>
      <c r="F818" s="158"/>
      <c r="G818" s="158"/>
      <c r="H818" s="158"/>
    </row>
    <row r="819" spans="1:8" ht="14.25" customHeight="1">
      <c r="A819" s="158"/>
      <c r="B819" s="158"/>
      <c r="C819" s="158"/>
      <c r="D819" s="158"/>
      <c r="E819" s="158"/>
      <c r="F819" s="158"/>
      <c r="G819" s="158"/>
      <c r="H819" s="158"/>
    </row>
    <row r="820" spans="1:8" ht="14.25" customHeight="1">
      <c r="A820" s="158"/>
      <c r="B820" s="158"/>
      <c r="C820" s="158"/>
      <c r="D820" s="158"/>
      <c r="E820" s="158"/>
      <c r="F820" s="158"/>
      <c r="G820" s="158"/>
      <c r="H820" s="158"/>
    </row>
    <row r="821" spans="1:8" ht="14.25" customHeight="1">
      <c r="A821" s="158"/>
      <c r="B821" s="158"/>
      <c r="C821" s="158"/>
      <c r="D821" s="158"/>
      <c r="E821" s="158"/>
      <c r="F821" s="158"/>
      <c r="G821" s="158"/>
      <c r="H821" s="158"/>
    </row>
    <row r="822" spans="1:8" ht="14.25" customHeight="1">
      <c r="A822" s="158"/>
      <c r="B822" s="158"/>
      <c r="C822" s="158"/>
      <c r="D822" s="158"/>
      <c r="E822" s="158"/>
      <c r="F822" s="158"/>
      <c r="G822" s="158"/>
      <c r="H822" s="158"/>
    </row>
    <row r="823" spans="1:8" ht="14.25" customHeight="1">
      <c r="A823" s="158"/>
      <c r="B823" s="158"/>
      <c r="C823" s="158"/>
      <c r="D823" s="158"/>
      <c r="E823" s="158"/>
      <c r="F823" s="158"/>
      <c r="G823" s="158"/>
      <c r="H823" s="158"/>
    </row>
    <row r="824" spans="1:8" ht="14.25" customHeight="1">
      <c r="A824" s="158"/>
      <c r="B824" s="158"/>
      <c r="C824" s="158"/>
      <c r="D824" s="158"/>
      <c r="E824" s="158"/>
      <c r="F824" s="158"/>
      <c r="G824" s="158"/>
      <c r="H824" s="158"/>
    </row>
    <row r="825" spans="1:8" ht="14.25" customHeight="1">
      <c r="A825" s="158"/>
      <c r="B825" s="158"/>
      <c r="C825" s="158"/>
      <c r="D825" s="158"/>
      <c r="E825" s="158"/>
      <c r="F825" s="158"/>
      <c r="G825" s="158"/>
      <c r="H825" s="158"/>
    </row>
    <row r="826" spans="1:8" ht="14.25" customHeight="1">
      <c r="A826" s="158"/>
      <c r="B826" s="158"/>
      <c r="C826" s="158"/>
      <c r="D826" s="158"/>
      <c r="E826" s="158"/>
      <c r="F826" s="158"/>
      <c r="G826" s="158"/>
      <c r="H826" s="158"/>
    </row>
    <row r="827" spans="1:8" ht="14.25" customHeight="1">
      <c r="A827" s="158"/>
      <c r="B827" s="158"/>
      <c r="C827" s="158"/>
      <c r="D827" s="158"/>
      <c r="E827" s="158"/>
      <c r="F827" s="158"/>
      <c r="G827" s="158"/>
      <c r="H827" s="158"/>
    </row>
    <row r="828" spans="1:8" ht="14.25" customHeight="1">
      <c r="A828" s="158"/>
      <c r="B828" s="158"/>
      <c r="C828" s="158"/>
      <c r="D828" s="158"/>
      <c r="E828" s="158"/>
      <c r="F828" s="158"/>
      <c r="G828" s="158"/>
      <c r="H828" s="158"/>
    </row>
    <row r="829" spans="1:8" ht="14.25" customHeight="1">
      <c r="A829" s="158"/>
      <c r="B829" s="158"/>
      <c r="C829" s="158"/>
      <c r="D829" s="158"/>
      <c r="E829" s="158"/>
      <c r="F829" s="158"/>
      <c r="G829" s="158"/>
      <c r="H829" s="158"/>
    </row>
    <row r="830" spans="1:8" ht="14.25" customHeight="1">
      <c r="A830" s="158"/>
      <c r="B830" s="158"/>
      <c r="C830" s="158"/>
      <c r="D830" s="158"/>
      <c r="E830" s="158"/>
      <c r="F830" s="158"/>
      <c r="G830" s="158"/>
      <c r="H830" s="158"/>
    </row>
    <row r="831" spans="1:8" ht="14.25" customHeight="1">
      <c r="A831" s="158"/>
      <c r="B831" s="158"/>
      <c r="C831" s="158"/>
      <c r="D831" s="158"/>
      <c r="E831" s="158"/>
      <c r="F831" s="158"/>
      <c r="G831" s="158"/>
      <c r="H831" s="158"/>
    </row>
    <row r="832" spans="1:8" ht="14.25" customHeight="1">
      <c r="A832" s="158"/>
      <c r="B832" s="158"/>
      <c r="C832" s="158"/>
      <c r="D832" s="158"/>
      <c r="E832" s="158"/>
      <c r="F832" s="158"/>
      <c r="G832" s="158"/>
      <c r="H832" s="158"/>
    </row>
    <row r="833" spans="1:8" ht="14.25" customHeight="1">
      <c r="A833" s="158"/>
      <c r="B833" s="158"/>
      <c r="C833" s="158"/>
      <c r="D833" s="158"/>
      <c r="E833" s="158"/>
      <c r="F833" s="158"/>
      <c r="G833" s="158"/>
      <c r="H833" s="158"/>
    </row>
    <row r="834" spans="1:8" ht="14.25" customHeight="1">
      <c r="A834" s="158"/>
      <c r="B834" s="158"/>
      <c r="C834" s="158"/>
      <c r="D834" s="158"/>
      <c r="E834" s="158"/>
      <c r="F834" s="158"/>
      <c r="G834" s="158"/>
      <c r="H834" s="158"/>
    </row>
    <row r="835" spans="1:8" ht="14.25" customHeight="1">
      <c r="A835" s="158"/>
      <c r="B835" s="158"/>
      <c r="C835" s="158"/>
      <c r="D835" s="158"/>
      <c r="E835" s="158"/>
      <c r="F835" s="158"/>
      <c r="G835" s="158"/>
      <c r="H835" s="158"/>
    </row>
    <row r="836" spans="1:8" ht="14.25" customHeight="1">
      <c r="A836" s="158"/>
      <c r="B836" s="158"/>
      <c r="C836" s="158"/>
      <c r="D836" s="158"/>
      <c r="E836" s="158"/>
      <c r="F836" s="158"/>
      <c r="G836" s="158"/>
      <c r="H836" s="158"/>
    </row>
    <row r="837" spans="1:8" ht="14.25" customHeight="1">
      <c r="A837" s="158"/>
      <c r="B837" s="158"/>
      <c r="C837" s="158"/>
      <c r="D837" s="158"/>
      <c r="E837" s="158"/>
      <c r="F837" s="158"/>
      <c r="G837" s="158"/>
      <c r="H837" s="158"/>
    </row>
    <row r="838" spans="1:8" ht="14.25" customHeight="1">
      <c r="A838" s="158"/>
      <c r="B838" s="158"/>
      <c r="C838" s="158"/>
      <c r="D838" s="158"/>
      <c r="E838" s="158"/>
      <c r="F838" s="158"/>
      <c r="G838" s="158"/>
      <c r="H838" s="158"/>
    </row>
    <row r="839" spans="1:8" ht="14.25" customHeight="1">
      <c r="A839" s="158"/>
      <c r="B839" s="158"/>
      <c r="C839" s="158"/>
      <c r="D839" s="158"/>
      <c r="E839" s="158"/>
      <c r="F839" s="158"/>
      <c r="G839" s="158"/>
      <c r="H839" s="158"/>
    </row>
    <row r="840" spans="1:8" ht="14.25" customHeight="1">
      <c r="A840" s="158"/>
      <c r="B840" s="158"/>
      <c r="C840" s="158"/>
      <c r="D840" s="158"/>
      <c r="E840" s="158"/>
      <c r="F840" s="158"/>
      <c r="G840" s="158"/>
      <c r="H840" s="158"/>
    </row>
    <row r="841" spans="1:8" ht="14.25" customHeight="1">
      <c r="A841" s="158"/>
      <c r="B841" s="158"/>
      <c r="C841" s="158"/>
      <c r="D841" s="158"/>
      <c r="E841" s="158"/>
      <c r="F841" s="158"/>
      <c r="G841" s="158"/>
      <c r="H841" s="158"/>
    </row>
    <row r="842" spans="1:8" ht="14.25" customHeight="1">
      <c r="A842" s="158"/>
      <c r="B842" s="158"/>
      <c r="C842" s="158"/>
      <c r="D842" s="158"/>
      <c r="E842" s="158"/>
      <c r="F842" s="158"/>
      <c r="G842" s="158"/>
      <c r="H842" s="158"/>
    </row>
    <row r="843" spans="1:8" ht="14.25" customHeight="1">
      <c r="A843" s="158"/>
      <c r="B843" s="158"/>
      <c r="C843" s="158"/>
      <c r="D843" s="158"/>
      <c r="E843" s="158"/>
      <c r="F843" s="158"/>
      <c r="G843" s="158"/>
      <c r="H843" s="158"/>
    </row>
    <row r="844" spans="1:8" ht="14.25" customHeight="1">
      <c r="A844" s="158"/>
      <c r="B844" s="158"/>
      <c r="C844" s="158"/>
      <c r="D844" s="158"/>
      <c r="E844" s="158"/>
      <c r="F844" s="158"/>
      <c r="G844" s="158"/>
      <c r="H844" s="158"/>
    </row>
    <row r="845" spans="1:8" ht="14.25" customHeight="1">
      <c r="A845" s="158"/>
      <c r="B845" s="158"/>
      <c r="C845" s="158"/>
      <c r="D845" s="158"/>
      <c r="E845" s="158"/>
      <c r="F845" s="158"/>
      <c r="G845" s="158"/>
      <c r="H845" s="158"/>
    </row>
    <row r="846" spans="1:8" ht="14.25" customHeight="1">
      <c r="A846" s="158"/>
      <c r="B846" s="158"/>
      <c r="C846" s="158"/>
      <c r="D846" s="158"/>
      <c r="E846" s="158"/>
      <c r="F846" s="158"/>
      <c r="G846" s="158"/>
      <c r="H846" s="158"/>
    </row>
    <row r="847" spans="1:8" ht="14.25" customHeight="1">
      <c r="A847" s="158"/>
      <c r="B847" s="158"/>
      <c r="C847" s="158"/>
      <c r="D847" s="158"/>
      <c r="E847" s="158"/>
      <c r="F847" s="158"/>
      <c r="G847" s="158"/>
      <c r="H847" s="158"/>
    </row>
    <row r="848" spans="1:8" ht="14.25" customHeight="1">
      <c r="A848" s="158"/>
      <c r="B848" s="158"/>
      <c r="C848" s="158"/>
      <c r="D848" s="158"/>
      <c r="E848" s="158"/>
      <c r="F848" s="158"/>
      <c r="G848" s="158"/>
      <c r="H848" s="158"/>
    </row>
    <row r="849" spans="1:8" ht="14.25" customHeight="1">
      <c r="A849" s="158"/>
      <c r="B849" s="158"/>
      <c r="C849" s="158"/>
      <c r="D849" s="158"/>
      <c r="E849" s="158"/>
      <c r="F849" s="158"/>
      <c r="G849" s="158"/>
      <c r="H849" s="158"/>
    </row>
    <row r="850" spans="1:8" ht="14.25" customHeight="1">
      <c r="A850" s="158"/>
      <c r="B850" s="158"/>
      <c r="C850" s="158"/>
      <c r="D850" s="158"/>
      <c r="E850" s="158"/>
      <c r="F850" s="158"/>
      <c r="G850" s="158"/>
      <c r="H850" s="158"/>
    </row>
    <row r="851" spans="1:8" ht="14.25" customHeight="1">
      <c r="A851" s="158"/>
      <c r="B851" s="158"/>
      <c r="C851" s="158"/>
      <c r="D851" s="158"/>
      <c r="E851" s="158"/>
      <c r="F851" s="158"/>
      <c r="G851" s="158"/>
      <c r="H851" s="158"/>
    </row>
    <row r="852" spans="1:8" ht="14.25" customHeight="1">
      <c r="A852" s="158"/>
      <c r="B852" s="158"/>
      <c r="C852" s="158"/>
      <c r="D852" s="158"/>
      <c r="E852" s="158"/>
      <c r="F852" s="158"/>
      <c r="G852" s="158"/>
      <c r="H852" s="158"/>
    </row>
    <row r="853" spans="1:8" ht="14.25" customHeight="1">
      <c r="A853" s="158"/>
      <c r="B853" s="158"/>
      <c r="C853" s="158"/>
      <c r="D853" s="158"/>
      <c r="E853" s="158"/>
      <c r="F853" s="158"/>
      <c r="G853" s="158"/>
      <c r="H853" s="158"/>
    </row>
    <row r="854" spans="1:8" ht="14.25" customHeight="1">
      <c r="A854" s="158"/>
      <c r="B854" s="158"/>
      <c r="C854" s="158"/>
      <c r="D854" s="158"/>
      <c r="E854" s="158"/>
      <c r="F854" s="158"/>
      <c r="G854" s="158"/>
      <c r="H854" s="158"/>
    </row>
    <row r="855" spans="1:8" ht="14.25" customHeight="1">
      <c r="A855" s="158"/>
      <c r="B855" s="158"/>
      <c r="C855" s="158"/>
      <c r="D855" s="158"/>
      <c r="E855" s="158"/>
      <c r="F855" s="158"/>
      <c r="G855" s="158"/>
      <c r="H855" s="158"/>
    </row>
    <row r="856" spans="1:8" ht="14.25" customHeight="1">
      <c r="A856" s="158"/>
      <c r="B856" s="158"/>
      <c r="C856" s="158"/>
      <c r="D856" s="158"/>
      <c r="E856" s="158"/>
      <c r="F856" s="158"/>
      <c r="G856" s="158"/>
      <c r="H856" s="158"/>
    </row>
    <row r="857" spans="1:8" ht="14.25" customHeight="1">
      <c r="A857" s="158"/>
      <c r="B857" s="158"/>
      <c r="C857" s="158"/>
      <c r="D857" s="158"/>
      <c r="E857" s="158"/>
      <c r="F857" s="158"/>
      <c r="G857" s="158"/>
      <c r="H857" s="158"/>
    </row>
    <row r="858" spans="1:8" ht="14.25" customHeight="1">
      <c r="A858" s="158"/>
      <c r="B858" s="158"/>
      <c r="C858" s="158"/>
      <c r="D858" s="158"/>
      <c r="E858" s="158"/>
      <c r="F858" s="158"/>
      <c r="G858" s="158"/>
      <c r="H858" s="158"/>
    </row>
    <row r="859" spans="1:8" ht="14.25" customHeight="1">
      <c r="A859" s="158"/>
      <c r="B859" s="158"/>
      <c r="C859" s="158"/>
      <c r="D859" s="158"/>
      <c r="E859" s="158"/>
      <c r="F859" s="158"/>
      <c r="G859" s="158"/>
      <c r="H859" s="158"/>
    </row>
    <row r="860" spans="1:8" ht="14.25" customHeight="1">
      <c r="A860" s="158"/>
      <c r="B860" s="158"/>
      <c r="C860" s="158"/>
      <c r="D860" s="158"/>
      <c r="E860" s="158"/>
      <c r="F860" s="158"/>
      <c r="G860" s="158"/>
      <c r="H860" s="158"/>
    </row>
    <row r="861" spans="1:8" ht="14.25" customHeight="1">
      <c r="A861" s="158"/>
      <c r="B861" s="158"/>
      <c r="C861" s="158"/>
      <c r="D861" s="158"/>
      <c r="E861" s="158"/>
      <c r="F861" s="158"/>
      <c r="G861" s="158"/>
      <c r="H861" s="158"/>
    </row>
    <row r="862" spans="1:8" ht="14.25" customHeight="1">
      <c r="A862" s="158"/>
      <c r="B862" s="158"/>
      <c r="C862" s="158"/>
      <c r="D862" s="158"/>
      <c r="E862" s="158"/>
      <c r="F862" s="158"/>
      <c r="G862" s="158"/>
      <c r="H862" s="158"/>
    </row>
    <row r="863" spans="1:8" ht="14.25" customHeight="1">
      <c r="A863" s="158"/>
      <c r="B863" s="158"/>
      <c r="C863" s="158"/>
      <c r="D863" s="158"/>
      <c r="E863" s="158"/>
      <c r="F863" s="158"/>
      <c r="G863" s="158"/>
      <c r="H863" s="158"/>
    </row>
    <row r="864" spans="1:8" ht="14.25" customHeight="1">
      <c r="A864" s="158"/>
      <c r="B864" s="158"/>
      <c r="C864" s="158"/>
      <c r="D864" s="158"/>
      <c r="E864" s="158"/>
      <c r="F864" s="158"/>
      <c r="G864" s="158"/>
      <c r="H864" s="158"/>
    </row>
    <row r="865" spans="1:8" ht="14.25" customHeight="1">
      <c r="A865" s="158"/>
      <c r="B865" s="158"/>
      <c r="C865" s="158"/>
      <c r="D865" s="158"/>
      <c r="E865" s="158"/>
      <c r="F865" s="158"/>
      <c r="G865" s="158"/>
      <c r="H865" s="158"/>
    </row>
    <row r="866" spans="1:8" ht="14.25" customHeight="1">
      <c r="A866" s="158"/>
      <c r="B866" s="158"/>
      <c r="C866" s="158"/>
      <c r="D866" s="158"/>
      <c r="E866" s="158"/>
      <c r="F866" s="158"/>
      <c r="G866" s="158"/>
      <c r="H866" s="158"/>
    </row>
    <row r="867" spans="1:8" ht="14.25" customHeight="1">
      <c r="A867" s="158"/>
      <c r="B867" s="158"/>
      <c r="C867" s="158"/>
      <c r="D867" s="158"/>
      <c r="E867" s="158"/>
      <c r="F867" s="158"/>
      <c r="G867" s="158"/>
      <c r="H867" s="158"/>
    </row>
    <row r="868" spans="1:8" ht="14.25" customHeight="1">
      <c r="A868" s="158"/>
      <c r="B868" s="158"/>
      <c r="C868" s="158"/>
      <c r="D868" s="158"/>
      <c r="E868" s="158"/>
      <c r="F868" s="158"/>
      <c r="G868" s="158"/>
      <c r="H868" s="158"/>
    </row>
    <row r="869" spans="1:8" ht="14.25" customHeight="1">
      <c r="A869" s="158"/>
      <c r="B869" s="158"/>
      <c r="C869" s="158"/>
      <c r="D869" s="158"/>
      <c r="E869" s="158"/>
      <c r="F869" s="158"/>
      <c r="G869" s="158"/>
      <c r="H869" s="158"/>
    </row>
    <row r="870" spans="1:8" ht="14.25" customHeight="1">
      <c r="A870" s="158"/>
      <c r="B870" s="158"/>
      <c r="C870" s="158"/>
      <c r="D870" s="158"/>
      <c r="E870" s="158"/>
      <c r="F870" s="158"/>
      <c r="G870" s="158"/>
      <c r="H870" s="158"/>
    </row>
    <row r="871" spans="1:8" ht="14.25" customHeight="1">
      <c r="A871" s="158"/>
      <c r="B871" s="158"/>
      <c r="C871" s="158"/>
      <c r="D871" s="158"/>
      <c r="E871" s="158"/>
      <c r="F871" s="158"/>
      <c r="G871" s="158"/>
      <c r="H871" s="158"/>
    </row>
    <row r="872" spans="1:8" ht="14.25" customHeight="1">
      <c r="A872" s="158"/>
      <c r="B872" s="158"/>
      <c r="C872" s="158"/>
      <c r="D872" s="158"/>
      <c r="E872" s="158"/>
      <c r="F872" s="158"/>
      <c r="G872" s="158"/>
      <c r="H872" s="158"/>
    </row>
    <row r="873" spans="1:8" ht="14.25" customHeight="1">
      <c r="A873" s="158"/>
      <c r="B873" s="158"/>
      <c r="C873" s="158"/>
      <c r="D873" s="158"/>
      <c r="E873" s="158"/>
      <c r="F873" s="158"/>
      <c r="G873" s="158"/>
      <c r="H873" s="158"/>
    </row>
    <row r="874" spans="1:8" ht="14.25" customHeight="1">
      <c r="A874" s="158"/>
      <c r="B874" s="158"/>
      <c r="C874" s="158"/>
      <c r="D874" s="158"/>
      <c r="E874" s="158"/>
      <c r="F874" s="158"/>
      <c r="G874" s="158"/>
      <c r="H874" s="158"/>
    </row>
    <row r="875" spans="1:8" ht="14.25" customHeight="1">
      <c r="A875" s="158"/>
      <c r="B875" s="158"/>
      <c r="C875" s="158"/>
      <c r="D875" s="158"/>
      <c r="E875" s="158"/>
      <c r="F875" s="158"/>
      <c r="G875" s="158"/>
      <c r="H875" s="158"/>
    </row>
    <row r="876" spans="1:8" ht="14.25" customHeight="1">
      <c r="A876" s="158"/>
      <c r="B876" s="158"/>
      <c r="C876" s="158"/>
      <c r="D876" s="158"/>
      <c r="E876" s="158"/>
      <c r="F876" s="158"/>
      <c r="G876" s="158"/>
      <c r="H876" s="158"/>
    </row>
    <row r="877" spans="1:8" ht="14.25" customHeight="1">
      <c r="A877" s="158"/>
      <c r="B877" s="158"/>
      <c r="C877" s="158"/>
      <c r="D877" s="158"/>
      <c r="E877" s="158"/>
      <c r="F877" s="158"/>
      <c r="G877" s="158"/>
      <c r="H877" s="158"/>
    </row>
    <row r="878" spans="1:8" ht="14.25" customHeight="1">
      <c r="A878" s="158"/>
      <c r="B878" s="158"/>
      <c r="C878" s="158"/>
      <c r="D878" s="158"/>
      <c r="E878" s="158"/>
      <c r="F878" s="158"/>
      <c r="G878" s="158"/>
      <c r="H878" s="158"/>
    </row>
    <row r="879" spans="1:8" ht="14.25" customHeight="1">
      <c r="A879" s="158"/>
      <c r="B879" s="158"/>
      <c r="C879" s="158"/>
      <c r="D879" s="158"/>
      <c r="E879" s="158"/>
      <c r="F879" s="158"/>
      <c r="G879" s="158"/>
      <c r="H879" s="158"/>
    </row>
    <row r="880" spans="1:8" ht="14.25" customHeight="1">
      <c r="A880" s="158"/>
      <c r="B880" s="158"/>
      <c r="C880" s="158"/>
      <c r="D880" s="158"/>
      <c r="E880" s="158"/>
      <c r="F880" s="158"/>
      <c r="G880" s="158"/>
      <c r="H880" s="158"/>
    </row>
    <row r="881" spans="1:8" ht="14.25" customHeight="1">
      <c r="A881" s="158"/>
      <c r="B881" s="158"/>
      <c r="C881" s="158"/>
      <c r="D881" s="158"/>
      <c r="E881" s="158"/>
      <c r="F881" s="158"/>
      <c r="G881" s="158"/>
      <c r="H881" s="158"/>
    </row>
    <row r="882" spans="1:8" ht="14.25" customHeight="1">
      <c r="A882" s="158"/>
      <c r="B882" s="158"/>
      <c r="C882" s="158"/>
      <c r="D882" s="158"/>
      <c r="E882" s="158"/>
      <c r="F882" s="158"/>
      <c r="G882" s="158"/>
      <c r="H882" s="158"/>
    </row>
    <row r="883" spans="1:8" ht="14.25" customHeight="1">
      <c r="A883" s="158"/>
      <c r="B883" s="158"/>
      <c r="C883" s="158"/>
      <c r="D883" s="158"/>
      <c r="E883" s="158"/>
      <c r="F883" s="158"/>
      <c r="G883" s="158"/>
      <c r="H883" s="158"/>
    </row>
    <row r="884" spans="1:8" ht="14.25" customHeight="1">
      <c r="A884" s="158"/>
      <c r="B884" s="158"/>
      <c r="C884" s="158"/>
      <c r="D884" s="158"/>
      <c r="E884" s="158"/>
      <c r="F884" s="158"/>
      <c r="G884" s="158"/>
      <c r="H884" s="158"/>
    </row>
    <row r="885" spans="1:8" ht="14.25" customHeight="1">
      <c r="A885" s="158"/>
      <c r="B885" s="158"/>
      <c r="C885" s="158"/>
      <c r="D885" s="158"/>
      <c r="E885" s="158"/>
      <c r="F885" s="158"/>
      <c r="G885" s="158"/>
      <c r="H885" s="158"/>
    </row>
    <row r="886" spans="1:8" ht="14.25" customHeight="1">
      <c r="A886" s="158"/>
      <c r="B886" s="158"/>
      <c r="C886" s="158"/>
      <c r="D886" s="158"/>
      <c r="E886" s="158"/>
      <c r="F886" s="158"/>
      <c r="G886" s="158"/>
      <c r="H886" s="158"/>
    </row>
    <row r="887" spans="1:8" ht="14.25" customHeight="1">
      <c r="A887" s="158"/>
      <c r="B887" s="158"/>
      <c r="C887" s="158"/>
      <c r="D887" s="158"/>
      <c r="E887" s="158"/>
      <c r="F887" s="158"/>
      <c r="G887" s="158"/>
      <c r="H887" s="158"/>
    </row>
    <row r="888" spans="1:8" ht="14.25" customHeight="1">
      <c r="A888" s="158"/>
      <c r="B888" s="158"/>
      <c r="C888" s="158"/>
      <c r="D888" s="158"/>
      <c r="E888" s="158"/>
      <c r="F888" s="158"/>
      <c r="G888" s="158"/>
      <c r="H888" s="158"/>
    </row>
    <row r="889" spans="1:8" ht="14.25" customHeight="1">
      <c r="A889" s="158"/>
      <c r="B889" s="158"/>
      <c r="C889" s="158"/>
      <c r="D889" s="158"/>
      <c r="E889" s="158"/>
      <c r="F889" s="158"/>
      <c r="G889" s="158"/>
      <c r="H889" s="158"/>
    </row>
    <row r="890" spans="1:8" ht="14.25" customHeight="1">
      <c r="A890" s="158"/>
      <c r="B890" s="158"/>
      <c r="C890" s="158"/>
      <c r="D890" s="158"/>
      <c r="E890" s="158"/>
      <c r="F890" s="158"/>
      <c r="G890" s="158"/>
      <c r="H890" s="158"/>
    </row>
    <row r="891" spans="1:8" ht="14.25" customHeight="1">
      <c r="A891" s="158"/>
      <c r="B891" s="158"/>
      <c r="C891" s="158"/>
      <c r="D891" s="158"/>
      <c r="E891" s="158"/>
      <c r="F891" s="158"/>
      <c r="G891" s="158"/>
      <c r="H891" s="158"/>
    </row>
    <row r="892" spans="1:8" ht="14.25" customHeight="1">
      <c r="A892" s="158"/>
      <c r="B892" s="158"/>
      <c r="C892" s="158"/>
      <c r="D892" s="158"/>
      <c r="E892" s="158"/>
      <c r="F892" s="158"/>
      <c r="G892" s="158"/>
      <c r="H892" s="158"/>
    </row>
    <row r="893" spans="1:8" ht="14.25" customHeight="1">
      <c r="A893" s="158"/>
      <c r="B893" s="158"/>
      <c r="C893" s="158"/>
      <c r="D893" s="158"/>
      <c r="E893" s="158"/>
      <c r="F893" s="158"/>
      <c r="G893" s="158"/>
      <c r="H893" s="158"/>
    </row>
    <row r="894" spans="1:8" ht="14.25" customHeight="1">
      <c r="A894" s="158"/>
      <c r="B894" s="158"/>
      <c r="C894" s="158"/>
      <c r="D894" s="158"/>
      <c r="E894" s="158"/>
      <c r="F894" s="158"/>
      <c r="G894" s="158"/>
      <c r="H894" s="158"/>
    </row>
    <row r="895" spans="1:8" ht="14.25" customHeight="1">
      <c r="A895" s="158"/>
      <c r="B895" s="158"/>
      <c r="C895" s="158"/>
      <c r="D895" s="158"/>
      <c r="E895" s="158"/>
      <c r="F895" s="158"/>
      <c r="G895" s="158"/>
      <c r="H895" s="158"/>
    </row>
    <row r="896" spans="1:8" ht="14.25" customHeight="1">
      <c r="A896" s="158"/>
      <c r="B896" s="158"/>
      <c r="C896" s="158"/>
      <c r="D896" s="158"/>
      <c r="E896" s="158"/>
      <c r="F896" s="158"/>
      <c r="G896" s="158"/>
      <c r="H896" s="158"/>
    </row>
    <row r="897" spans="1:8" ht="14.25" customHeight="1">
      <c r="A897" s="158"/>
      <c r="B897" s="158"/>
      <c r="C897" s="158"/>
      <c r="D897" s="158"/>
      <c r="E897" s="158"/>
      <c r="F897" s="158"/>
      <c r="G897" s="158"/>
      <c r="H897" s="158"/>
    </row>
    <row r="898" spans="1:8" ht="14.25" customHeight="1">
      <c r="A898" s="158"/>
      <c r="B898" s="158"/>
      <c r="C898" s="158"/>
      <c r="D898" s="158"/>
      <c r="E898" s="158"/>
      <c r="F898" s="158"/>
      <c r="G898" s="158"/>
      <c r="H898" s="158"/>
    </row>
    <row r="899" spans="1:8" ht="14.25" customHeight="1">
      <c r="A899" s="158"/>
      <c r="B899" s="158"/>
      <c r="C899" s="158"/>
      <c r="D899" s="158"/>
      <c r="E899" s="158"/>
      <c r="F899" s="158"/>
      <c r="G899" s="158"/>
      <c r="H899" s="158"/>
    </row>
    <row r="900" spans="1:8" ht="14.25" customHeight="1">
      <c r="A900" s="158"/>
      <c r="B900" s="158"/>
      <c r="C900" s="158"/>
      <c r="D900" s="158"/>
      <c r="E900" s="158"/>
      <c r="F900" s="158"/>
      <c r="G900" s="158"/>
      <c r="H900" s="158"/>
    </row>
    <row r="901" spans="1:8" ht="14.25" customHeight="1">
      <c r="A901" s="158"/>
      <c r="B901" s="158"/>
      <c r="C901" s="158"/>
      <c r="D901" s="158"/>
      <c r="E901" s="158"/>
      <c r="F901" s="158"/>
      <c r="G901" s="158"/>
      <c r="H901" s="158"/>
    </row>
    <row r="902" spans="1:8" ht="14.25" customHeight="1">
      <c r="A902" s="158"/>
      <c r="B902" s="158"/>
      <c r="C902" s="158"/>
      <c r="D902" s="158"/>
      <c r="E902" s="158"/>
      <c r="F902" s="158"/>
      <c r="G902" s="158"/>
      <c r="H902" s="158"/>
    </row>
    <row r="903" spans="1:8" ht="14.25" customHeight="1">
      <c r="A903" s="158"/>
      <c r="B903" s="158"/>
      <c r="C903" s="158"/>
      <c r="D903" s="158"/>
      <c r="E903" s="158"/>
      <c r="F903" s="158"/>
      <c r="G903" s="158"/>
      <c r="H903" s="158"/>
    </row>
    <row r="904" spans="1:8" ht="14.25" customHeight="1">
      <c r="A904" s="158"/>
      <c r="B904" s="158"/>
      <c r="C904" s="158"/>
      <c r="D904" s="158"/>
      <c r="E904" s="158"/>
      <c r="F904" s="158"/>
      <c r="G904" s="158"/>
      <c r="H904" s="158"/>
    </row>
    <row r="905" spans="1:8" ht="14.25" customHeight="1">
      <c r="A905" s="158"/>
      <c r="B905" s="158"/>
      <c r="C905" s="158"/>
      <c r="D905" s="158"/>
      <c r="E905" s="158"/>
      <c r="F905" s="158"/>
      <c r="G905" s="158"/>
      <c r="H905" s="158"/>
    </row>
    <row r="906" spans="1:8" ht="14.25" customHeight="1">
      <c r="A906" s="158"/>
      <c r="B906" s="158"/>
      <c r="C906" s="158"/>
      <c r="D906" s="158"/>
      <c r="E906" s="158"/>
      <c r="F906" s="158"/>
      <c r="G906" s="158"/>
      <c r="H906" s="158"/>
    </row>
    <row r="907" spans="1:8" ht="14.25" customHeight="1">
      <c r="A907" s="158"/>
      <c r="B907" s="158"/>
      <c r="C907" s="158"/>
      <c r="D907" s="158"/>
      <c r="E907" s="158"/>
      <c r="F907" s="158"/>
      <c r="G907" s="158"/>
      <c r="H907" s="158"/>
    </row>
    <row r="908" spans="1:8" ht="14.25" customHeight="1">
      <c r="A908" s="158"/>
      <c r="B908" s="158"/>
      <c r="C908" s="158"/>
      <c r="D908" s="158"/>
      <c r="E908" s="158"/>
      <c r="F908" s="158"/>
      <c r="G908" s="158"/>
      <c r="H908" s="158"/>
    </row>
    <row r="909" spans="1:8" ht="14.25" customHeight="1">
      <c r="A909" s="158"/>
      <c r="B909" s="158"/>
      <c r="C909" s="158"/>
      <c r="D909" s="158"/>
      <c r="E909" s="158"/>
      <c r="F909" s="158"/>
      <c r="G909" s="158"/>
      <c r="H909" s="158"/>
    </row>
    <row r="910" spans="1:8" ht="14.25" customHeight="1">
      <c r="A910" s="158"/>
      <c r="B910" s="158"/>
      <c r="C910" s="158"/>
      <c r="D910" s="158"/>
      <c r="E910" s="158"/>
      <c r="F910" s="158"/>
      <c r="G910" s="158"/>
      <c r="H910" s="158"/>
    </row>
    <row r="911" spans="1:8" ht="14.25" customHeight="1">
      <c r="A911" s="158"/>
      <c r="B911" s="158"/>
      <c r="C911" s="158"/>
      <c r="D911" s="158"/>
      <c r="E911" s="158"/>
      <c r="F911" s="158"/>
      <c r="G911" s="158"/>
      <c r="H911" s="158"/>
    </row>
    <row r="912" spans="1:8" ht="14.25" customHeight="1">
      <c r="A912" s="158"/>
      <c r="B912" s="158"/>
      <c r="C912" s="158"/>
      <c r="D912" s="158"/>
      <c r="E912" s="158"/>
      <c r="F912" s="158"/>
      <c r="G912" s="158"/>
      <c r="H912" s="158"/>
    </row>
    <row r="913" spans="1:8" ht="14.25" customHeight="1">
      <c r="A913" s="158"/>
      <c r="B913" s="158"/>
      <c r="C913" s="158"/>
      <c r="D913" s="158"/>
      <c r="E913" s="158"/>
      <c r="F913" s="158"/>
      <c r="G913" s="158"/>
      <c r="H913" s="158"/>
    </row>
    <row r="914" spans="1:8" ht="14.25" customHeight="1">
      <c r="A914" s="158"/>
      <c r="B914" s="158"/>
      <c r="C914" s="158"/>
      <c r="D914" s="158"/>
      <c r="E914" s="158"/>
      <c r="F914" s="158"/>
      <c r="G914" s="158"/>
      <c r="H914" s="158"/>
    </row>
    <row r="915" spans="1:8" ht="14.25" customHeight="1">
      <c r="A915" s="158"/>
      <c r="B915" s="158"/>
      <c r="C915" s="158"/>
      <c r="D915" s="158"/>
      <c r="E915" s="158"/>
      <c r="F915" s="158"/>
      <c r="G915" s="158"/>
      <c r="H915" s="158"/>
    </row>
    <row r="916" spans="1:8" ht="14.25" customHeight="1">
      <c r="A916" s="158"/>
      <c r="B916" s="158"/>
      <c r="C916" s="158"/>
      <c r="D916" s="158"/>
      <c r="E916" s="158"/>
      <c r="F916" s="158"/>
      <c r="G916" s="158"/>
      <c r="H916" s="158"/>
    </row>
    <row r="917" spans="1:8" ht="14.25" customHeight="1">
      <c r="A917" s="158"/>
      <c r="B917" s="158"/>
      <c r="C917" s="158"/>
      <c r="D917" s="158"/>
      <c r="E917" s="158"/>
      <c r="F917" s="158"/>
      <c r="G917" s="158"/>
      <c r="H917" s="158"/>
    </row>
    <row r="918" spans="1:8" ht="14.25" customHeight="1">
      <c r="A918" s="158"/>
      <c r="B918" s="158"/>
      <c r="C918" s="158"/>
      <c r="D918" s="158"/>
      <c r="E918" s="158"/>
      <c r="F918" s="158"/>
      <c r="G918" s="158"/>
      <c r="H918" s="158"/>
    </row>
    <row r="919" spans="1:8" ht="14.25" customHeight="1">
      <c r="A919" s="158"/>
      <c r="B919" s="158"/>
      <c r="C919" s="158"/>
      <c r="D919" s="158"/>
      <c r="E919" s="158"/>
      <c r="F919" s="158"/>
      <c r="G919" s="158"/>
      <c r="H919" s="158"/>
    </row>
    <row r="920" spans="1:8" ht="14.25" customHeight="1">
      <c r="A920" s="158"/>
      <c r="B920" s="158"/>
      <c r="C920" s="158"/>
      <c r="D920" s="158"/>
      <c r="E920" s="158"/>
      <c r="F920" s="158"/>
      <c r="G920" s="158"/>
      <c r="H920" s="158"/>
    </row>
    <row r="921" spans="1:8" ht="14.25" customHeight="1">
      <c r="A921" s="158"/>
      <c r="B921" s="158"/>
      <c r="C921" s="158"/>
      <c r="D921" s="158"/>
      <c r="E921" s="158"/>
      <c r="F921" s="158"/>
      <c r="G921" s="158"/>
      <c r="H921" s="158"/>
    </row>
    <row r="922" spans="1:8" ht="14.25" customHeight="1">
      <c r="A922" s="158"/>
      <c r="B922" s="158"/>
      <c r="C922" s="158"/>
      <c r="D922" s="158"/>
      <c r="E922" s="158"/>
      <c r="F922" s="158"/>
      <c r="G922" s="158"/>
      <c r="H922" s="158"/>
    </row>
    <row r="923" spans="1:8" ht="14.25" customHeight="1">
      <c r="A923" s="158"/>
      <c r="B923" s="158"/>
      <c r="C923" s="158"/>
      <c r="D923" s="158"/>
      <c r="E923" s="158"/>
      <c r="F923" s="158"/>
      <c r="G923" s="158"/>
      <c r="H923" s="158"/>
    </row>
    <row r="924" spans="1:8" ht="14.25" customHeight="1">
      <c r="A924" s="158"/>
      <c r="B924" s="158"/>
      <c r="C924" s="158"/>
      <c r="D924" s="158"/>
      <c r="E924" s="158"/>
      <c r="F924" s="158"/>
      <c r="G924" s="158"/>
      <c r="H924" s="158"/>
    </row>
    <row r="925" spans="1:8" ht="14.25" customHeight="1">
      <c r="A925" s="158"/>
      <c r="B925" s="158"/>
      <c r="C925" s="158"/>
      <c r="D925" s="158"/>
      <c r="E925" s="158"/>
      <c r="F925" s="158"/>
      <c r="G925" s="158"/>
      <c r="H925" s="158"/>
    </row>
    <row r="926" spans="1:8" ht="14.25" customHeight="1">
      <c r="A926" s="158"/>
      <c r="B926" s="158"/>
      <c r="C926" s="158"/>
      <c r="D926" s="158"/>
      <c r="E926" s="158"/>
      <c r="F926" s="158"/>
      <c r="G926" s="158"/>
      <c r="H926" s="158"/>
    </row>
    <row r="927" spans="1:8" ht="14.25" customHeight="1">
      <c r="A927" s="158"/>
      <c r="B927" s="158"/>
      <c r="C927" s="158"/>
      <c r="D927" s="158"/>
      <c r="E927" s="158"/>
      <c r="F927" s="158"/>
      <c r="G927" s="158"/>
      <c r="H927" s="158"/>
    </row>
    <row r="928" spans="1:8" ht="14.25" customHeight="1">
      <c r="A928" s="158"/>
      <c r="B928" s="158"/>
      <c r="C928" s="158"/>
      <c r="D928" s="158"/>
      <c r="E928" s="158"/>
      <c r="F928" s="158"/>
      <c r="G928" s="158"/>
      <c r="H928" s="158"/>
    </row>
    <row r="929" spans="1:8" ht="14.25" customHeight="1">
      <c r="A929" s="158"/>
      <c r="B929" s="158"/>
      <c r="C929" s="158"/>
      <c r="D929" s="158"/>
      <c r="E929" s="158"/>
      <c r="F929" s="158"/>
      <c r="G929" s="158"/>
      <c r="H929" s="158"/>
    </row>
    <row r="930" spans="1:8" ht="14.25" customHeight="1">
      <c r="A930" s="158"/>
      <c r="B930" s="158"/>
      <c r="C930" s="158"/>
      <c r="D930" s="158"/>
      <c r="E930" s="158"/>
      <c r="F930" s="158"/>
      <c r="G930" s="158"/>
      <c r="H930" s="158"/>
    </row>
    <row r="931" spans="1:8" ht="14.25" customHeight="1">
      <c r="A931" s="158"/>
      <c r="B931" s="158"/>
      <c r="C931" s="158"/>
      <c r="D931" s="158"/>
      <c r="E931" s="158"/>
      <c r="F931" s="158"/>
      <c r="G931" s="158"/>
      <c r="H931" s="158"/>
    </row>
    <row r="932" spans="1:8" ht="14.25" customHeight="1">
      <c r="A932" s="158"/>
      <c r="B932" s="158"/>
      <c r="C932" s="158"/>
      <c r="D932" s="158"/>
      <c r="E932" s="158"/>
      <c r="F932" s="158"/>
      <c r="G932" s="158"/>
      <c r="H932" s="158"/>
    </row>
    <row r="933" spans="1:8" ht="14.25" customHeight="1">
      <c r="A933" s="158"/>
      <c r="B933" s="158"/>
      <c r="C933" s="158"/>
      <c r="D933" s="158"/>
      <c r="E933" s="158"/>
      <c r="F933" s="158"/>
      <c r="G933" s="158"/>
      <c r="H933" s="158"/>
    </row>
    <row r="934" spans="1:8" ht="14.25" customHeight="1">
      <c r="A934" s="158"/>
      <c r="B934" s="158"/>
      <c r="C934" s="158"/>
      <c r="D934" s="158"/>
      <c r="E934" s="158"/>
      <c r="F934" s="158"/>
      <c r="G934" s="158"/>
      <c r="H934" s="158"/>
    </row>
    <row r="935" spans="1:8" ht="14.25" customHeight="1">
      <c r="A935" s="158"/>
      <c r="B935" s="158"/>
      <c r="C935" s="158"/>
      <c r="D935" s="158"/>
      <c r="E935" s="158"/>
      <c r="F935" s="158"/>
      <c r="G935" s="158"/>
      <c r="H935" s="158"/>
    </row>
    <row r="936" spans="1:8" ht="14.25" customHeight="1">
      <c r="A936" s="158"/>
      <c r="B936" s="158"/>
      <c r="C936" s="158"/>
      <c r="D936" s="158"/>
      <c r="E936" s="158"/>
      <c r="F936" s="158"/>
      <c r="G936" s="158"/>
      <c r="H936" s="158"/>
    </row>
    <row r="937" spans="1:8" ht="14.25" customHeight="1">
      <c r="A937" s="158"/>
      <c r="B937" s="158"/>
      <c r="C937" s="158"/>
      <c r="D937" s="158"/>
      <c r="E937" s="158"/>
      <c r="F937" s="158"/>
      <c r="G937" s="158"/>
      <c r="H937" s="158"/>
    </row>
    <row r="938" spans="1:8" ht="14.25" customHeight="1">
      <c r="A938" s="158"/>
      <c r="B938" s="158"/>
      <c r="C938" s="158"/>
      <c r="D938" s="158"/>
      <c r="E938" s="158"/>
      <c r="F938" s="158"/>
      <c r="G938" s="158"/>
      <c r="H938" s="158"/>
    </row>
    <row r="939" spans="1:8" ht="14.25" customHeight="1">
      <c r="A939" s="158"/>
      <c r="B939" s="158"/>
      <c r="C939" s="158"/>
      <c r="D939" s="158"/>
      <c r="E939" s="158"/>
      <c r="F939" s="158"/>
      <c r="G939" s="158"/>
      <c r="H939" s="158"/>
    </row>
    <row r="940" spans="1:8" ht="14.25" customHeight="1">
      <c r="A940" s="158"/>
      <c r="B940" s="158"/>
      <c r="C940" s="158"/>
      <c r="D940" s="158"/>
      <c r="E940" s="158"/>
      <c r="F940" s="158"/>
      <c r="G940" s="158"/>
      <c r="H940" s="158"/>
    </row>
    <row r="941" spans="1:8" ht="14.25" customHeight="1">
      <c r="A941" s="158"/>
      <c r="B941" s="158"/>
      <c r="C941" s="158"/>
      <c r="D941" s="158"/>
      <c r="E941" s="158"/>
      <c r="F941" s="158"/>
      <c r="G941" s="158"/>
      <c r="H941" s="158"/>
    </row>
    <row r="942" spans="1:8" ht="14.25" customHeight="1">
      <c r="A942" s="158"/>
      <c r="B942" s="158"/>
      <c r="C942" s="158"/>
      <c r="D942" s="158"/>
      <c r="E942" s="158"/>
      <c r="F942" s="158"/>
      <c r="G942" s="158"/>
      <c r="H942" s="158"/>
    </row>
    <row r="943" spans="1:8" ht="14.25" customHeight="1">
      <c r="A943" s="158"/>
      <c r="B943" s="158"/>
      <c r="C943" s="158"/>
      <c r="D943" s="158"/>
      <c r="E943" s="158"/>
      <c r="F943" s="158"/>
      <c r="G943" s="158"/>
      <c r="H943" s="158"/>
    </row>
    <row r="944" spans="1:8" ht="14.25" customHeight="1">
      <c r="A944" s="158"/>
      <c r="B944" s="158"/>
      <c r="C944" s="158"/>
      <c r="D944" s="158"/>
      <c r="E944" s="158"/>
      <c r="F944" s="158"/>
      <c r="G944" s="158"/>
      <c r="H944" s="158"/>
    </row>
    <row r="945" spans="1:8" ht="14.25" customHeight="1">
      <c r="A945" s="158"/>
      <c r="B945" s="158"/>
      <c r="C945" s="158"/>
      <c r="D945" s="158"/>
      <c r="E945" s="158"/>
      <c r="F945" s="158"/>
      <c r="G945" s="158"/>
      <c r="H945" s="158"/>
    </row>
    <row r="946" spans="1:8" ht="14.25" customHeight="1">
      <c r="A946" s="158"/>
      <c r="B946" s="158"/>
      <c r="C946" s="158"/>
      <c r="D946" s="158"/>
      <c r="E946" s="158"/>
      <c r="F946" s="158"/>
      <c r="G946" s="158"/>
      <c r="H946" s="158"/>
    </row>
    <row r="947" spans="1:8" ht="14.25" customHeight="1">
      <c r="A947" s="158"/>
      <c r="B947" s="158"/>
      <c r="C947" s="158"/>
      <c r="D947" s="158"/>
      <c r="E947" s="158"/>
      <c r="F947" s="158"/>
      <c r="G947" s="158"/>
      <c r="H947" s="158"/>
    </row>
    <row r="948" spans="1:8" ht="14.25" customHeight="1">
      <c r="A948" s="158"/>
      <c r="B948" s="158"/>
      <c r="C948" s="158"/>
      <c r="D948" s="158"/>
      <c r="E948" s="158"/>
      <c r="F948" s="158"/>
      <c r="G948" s="158"/>
      <c r="H948" s="158"/>
    </row>
    <row r="949" spans="1:8" ht="14.25" customHeight="1">
      <c r="A949" s="158"/>
      <c r="B949" s="158"/>
      <c r="C949" s="158"/>
      <c r="D949" s="158"/>
      <c r="E949" s="158"/>
      <c r="F949" s="158"/>
      <c r="G949" s="158"/>
      <c r="H949" s="158"/>
    </row>
    <row r="950" spans="1:8" ht="14.25" customHeight="1">
      <c r="A950" s="158"/>
      <c r="B950" s="158"/>
      <c r="C950" s="158"/>
      <c r="D950" s="158"/>
      <c r="E950" s="158"/>
      <c r="F950" s="158"/>
      <c r="G950" s="158"/>
      <c r="H950" s="158"/>
    </row>
    <row r="951" spans="1:8" ht="14.25" customHeight="1">
      <c r="A951" s="158"/>
      <c r="B951" s="158"/>
      <c r="C951" s="158"/>
      <c r="D951" s="158"/>
      <c r="E951" s="158"/>
      <c r="F951" s="158"/>
      <c r="G951" s="158"/>
      <c r="H951" s="158"/>
    </row>
    <row r="952" spans="1:8" ht="14.25" customHeight="1">
      <c r="A952" s="158"/>
      <c r="B952" s="158"/>
      <c r="C952" s="158"/>
      <c r="D952" s="158"/>
      <c r="E952" s="158"/>
      <c r="F952" s="158"/>
      <c r="G952" s="158"/>
      <c r="H952" s="158"/>
    </row>
    <row r="953" spans="1:8" ht="14.25" customHeight="1">
      <c r="A953" s="158"/>
      <c r="B953" s="158"/>
      <c r="C953" s="158"/>
      <c r="D953" s="158"/>
      <c r="E953" s="158"/>
      <c r="F953" s="158"/>
      <c r="G953" s="158"/>
      <c r="H953" s="158"/>
    </row>
    <row r="954" spans="1:8" ht="14.25" customHeight="1">
      <c r="A954" s="158"/>
      <c r="B954" s="158"/>
      <c r="C954" s="158"/>
      <c r="D954" s="158"/>
      <c r="E954" s="158"/>
      <c r="F954" s="158"/>
      <c r="G954" s="158"/>
      <c r="H954" s="158"/>
    </row>
    <row r="955" spans="1:8" ht="14.25" customHeight="1">
      <c r="A955" s="158"/>
      <c r="B955" s="158"/>
      <c r="C955" s="158"/>
      <c r="D955" s="158"/>
      <c r="E955" s="158"/>
      <c r="F955" s="158"/>
      <c r="G955" s="158"/>
      <c r="H955" s="158"/>
    </row>
    <row r="956" spans="1:8" ht="14.25" customHeight="1">
      <c r="A956" s="158"/>
      <c r="B956" s="158"/>
      <c r="C956" s="158"/>
      <c r="D956" s="158"/>
      <c r="E956" s="158"/>
      <c r="F956" s="158"/>
      <c r="G956" s="158"/>
      <c r="H956" s="158"/>
    </row>
    <row r="957" spans="1:8" ht="14.25" customHeight="1">
      <c r="A957" s="158"/>
      <c r="B957" s="158"/>
      <c r="C957" s="158"/>
      <c r="D957" s="158"/>
      <c r="E957" s="158"/>
      <c r="F957" s="158"/>
      <c r="G957" s="158"/>
      <c r="H957" s="158"/>
    </row>
    <row r="958" spans="1:8" ht="14.25" customHeight="1">
      <c r="A958" s="158"/>
      <c r="B958" s="158"/>
      <c r="C958" s="158"/>
      <c r="D958" s="158"/>
      <c r="E958" s="158"/>
      <c r="F958" s="158"/>
      <c r="G958" s="158"/>
      <c r="H958" s="158"/>
    </row>
    <row r="959" spans="1:8" ht="14.25" customHeight="1">
      <c r="A959" s="158"/>
      <c r="B959" s="158"/>
      <c r="C959" s="158"/>
      <c r="D959" s="158"/>
      <c r="E959" s="158"/>
      <c r="F959" s="158"/>
      <c r="G959" s="158"/>
      <c r="H959" s="158"/>
    </row>
    <row r="960" spans="1:8" ht="14.25" customHeight="1">
      <c r="A960" s="158"/>
      <c r="B960" s="158"/>
      <c r="C960" s="158"/>
      <c r="D960" s="158"/>
      <c r="E960" s="158"/>
      <c r="F960" s="158"/>
      <c r="G960" s="158"/>
      <c r="H960" s="158"/>
    </row>
    <row r="961" spans="1:8" ht="14.25" customHeight="1">
      <c r="A961" s="158"/>
      <c r="B961" s="158"/>
      <c r="C961" s="158"/>
      <c r="D961" s="158"/>
      <c r="E961" s="158"/>
      <c r="F961" s="158"/>
      <c r="G961" s="158"/>
      <c r="H961" s="158"/>
    </row>
    <row r="962" spans="1:8" ht="14.25" customHeight="1">
      <c r="A962" s="158"/>
      <c r="B962" s="158"/>
      <c r="C962" s="158"/>
      <c r="D962" s="158"/>
      <c r="E962" s="158"/>
      <c r="F962" s="158"/>
      <c r="G962" s="158"/>
      <c r="H962" s="158"/>
    </row>
    <row r="963" spans="1:8" ht="14.25" customHeight="1">
      <c r="A963" s="158"/>
      <c r="B963" s="158"/>
      <c r="C963" s="158"/>
      <c r="D963" s="158"/>
      <c r="E963" s="158"/>
      <c r="F963" s="158"/>
      <c r="G963" s="158"/>
      <c r="H963" s="158"/>
    </row>
    <row r="964" spans="1:8" ht="14.25" customHeight="1">
      <c r="A964" s="158"/>
      <c r="B964" s="158"/>
      <c r="C964" s="158"/>
      <c r="D964" s="158"/>
      <c r="E964" s="158"/>
      <c r="F964" s="158"/>
      <c r="G964" s="158"/>
      <c r="H964" s="158"/>
    </row>
    <row r="965" spans="1:8" ht="14.25" customHeight="1">
      <c r="A965" s="158"/>
      <c r="B965" s="158"/>
      <c r="C965" s="158"/>
      <c r="D965" s="158"/>
      <c r="E965" s="158"/>
      <c r="F965" s="158"/>
      <c r="G965" s="158"/>
      <c r="H965" s="158"/>
    </row>
    <row r="966" spans="1:8" ht="14.25" customHeight="1">
      <c r="A966" s="158"/>
      <c r="B966" s="158"/>
      <c r="C966" s="158"/>
      <c r="D966" s="158"/>
      <c r="E966" s="158"/>
      <c r="F966" s="158"/>
      <c r="G966" s="158"/>
      <c r="H966" s="158"/>
    </row>
    <row r="967" spans="1:8" ht="14.25" customHeight="1">
      <c r="A967" s="158"/>
      <c r="B967" s="158"/>
      <c r="C967" s="158"/>
      <c r="D967" s="158"/>
      <c r="E967" s="158"/>
      <c r="F967" s="158"/>
      <c r="G967" s="158"/>
      <c r="H967" s="158"/>
    </row>
    <row r="968" spans="1:8" ht="14.25" customHeight="1">
      <c r="A968" s="158"/>
      <c r="B968" s="158"/>
      <c r="C968" s="158"/>
      <c r="D968" s="158"/>
      <c r="E968" s="158"/>
      <c r="F968" s="158"/>
      <c r="G968" s="158"/>
      <c r="H968" s="158"/>
    </row>
    <row r="969" spans="1:8" ht="14.25" customHeight="1">
      <c r="A969" s="158"/>
      <c r="B969" s="158"/>
      <c r="C969" s="158"/>
      <c r="D969" s="158"/>
      <c r="E969" s="158"/>
      <c r="F969" s="158"/>
      <c r="G969" s="158"/>
      <c r="H969" s="158"/>
    </row>
    <row r="970" spans="1:8" ht="14.25" customHeight="1">
      <c r="A970" s="158"/>
      <c r="B970" s="158"/>
      <c r="C970" s="158"/>
      <c r="D970" s="158"/>
      <c r="E970" s="158"/>
      <c r="F970" s="158"/>
      <c r="G970" s="158"/>
      <c r="H970" s="158"/>
    </row>
    <row r="971" spans="1:8" ht="14.25" customHeight="1">
      <c r="A971" s="158"/>
      <c r="B971" s="158"/>
      <c r="C971" s="158"/>
      <c r="D971" s="158"/>
      <c r="E971" s="158"/>
      <c r="F971" s="158"/>
      <c r="G971" s="158"/>
      <c r="H971" s="158"/>
    </row>
    <row r="972" spans="1:8" ht="14.25" customHeight="1">
      <c r="A972" s="158"/>
      <c r="B972" s="158"/>
      <c r="C972" s="158"/>
      <c r="D972" s="158"/>
      <c r="E972" s="158"/>
      <c r="F972" s="158"/>
      <c r="G972" s="158"/>
      <c r="H972" s="158"/>
    </row>
    <row r="973" spans="1:8" ht="14.25" customHeight="1">
      <c r="A973" s="158"/>
      <c r="B973" s="158"/>
      <c r="C973" s="158"/>
      <c r="D973" s="158"/>
      <c r="E973" s="158"/>
      <c r="F973" s="158"/>
      <c r="G973" s="158"/>
      <c r="H973" s="158"/>
    </row>
    <row r="974" spans="1:8" ht="14.25" customHeight="1">
      <c r="A974" s="158"/>
      <c r="B974" s="158"/>
      <c r="C974" s="158"/>
      <c r="D974" s="158"/>
      <c r="E974" s="158"/>
      <c r="F974" s="158"/>
      <c r="G974" s="158"/>
      <c r="H974" s="158"/>
    </row>
    <row r="975" spans="1:8" ht="14.25" customHeight="1">
      <c r="A975" s="158"/>
      <c r="B975" s="158"/>
      <c r="C975" s="158"/>
      <c r="D975" s="158"/>
      <c r="E975" s="158"/>
      <c r="F975" s="158"/>
      <c r="G975" s="158"/>
      <c r="H975" s="158"/>
    </row>
    <row r="976" spans="1:8" ht="14.25" customHeight="1">
      <c r="A976" s="158"/>
      <c r="B976" s="158"/>
      <c r="C976" s="158"/>
      <c r="D976" s="158"/>
      <c r="E976" s="158"/>
      <c r="F976" s="158"/>
      <c r="G976" s="158"/>
      <c r="H976" s="158"/>
    </row>
    <row r="977" spans="1:8" ht="14.25" customHeight="1">
      <c r="A977" s="158"/>
      <c r="B977" s="158"/>
      <c r="C977" s="158"/>
      <c r="D977" s="158"/>
      <c r="E977" s="158"/>
      <c r="F977" s="158"/>
      <c r="G977" s="158"/>
      <c r="H977" s="158"/>
    </row>
    <row r="978" spans="1:8" ht="14.25" customHeight="1">
      <c r="A978" s="158"/>
      <c r="B978" s="158"/>
      <c r="C978" s="158"/>
      <c r="D978" s="158"/>
      <c r="E978" s="158"/>
      <c r="F978" s="158"/>
      <c r="G978" s="158"/>
      <c r="H978" s="158"/>
    </row>
    <row r="979" spans="1:8" ht="14.25" customHeight="1">
      <c r="A979" s="158"/>
      <c r="B979" s="158"/>
      <c r="C979" s="158"/>
      <c r="D979" s="158"/>
      <c r="E979" s="158"/>
      <c r="F979" s="158"/>
      <c r="G979" s="158"/>
      <c r="H979" s="158"/>
    </row>
    <row r="980" spans="1:8" ht="14.25" customHeight="1">
      <c r="A980" s="158"/>
      <c r="B980" s="158"/>
      <c r="C980" s="158"/>
      <c r="D980" s="158"/>
      <c r="E980" s="158"/>
      <c r="F980" s="158"/>
      <c r="G980" s="158"/>
      <c r="H980" s="158"/>
    </row>
    <row r="981" spans="1:8" ht="14.25" customHeight="1">
      <c r="A981" s="158"/>
      <c r="B981" s="158"/>
      <c r="C981" s="158"/>
      <c r="D981" s="158"/>
      <c r="E981" s="158"/>
      <c r="F981" s="158"/>
      <c r="G981" s="158"/>
      <c r="H981" s="158"/>
    </row>
    <row r="982" spans="1:8" ht="14.25" customHeight="1">
      <c r="A982" s="158"/>
      <c r="B982" s="158"/>
      <c r="C982" s="158"/>
      <c r="D982" s="158"/>
      <c r="E982" s="158"/>
      <c r="F982" s="158"/>
      <c r="G982" s="158"/>
      <c r="H982" s="158"/>
    </row>
    <row r="983" spans="1:8" ht="14.25" customHeight="1">
      <c r="A983" s="158"/>
      <c r="B983" s="158"/>
      <c r="C983" s="158"/>
      <c r="D983" s="158"/>
      <c r="E983" s="158"/>
      <c r="F983" s="158"/>
      <c r="G983" s="158"/>
      <c r="H983" s="158"/>
    </row>
    <row r="984" spans="1:8" ht="14.25" customHeight="1">
      <c r="A984" s="158"/>
      <c r="B984" s="158"/>
      <c r="C984" s="158"/>
      <c r="D984" s="158"/>
      <c r="E984" s="158"/>
      <c r="F984" s="158"/>
      <c r="G984" s="158"/>
      <c r="H984" s="158"/>
    </row>
    <row r="985" spans="1:8" ht="14.25" customHeight="1">
      <c r="A985" s="158"/>
      <c r="B985" s="158"/>
      <c r="C985" s="158"/>
      <c r="D985" s="158"/>
      <c r="E985" s="158"/>
      <c r="F985" s="158"/>
      <c r="G985" s="158"/>
      <c r="H985" s="158"/>
    </row>
    <row r="986" spans="1:8" ht="14.25" customHeight="1">
      <c r="A986" s="158"/>
      <c r="B986" s="158"/>
      <c r="C986" s="158"/>
      <c r="D986" s="158"/>
      <c r="E986" s="158"/>
      <c r="F986" s="158"/>
      <c r="G986" s="158"/>
      <c r="H986" s="158"/>
    </row>
    <row r="987" spans="1:8" ht="14.25" customHeight="1">
      <c r="A987" s="158"/>
      <c r="B987" s="158"/>
      <c r="C987" s="158"/>
      <c r="D987" s="158"/>
      <c r="E987" s="158"/>
      <c r="F987" s="158"/>
      <c r="G987" s="158"/>
      <c r="H987" s="158"/>
    </row>
    <row r="988" spans="1:8" ht="14.25" customHeight="1">
      <c r="A988" s="158"/>
      <c r="B988" s="158"/>
      <c r="C988" s="158"/>
      <c r="D988" s="158"/>
      <c r="E988" s="158"/>
      <c r="F988" s="158"/>
      <c r="G988" s="158"/>
      <c r="H988" s="158"/>
    </row>
    <row r="989" spans="1:8" ht="14.25" customHeight="1">
      <c r="A989" s="158"/>
      <c r="B989" s="158"/>
      <c r="C989" s="158"/>
      <c r="D989" s="158"/>
      <c r="E989" s="158"/>
      <c r="F989" s="158"/>
      <c r="G989" s="158"/>
      <c r="H989" s="158"/>
    </row>
    <row r="990" spans="1:8" ht="14.25" customHeight="1">
      <c r="A990" s="158"/>
      <c r="B990" s="158"/>
      <c r="C990" s="158"/>
      <c r="D990" s="158"/>
      <c r="E990" s="158"/>
      <c r="F990" s="158"/>
      <c r="G990" s="158"/>
      <c r="H990" s="158"/>
    </row>
    <row r="991" spans="1:8" ht="14.25" customHeight="1">
      <c r="A991" s="158"/>
      <c r="B991" s="158"/>
      <c r="C991" s="158"/>
      <c r="D991" s="158"/>
      <c r="E991" s="158"/>
      <c r="F991" s="158"/>
      <c r="G991" s="158"/>
      <c r="H991" s="158"/>
    </row>
    <row r="992" spans="1:8" ht="14.25" customHeight="1">
      <c r="A992" s="158"/>
      <c r="B992" s="158"/>
      <c r="C992" s="158"/>
      <c r="D992" s="158"/>
      <c r="E992" s="158"/>
      <c r="F992" s="158"/>
      <c r="G992" s="158"/>
      <c r="H992" s="158"/>
    </row>
    <row r="993" spans="1:8" ht="14.25" customHeight="1">
      <c r="A993" s="158"/>
      <c r="B993" s="158"/>
      <c r="C993" s="158"/>
      <c r="D993" s="158"/>
      <c r="E993" s="158"/>
      <c r="F993" s="158"/>
      <c r="G993" s="158"/>
      <c r="H993" s="158"/>
    </row>
    <row r="994" spans="1:8" ht="14.25" customHeight="1">
      <c r="A994" s="158"/>
      <c r="B994" s="158"/>
      <c r="C994" s="158"/>
      <c r="D994" s="158"/>
      <c r="E994" s="158"/>
      <c r="F994" s="158"/>
      <c r="G994" s="158"/>
      <c r="H994" s="158"/>
    </row>
    <row r="995" spans="1:8" ht="14.25" customHeight="1">
      <c r="A995" s="158"/>
      <c r="B995" s="158"/>
      <c r="C995" s="158"/>
      <c r="D995" s="158"/>
      <c r="E995" s="158"/>
      <c r="F995" s="158"/>
      <c r="G995" s="158"/>
      <c r="H995" s="158"/>
    </row>
    <row r="996" spans="1:8" ht="14.25" customHeight="1">
      <c r="A996" s="158"/>
      <c r="B996" s="158"/>
      <c r="C996" s="158"/>
      <c r="D996" s="158"/>
      <c r="E996" s="158"/>
      <c r="F996" s="158"/>
      <c r="G996" s="158"/>
      <c r="H996" s="158"/>
    </row>
    <row r="997" spans="1:8" ht="14.25" customHeight="1">
      <c r="A997" s="158"/>
      <c r="B997" s="158"/>
      <c r="C997" s="158"/>
      <c r="D997" s="158"/>
      <c r="E997" s="158"/>
      <c r="F997" s="158"/>
      <c r="G997" s="158"/>
      <c r="H997" s="158"/>
    </row>
    <row r="998" spans="1:8" ht="14.25" customHeight="1">
      <c r="A998" s="158"/>
      <c r="B998" s="158"/>
      <c r="C998" s="158"/>
      <c r="D998" s="158"/>
      <c r="E998" s="158"/>
      <c r="F998" s="158"/>
      <c r="G998" s="158"/>
      <c r="H998" s="158"/>
    </row>
    <row r="999" spans="1:8" ht="14.25" customHeight="1">
      <c r="A999" s="158"/>
      <c r="B999" s="158"/>
      <c r="C999" s="158"/>
      <c r="D999" s="158"/>
      <c r="E999" s="158"/>
      <c r="F999" s="158"/>
      <c r="G999" s="158"/>
      <c r="H999" s="158"/>
    </row>
    <row r="1000" spans="1:8" ht="14.25" customHeight="1">
      <c r="A1000" s="158"/>
      <c r="B1000" s="158"/>
      <c r="C1000" s="158"/>
      <c r="D1000" s="158"/>
      <c r="E1000" s="158"/>
      <c r="F1000" s="158"/>
      <c r="G1000" s="158"/>
      <c r="H1000" s="158"/>
    </row>
  </sheetData>
  <mergeCells count="42">
    <mergeCell ref="A4:H4"/>
    <mergeCell ref="A5:H5"/>
    <mergeCell ref="A6:H6"/>
    <mergeCell ref="A8:A10"/>
    <mergeCell ref="B8:B10"/>
    <mergeCell ref="C8:C10"/>
    <mergeCell ref="D8:D10"/>
    <mergeCell ref="E8:E10"/>
    <mergeCell ref="F8:H8"/>
    <mergeCell ref="F9:F10"/>
    <mergeCell ref="G9:G10"/>
    <mergeCell ref="H9:H10"/>
    <mergeCell ref="G70:G71"/>
    <mergeCell ref="H70:H71"/>
    <mergeCell ref="A69:A71"/>
    <mergeCell ref="B69:B71"/>
    <mergeCell ref="C69:C71"/>
    <mergeCell ref="D69:D71"/>
    <mergeCell ref="E69:E71"/>
    <mergeCell ref="F69:H69"/>
    <mergeCell ref="F70:F71"/>
    <mergeCell ref="A76:B76"/>
    <mergeCell ref="A79:A81"/>
    <mergeCell ref="C79:C81"/>
    <mergeCell ref="D79:D81"/>
    <mergeCell ref="E79:E81"/>
    <mergeCell ref="B79:B81"/>
    <mergeCell ref="F79:H79"/>
    <mergeCell ref="H80:H81"/>
    <mergeCell ref="D89:D91"/>
    <mergeCell ref="E89:E91"/>
    <mergeCell ref="A96:B96"/>
    <mergeCell ref="A86:B86"/>
    <mergeCell ref="A89:A91"/>
    <mergeCell ref="B89:B91"/>
    <mergeCell ref="C89:C91"/>
    <mergeCell ref="F80:F81"/>
    <mergeCell ref="G80:G81"/>
    <mergeCell ref="F89:H89"/>
    <mergeCell ref="F90:F91"/>
    <mergeCell ref="G90:G91"/>
    <mergeCell ref="H90:H91"/>
  </mergeCells>
  <conditionalFormatting sqref="C98:E98">
    <cfRule type="cellIs" dxfId="97" priority="9" operator="lessThan">
      <formula>0</formula>
    </cfRule>
  </conditionalFormatting>
  <conditionalFormatting sqref="C98:E98">
    <cfRule type="cellIs" dxfId="96" priority="10" operator="greaterThan">
      <formula>0</formula>
    </cfRule>
  </conditionalFormatting>
  <conditionalFormatting sqref="C67:E67">
    <cfRule type="cellIs" dxfId="95" priority="11" operator="lessThan">
      <formula>0</formula>
    </cfRule>
  </conditionalFormatting>
  <conditionalFormatting sqref="C67:E67">
    <cfRule type="cellIs" dxfId="94" priority="12" operator="greaterThan">
      <formula>0</formula>
    </cfRule>
  </conditionalFormatting>
  <conditionalFormatting sqref="F67:G67">
    <cfRule type="cellIs" dxfId="93" priority="13" operator="lessThan">
      <formula>0</formula>
    </cfRule>
  </conditionalFormatting>
  <conditionalFormatting sqref="F67:G67">
    <cfRule type="cellIs" dxfId="92" priority="14" operator="greaterThan">
      <formula>0</formula>
    </cfRule>
  </conditionalFormatting>
  <conditionalFormatting sqref="H67">
    <cfRule type="cellIs" dxfId="91" priority="15" operator="lessThan">
      <formula>0</formula>
    </cfRule>
  </conditionalFormatting>
  <conditionalFormatting sqref="H67">
    <cfRule type="cellIs" dxfId="90" priority="16" operator="greaterThan">
      <formula>0</formula>
    </cfRule>
  </conditionalFormatting>
  <conditionalFormatting sqref="C66:E66">
    <cfRule type="cellIs" dxfId="89" priority="17" operator="lessThan">
      <formula>0</formula>
    </cfRule>
  </conditionalFormatting>
  <conditionalFormatting sqref="C66:E66">
    <cfRule type="cellIs" dxfId="88" priority="18" operator="greaterThan">
      <formula>0</formula>
    </cfRule>
  </conditionalFormatting>
  <conditionalFormatting sqref="F66:H66">
    <cfRule type="cellIs" dxfId="87" priority="19" operator="lessThan">
      <formula>0</formula>
    </cfRule>
  </conditionalFormatting>
  <conditionalFormatting sqref="F66:H66">
    <cfRule type="cellIs" dxfId="86" priority="20" operator="greaterThan">
      <formula>0</formula>
    </cfRule>
  </conditionalFormatting>
  <conditionalFormatting sqref="C58:H65">
    <cfRule type="cellIs" dxfId="85" priority="21" operator="lessThan">
      <formula>0</formula>
    </cfRule>
  </conditionalFormatting>
  <conditionalFormatting sqref="C58:H65">
    <cfRule type="cellIs" dxfId="84" priority="22" operator="greaterThan">
      <formula>0</formula>
    </cfRule>
  </conditionalFormatting>
  <conditionalFormatting sqref="F98:H98">
    <cfRule type="cellIs" dxfId="83" priority="23" operator="lessThan">
      <formula>0</formula>
    </cfRule>
  </conditionalFormatting>
  <conditionalFormatting sqref="F98:H98">
    <cfRule type="cellIs" dxfId="82" priority="24" operator="greaterThan">
      <formula>0</formula>
    </cfRule>
  </conditionalFormatting>
  <conditionalFormatting sqref="G13">
    <cfRule type="cellIs" dxfId="81" priority="25" operator="lessThan">
      <formula>0</formula>
    </cfRule>
  </conditionalFormatting>
  <conditionalFormatting sqref="G13">
    <cfRule type="cellIs" dxfId="80" priority="26" operator="greaterThan">
      <formula>0</formula>
    </cfRule>
  </conditionalFormatting>
  <conditionalFormatting sqref="G14">
    <cfRule type="cellIs" dxfId="79" priority="27" operator="lessThan">
      <formula>0</formula>
    </cfRule>
  </conditionalFormatting>
  <conditionalFormatting sqref="G14">
    <cfRule type="cellIs" dxfId="78" priority="28" operator="greaterThan">
      <formula>0</formula>
    </cfRule>
  </conditionalFormatting>
  <conditionalFormatting sqref="G17">
    <cfRule type="cellIs" dxfId="77" priority="29" operator="lessThan">
      <formula>0</formula>
    </cfRule>
  </conditionalFormatting>
  <conditionalFormatting sqref="G17">
    <cfRule type="cellIs" dxfId="76" priority="30" operator="greaterThan">
      <formula>0</formula>
    </cfRule>
  </conditionalFormatting>
  <conditionalFormatting sqref="G18">
    <cfRule type="cellIs" dxfId="75" priority="31" operator="lessThan">
      <formula>0</formula>
    </cfRule>
  </conditionalFormatting>
  <conditionalFormatting sqref="G18">
    <cfRule type="cellIs" dxfId="74" priority="32" operator="greaterThan">
      <formula>0</formula>
    </cfRule>
  </conditionalFormatting>
  <conditionalFormatting sqref="G21">
    <cfRule type="cellIs" dxfId="73" priority="33" operator="lessThan">
      <formula>0</formula>
    </cfRule>
  </conditionalFormatting>
  <conditionalFormatting sqref="G21">
    <cfRule type="cellIs" dxfId="72" priority="34" operator="greaterThan">
      <formula>0</formula>
    </cfRule>
  </conditionalFormatting>
  <conditionalFormatting sqref="G22">
    <cfRule type="cellIs" dxfId="71" priority="35" operator="lessThan">
      <formula>0</formula>
    </cfRule>
  </conditionalFormatting>
  <conditionalFormatting sqref="G22">
    <cfRule type="cellIs" dxfId="70" priority="36" operator="greaterThan">
      <formula>0</formula>
    </cfRule>
  </conditionalFormatting>
  <conditionalFormatting sqref="G33">
    <cfRule type="cellIs" dxfId="69" priority="45" operator="lessThan">
      <formula>0</formula>
    </cfRule>
  </conditionalFormatting>
  <conditionalFormatting sqref="G33">
    <cfRule type="cellIs" dxfId="68" priority="46" operator="greaterThan">
      <formula>0</formula>
    </cfRule>
  </conditionalFormatting>
  <conditionalFormatting sqref="G34">
    <cfRule type="cellIs" dxfId="67" priority="47" operator="lessThan">
      <formula>0</formula>
    </cfRule>
  </conditionalFormatting>
  <conditionalFormatting sqref="G34">
    <cfRule type="cellIs" dxfId="66" priority="48" operator="greaterThan">
      <formula>0</formula>
    </cfRule>
  </conditionalFormatting>
  <conditionalFormatting sqref="G37">
    <cfRule type="cellIs" dxfId="65" priority="49" operator="lessThan">
      <formula>0</formula>
    </cfRule>
  </conditionalFormatting>
  <conditionalFormatting sqref="G37">
    <cfRule type="cellIs" dxfId="64" priority="50" operator="greaterThan">
      <formula>0</formula>
    </cfRule>
  </conditionalFormatting>
  <conditionalFormatting sqref="G38">
    <cfRule type="cellIs" dxfId="63" priority="51" operator="lessThan">
      <formula>0</formula>
    </cfRule>
  </conditionalFormatting>
  <conditionalFormatting sqref="G38">
    <cfRule type="cellIs" dxfId="62" priority="52" operator="greaterThan">
      <formula>0</formula>
    </cfRule>
  </conditionalFormatting>
  <conditionalFormatting sqref="G41">
    <cfRule type="cellIs" dxfId="61" priority="53" operator="lessThan">
      <formula>0</formula>
    </cfRule>
  </conditionalFormatting>
  <conditionalFormatting sqref="G41">
    <cfRule type="cellIs" dxfId="60" priority="54" operator="greaterThan">
      <formula>0</formula>
    </cfRule>
  </conditionalFormatting>
  <conditionalFormatting sqref="G42">
    <cfRule type="cellIs" dxfId="59" priority="55" operator="lessThan">
      <formula>0</formula>
    </cfRule>
  </conditionalFormatting>
  <conditionalFormatting sqref="G42">
    <cfRule type="cellIs" dxfId="58" priority="56" operator="greaterThan">
      <formula>0</formula>
    </cfRule>
  </conditionalFormatting>
  <conditionalFormatting sqref="G25">
    <cfRule type="cellIs" dxfId="57" priority="7" operator="lessThan">
      <formula>0</formula>
    </cfRule>
    <cfRule type="cellIs" dxfId="56" priority="8" operator="greaterThan">
      <formula>0</formula>
    </cfRule>
  </conditionalFormatting>
  <conditionalFormatting sqref="G26">
    <cfRule type="cellIs" dxfId="55" priority="5" operator="lessThan">
      <formula>0</formula>
    </cfRule>
    <cfRule type="cellIs" dxfId="54" priority="6" operator="greaterThan">
      <formula>0</formula>
    </cfRule>
  </conditionalFormatting>
  <conditionalFormatting sqref="G29">
    <cfRule type="cellIs" dxfId="53" priority="3" operator="lessThan">
      <formula>0</formula>
    </cfRule>
    <cfRule type="cellIs" dxfId="52" priority="4" operator="greaterThan">
      <formula>0</formula>
    </cfRule>
  </conditionalFormatting>
  <conditionalFormatting sqref="G30">
    <cfRule type="cellIs" dxfId="51" priority="1" operator="lessThan">
      <formula>0</formula>
    </cfRule>
    <cfRule type="cellIs" dxfId="50" priority="2" operator="greaterThan">
      <formula>0</formula>
    </cfRule>
  </conditionalFormatting>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E1000"/>
  <sheetViews>
    <sheetView workbookViewId="0">
      <selection activeCell="F34" sqref="F34"/>
    </sheetView>
  </sheetViews>
  <sheetFormatPr defaultColWidth="14.42578125" defaultRowHeight="15" customHeight="1"/>
  <cols>
    <col min="1" max="1" width="4.28515625" style="259" customWidth="1"/>
    <col min="2" max="3" width="44" customWidth="1"/>
    <col min="4" max="4" width="11" customWidth="1"/>
    <col min="5" max="5" width="6.28515625" customWidth="1"/>
    <col min="6" max="6" width="23.7109375" customWidth="1"/>
    <col min="7" max="26" width="8.7109375" customWidth="1"/>
  </cols>
  <sheetData>
    <row r="1" spans="1:5" ht="14.25" customHeight="1">
      <c r="A1" s="155" t="s">
        <v>1387</v>
      </c>
      <c r="B1" s="155" t="s">
        <v>1388</v>
      </c>
      <c r="C1" s="155" t="s">
        <v>1389</v>
      </c>
      <c r="D1" s="174" t="s">
        <v>407</v>
      </c>
      <c r="E1" s="174" t="s">
        <v>1390</v>
      </c>
    </row>
    <row r="2" spans="1:5" ht="14.25" customHeight="1">
      <c r="A2" s="222"/>
      <c r="B2" s="175" t="s">
        <v>1391</v>
      </c>
      <c r="C2" s="156"/>
      <c r="D2" s="176"/>
      <c r="E2" s="177"/>
    </row>
    <row r="3" spans="1:5" ht="14.25" customHeight="1">
      <c r="A3" s="222">
        <v>1</v>
      </c>
      <c r="B3" s="156" t="s">
        <v>462</v>
      </c>
      <c r="C3" s="156" t="s">
        <v>1475</v>
      </c>
      <c r="D3" s="176"/>
      <c r="E3" s="177"/>
    </row>
    <row r="4" spans="1:5" ht="14.25" customHeight="1">
      <c r="A4" s="222" t="s">
        <v>1834</v>
      </c>
      <c r="B4" s="156" t="s">
        <v>1542</v>
      </c>
      <c r="C4" s="156" t="s">
        <v>1541</v>
      </c>
      <c r="D4" s="176">
        <v>101639</v>
      </c>
      <c r="E4" s="177">
        <v>6</v>
      </c>
    </row>
    <row r="5" spans="1:5" ht="14.25" customHeight="1">
      <c r="A5" s="222"/>
      <c r="B5" s="156"/>
      <c r="C5" s="156"/>
      <c r="D5" s="176"/>
      <c r="E5" s="177"/>
    </row>
    <row r="6" spans="1:5" ht="14.25" customHeight="1">
      <c r="A6" s="222">
        <v>2</v>
      </c>
      <c r="B6" s="156" t="s">
        <v>1483</v>
      </c>
      <c r="C6" s="156" t="s">
        <v>1481</v>
      </c>
      <c r="D6" s="176"/>
      <c r="E6" s="177"/>
    </row>
    <row r="7" spans="1:5" ht="14.25" customHeight="1">
      <c r="A7" s="222" t="s">
        <v>1834</v>
      </c>
      <c r="B7" s="156" t="s">
        <v>1510</v>
      </c>
      <c r="C7" s="156" t="s">
        <v>1509</v>
      </c>
      <c r="D7" s="250">
        <v>100647</v>
      </c>
      <c r="E7" s="251">
        <v>6</v>
      </c>
    </row>
    <row r="8" spans="1:5" ht="14.25" customHeight="1">
      <c r="A8" s="222">
        <v>1</v>
      </c>
      <c r="B8" s="156" t="s">
        <v>1536</v>
      </c>
      <c r="C8" s="156" t="s">
        <v>1535</v>
      </c>
      <c r="D8" s="250">
        <v>104624</v>
      </c>
      <c r="E8" s="251">
        <v>8</v>
      </c>
    </row>
    <row r="9" spans="1:5" ht="14.25" customHeight="1">
      <c r="A9" s="222"/>
      <c r="B9" s="156"/>
      <c r="C9" s="156"/>
      <c r="D9" s="176"/>
      <c r="E9" s="177"/>
    </row>
    <row r="10" spans="1:5" ht="14.25" customHeight="1">
      <c r="A10" s="222" t="s">
        <v>1835</v>
      </c>
      <c r="B10" s="156" t="s">
        <v>1621</v>
      </c>
      <c r="C10" s="156" t="s">
        <v>1620</v>
      </c>
      <c r="D10" s="250">
        <v>105200</v>
      </c>
      <c r="E10" s="251">
        <v>7</v>
      </c>
    </row>
    <row r="11" spans="1:5" ht="14.25" customHeight="1">
      <c r="A11" s="222">
        <v>1</v>
      </c>
      <c r="B11" s="156" t="s">
        <v>1568</v>
      </c>
      <c r="C11" s="156" t="s">
        <v>1832</v>
      </c>
      <c r="D11" s="250">
        <v>106169</v>
      </c>
      <c r="E11" s="251">
        <v>9</v>
      </c>
    </row>
    <row r="12" spans="1:5" ht="14.25" customHeight="1">
      <c r="A12" s="222"/>
      <c r="B12" s="156"/>
      <c r="C12" s="156"/>
      <c r="D12" s="176"/>
      <c r="E12" s="177"/>
    </row>
    <row r="13" spans="1:5" ht="14.25" customHeight="1">
      <c r="A13" s="222" t="s">
        <v>1836</v>
      </c>
      <c r="B13" s="156" t="s">
        <v>1525</v>
      </c>
      <c r="C13" s="156" t="s">
        <v>1524</v>
      </c>
      <c r="D13" s="250">
        <v>100733</v>
      </c>
      <c r="E13" s="251">
        <v>6</v>
      </c>
    </row>
    <row r="14" spans="1:5" ht="14.25" customHeight="1">
      <c r="A14" s="222">
        <v>1</v>
      </c>
      <c r="B14" s="156" t="s">
        <v>1574</v>
      </c>
      <c r="C14" s="156" t="s">
        <v>1573</v>
      </c>
      <c r="D14" s="250">
        <v>100553</v>
      </c>
      <c r="E14" s="251">
        <v>8</v>
      </c>
    </row>
    <row r="15" spans="1:5" ht="14.25" customHeight="1">
      <c r="A15" s="222">
        <v>2</v>
      </c>
      <c r="B15" s="156" t="s">
        <v>1597</v>
      </c>
      <c r="C15" s="156" t="s">
        <v>1833</v>
      </c>
      <c r="D15" s="250">
        <v>102489</v>
      </c>
      <c r="E15" s="251">
        <v>8</v>
      </c>
    </row>
    <row r="16" spans="1:5" ht="14.25" customHeight="1">
      <c r="A16" s="222">
        <v>3</v>
      </c>
      <c r="B16" s="156" t="s">
        <v>1583</v>
      </c>
      <c r="C16" s="156" t="s">
        <v>1582</v>
      </c>
      <c r="D16" s="250">
        <v>106476</v>
      </c>
      <c r="E16" s="251">
        <v>10</v>
      </c>
    </row>
    <row r="17" spans="1:5" ht="14.25" customHeight="1">
      <c r="A17" s="222"/>
      <c r="B17" s="156"/>
      <c r="C17" s="156"/>
      <c r="D17" s="176"/>
      <c r="E17" s="177"/>
    </row>
    <row r="18" spans="1:5" ht="14.25" customHeight="1">
      <c r="A18" s="222">
        <v>3</v>
      </c>
      <c r="B18" s="156" t="s">
        <v>1488</v>
      </c>
      <c r="C18" s="156" t="s">
        <v>1487</v>
      </c>
      <c r="D18" s="176"/>
      <c r="E18" s="177"/>
    </row>
    <row r="19" spans="1:5" ht="14.25" customHeight="1">
      <c r="A19" s="222" t="s">
        <v>1834</v>
      </c>
      <c r="B19" s="156" t="s">
        <v>1500</v>
      </c>
      <c r="C19" s="156" t="s">
        <v>1499</v>
      </c>
      <c r="D19" s="250">
        <v>100775</v>
      </c>
      <c r="E19" s="251">
        <v>6</v>
      </c>
    </row>
    <row r="20" spans="1:5" ht="14.25" customHeight="1">
      <c r="A20" s="222"/>
      <c r="B20" s="156"/>
      <c r="C20" s="156"/>
      <c r="D20" s="176"/>
      <c r="E20" s="177"/>
    </row>
    <row r="21" spans="1:5" ht="14.25" customHeight="1">
      <c r="A21" s="222" t="s">
        <v>1835</v>
      </c>
      <c r="B21" s="156" t="s">
        <v>1531</v>
      </c>
      <c r="C21" s="156" t="s">
        <v>1530</v>
      </c>
      <c r="D21" s="250">
        <v>101246</v>
      </c>
      <c r="E21" s="251">
        <v>7</v>
      </c>
    </row>
    <row r="22" spans="1:5" ht="14.25" customHeight="1">
      <c r="A22" s="222"/>
      <c r="B22" s="156"/>
      <c r="C22" s="156"/>
      <c r="D22" s="176"/>
      <c r="E22" s="177"/>
    </row>
    <row r="23" spans="1:5" ht="14.25" customHeight="1">
      <c r="A23" s="222"/>
      <c r="B23" s="156"/>
      <c r="C23" s="156"/>
      <c r="D23" s="176"/>
      <c r="E23" s="177"/>
    </row>
    <row r="24" spans="1:5" ht="14.25" customHeight="1">
      <c r="A24" s="222"/>
      <c r="B24" s="156"/>
      <c r="C24" s="156"/>
      <c r="D24" s="176"/>
      <c r="E24" s="177"/>
    </row>
    <row r="25" spans="1:5" ht="14.25" customHeight="1">
      <c r="A25" s="222"/>
      <c r="B25" s="156"/>
      <c r="C25" s="156"/>
      <c r="D25" s="176"/>
      <c r="E25" s="177"/>
    </row>
    <row r="26" spans="1:5" ht="14.25" customHeight="1">
      <c r="A26" s="222"/>
      <c r="B26" s="156"/>
      <c r="C26" s="156"/>
      <c r="D26" s="176"/>
      <c r="E26" s="177"/>
    </row>
    <row r="27" spans="1:5" ht="14.25" customHeight="1">
      <c r="A27" s="222"/>
      <c r="B27" s="156"/>
      <c r="C27" s="156"/>
      <c r="D27" s="176"/>
      <c r="E27" s="177"/>
    </row>
    <row r="28" spans="1:5" ht="14.25" customHeight="1">
      <c r="A28" s="222"/>
      <c r="B28" s="156"/>
      <c r="C28" s="156"/>
      <c r="D28" s="176"/>
      <c r="E28" s="177"/>
    </row>
    <row r="29" spans="1:5" ht="14.25" customHeight="1">
      <c r="A29" s="222"/>
      <c r="B29" s="156"/>
      <c r="C29" s="156"/>
      <c r="D29" s="176"/>
      <c r="E29" s="177"/>
    </row>
    <row r="30" spans="1:5" ht="14.25" customHeight="1">
      <c r="A30" s="222"/>
      <c r="B30" s="156"/>
      <c r="C30" s="156"/>
      <c r="D30" s="176"/>
      <c r="E30" s="177"/>
    </row>
    <row r="31" spans="1:5" ht="14.25" customHeight="1">
      <c r="A31" s="222"/>
      <c r="B31" s="156"/>
      <c r="C31" s="156"/>
      <c r="D31" s="176"/>
      <c r="E31" s="177"/>
    </row>
    <row r="32" spans="1:5" ht="14.25" customHeight="1">
      <c r="A32" s="222"/>
      <c r="B32" s="156"/>
      <c r="C32" s="156"/>
      <c r="D32" s="176"/>
      <c r="E32" s="177"/>
    </row>
    <row r="33" spans="1:5" ht="14.25" customHeight="1">
      <c r="A33" s="222"/>
      <c r="B33" s="156"/>
      <c r="C33" s="156"/>
      <c r="D33" s="176"/>
      <c r="E33" s="177"/>
    </row>
    <row r="34" spans="1:5" ht="14.25" customHeight="1">
      <c r="A34" s="222"/>
      <c r="B34" s="156"/>
      <c r="C34" s="156"/>
      <c r="D34" s="176"/>
      <c r="E34" s="177"/>
    </row>
    <row r="35" spans="1:5" ht="14.25" customHeight="1">
      <c r="A35" s="222"/>
      <c r="B35" s="156"/>
      <c r="C35" s="156"/>
      <c r="D35" s="176"/>
      <c r="E35" s="177"/>
    </row>
    <row r="36" spans="1:5" ht="14.25" customHeight="1">
      <c r="A36" s="222"/>
      <c r="B36" s="156"/>
      <c r="C36" s="156"/>
      <c r="D36" s="176"/>
      <c r="E36" s="177"/>
    </row>
    <row r="37" spans="1:5" ht="14.25" customHeight="1">
      <c r="A37" s="222"/>
      <c r="B37" s="156"/>
      <c r="C37" s="156"/>
      <c r="D37" s="176"/>
      <c r="E37" s="177"/>
    </row>
    <row r="38" spans="1:5" ht="14.25" customHeight="1">
      <c r="A38" s="222"/>
      <c r="B38" s="156"/>
      <c r="C38" s="156"/>
      <c r="D38" s="176"/>
      <c r="E38" s="177"/>
    </row>
    <row r="39" spans="1:5" ht="14.25" customHeight="1">
      <c r="A39" s="222"/>
      <c r="B39" s="156"/>
      <c r="C39" s="156"/>
      <c r="D39" s="176"/>
      <c r="E39" s="177"/>
    </row>
    <row r="40" spans="1:5" ht="14.25" customHeight="1">
      <c r="A40" s="222"/>
      <c r="B40" s="156"/>
      <c r="C40" s="156"/>
      <c r="D40" s="176"/>
      <c r="E40" s="177"/>
    </row>
    <row r="41" spans="1:5" ht="14.25" customHeight="1">
      <c r="A41" s="222"/>
      <c r="B41" s="156"/>
      <c r="C41" s="156"/>
      <c r="D41" s="176"/>
      <c r="E41" s="177"/>
    </row>
    <row r="42" spans="1:5" ht="14.25" customHeight="1">
      <c r="A42" s="222"/>
      <c r="B42" s="156"/>
      <c r="C42" s="156"/>
      <c r="D42" s="176"/>
      <c r="E42" s="177"/>
    </row>
    <row r="43" spans="1:5" ht="14.25" customHeight="1">
      <c r="A43" s="222"/>
      <c r="B43" s="156"/>
      <c r="C43" s="156"/>
      <c r="D43" s="176"/>
      <c r="E43" s="177"/>
    </row>
    <row r="44" spans="1:5" ht="14.25" customHeight="1">
      <c r="A44" s="222"/>
      <c r="B44" s="156"/>
      <c r="C44" s="156"/>
      <c r="D44" s="176"/>
      <c r="E44" s="177"/>
    </row>
    <row r="45" spans="1:5" ht="14.25" customHeight="1">
      <c r="A45" s="222"/>
      <c r="B45" s="156"/>
      <c r="C45" s="156"/>
      <c r="D45" s="176"/>
      <c r="E45" s="177"/>
    </row>
    <row r="46" spans="1:5" ht="14.25" customHeight="1">
      <c r="A46" s="222"/>
      <c r="B46" s="156"/>
      <c r="C46" s="156"/>
      <c r="D46" s="176"/>
      <c r="E46" s="177"/>
    </row>
    <row r="47" spans="1:5" ht="14.25" customHeight="1">
      <c r="A47" s="222"/>
      <c r="B47" s="156"/>
      <c r="C47" s="156"/>
      <c r="D47" s="176"/>
      <c r="E47" s="177"/>
    </row>
    <row r="48" spans="1:5" ht="14.25" customHeight="1">
      <c r="A48" s="222"/>
      <c r="B48" s="156"/>
      <c r="C48" s="156"/>
      <c r="D48" s="176"/>
      <c r="E48" s="177"/>
    </row>
    <row r="49" spans="1:5" ht="14.25" customHeight="1">
      <c r="A49" s="222"/>
      <c r="B49" s="156"/>
      <c r="C49" s="156"/>
      <c r="D49" s="176"/>
      <c r="E49" s="177"/>
    </row>
    <row r="50" spans="1:5" ht="14.25" customHeight="1">
      <c r="A50" s="222"/>
      <c r="B50" s="156"/>
      <c r="C50" s="156"/>
      <c r="D50" s="176"/>
      <c r="E50" s="177"/>
    </row>
    <row r="51" spans="1:5" ht="14.25" customHeight="1">
      <c r="A51" s="222"/>
      <c r="B51" s="156"/>
      <c r="C51" s="156"/>
      <c r="D51" s="176"/>
      <c r="E51" s="177"/>
    </row>
    <row r="52" spans="1:5" ht="14.25" customHeight="1">
      <c r="A52" s="222"/>
      <c r="B52" s="156"/>
      <c r="C52" s="156"/>
      <c r="D52" s="176"/>
      <c r="E52" s="177"/>
    </row>
    <row r="53" spans="1:5" ht="14.25" customHeight="1">
      <c r="A53" s="222"/>
      <c r="B53" s="156"/>
      <c r="C53" s="156"/>
      <c r="D53" s="176"/>
      <c r="E53" s="177"/>
    </row>
    <row r="54" spans="1:5" ht="14.25" customHeight="1">
      <c r="A54" s="222"/>
      <c r="B54" s="156"/>
      <c r="C54" s="156"/>
      <c r="D54" s="176"/>
      <c r="E54" s="177"/>
    </row>
    <row r="55" spans="1:5" ht="14.25" customHeight="1">
      <c r="A55" s="222"/>
      <c r="B55" s="156"/>
      <c r="C55" s="156"/>
      <c r="D55" s="176"/>
      <c r="E55" s="177"/>
    </row>
    <row r="56" spans="1:5" ht="14.25" customHeight="1">
      <c r="A56" s="222"/>
      <c r="B56" s="156"/>
      <c r="C56" s="156"/>
      <c r="D56" s="176"/>
      <c r="E56" s="177"/>
    </row>
    <row r="57" spans="1:5" ht="14.25" customHeight="1">
      <c r="A57" s="222"/>
      <c r="B57" s="156"/>
      <c r="C57" s="156"/>
      <c r="D57" s="176"/>
      <c r="E57" s="177"/>
    </row>
    <row r="58" spans="1:5" ht="14.25" customHeight="1">
      <c r="A58" s="222"/>
      <c r="B58" s="156"/>
      <c r="C58" s="156"/>
      <c r="D58" s="176"/>
      <c r="E58" s="177"/>
    </row>
    <row r="59" spans="1:5" ht="14.25" customHeight="1">
      <c r="A59" s="222"/>
      <c r="B59" s="156"/>
      <c r="C59" s="156"/>
      <c r="D59" s="176"/>
      <c r="E59" s="177"/>
    </row>
    <row r="60" spans="1:5" ht="14.25" customHeight="1">
      <c r="A60" s="222"/>
      <c r="B60" s="156"/>
      <c r="C60" s="156"/>
      <c r="D60" s="176"/>
      <c r="E60" s="177"/>
    </row>
    <row r="61" spans="1:5" ht="14.25" customHeight="1">
      <c r="A61" s="222"/>
      <c r="B61" s="156"/>
      <c r="C61" s="156"/>
      <c r="D61" s="176"/>
      <c r="E61" s="177"/>
    </row>
    <row r="62" spans="1:5" ht="14.25" customHeight="1">
      <c r="A62" s="222"/>
      <c r="B62" s="156"/>
      <c r="C62" s="156"/>
      <c r="D62" s="176"/>
      <c r="E62" s="177"/>
    </row>
    <row r="63" spans="1:5" ht="14.25" customHeight="1">
      <c r="A63" s="222"/>
      <c r="B63" s="156"/>
      <c r="C63" s="156"/>
      <c r="D63" s="176"/>
      <c r="E63" s="177"/>
    </row>
    <row r="64" spans="1:5" ht="14.25" customHeight="1">
      <c r="A64" s="222"/>
      <c r="B64" s="156"/>
      <c r="C64" s="156"/>
      <c r="D64" s="176"/>
      <c r="E64" s="177"/>
    </row>
    <row r="65" spans="1:5" ht="14.25" customHeight="1">
      <c r="A65" s="222"/>
      <c r="B65" s="156"/>
      <c r="C65" s="156"/>
      <c r="D65" s="176"/>
      <c r="E65" s="177"/>
    </row>
    <row r="66" spans="1:5" ht="14.25" customHeight="1">
      <c r="A66" s="222"/>
      <c r="B66" s="156"/>
      <c r="C66" s="156"/>
      <c r="D66" s="176"/>
      <c r="E66" s="177"/>
    </row>
    <row r="67" spans="1:5" ht="14.25" customHeight="1">
      <c r="A67" s="222"/>
      <c r="B67" s="156"/>
      <c r="C67" s="156"/>
      <c r="D67" s="176"/>
      <c r="E67" s="177"/>
    </row>
    <row r="68" spans="1:5" ht="14.25" customHeight="1">
      <c r="A68" s="222"/>
      <c r="B68" s="156"/>
      <c r="C68" s="156"/>
      <c r="D68" s="176"/>
      <c r="E68" s="177"/>
    </row>
    <row r="69" spans="1:5" ht="14.25" customHeight="1">
      <c r="A69" s="222"/>
      <c r="B69" s="156"/>
      <c r="C69" s="156"/>
      <c r="D69" s="176"/>
      <c r="E69" s="177"/>
    </row>
    <row r="70" spans="1:5" ht="14.25" customHeight="1">
      <c r="A70" s="222"/>
      <c r="B70" s="156"/>
      <c r="C70" s="156"/>
      <c r="D70" s="176"/>
      <c r="E70" s="177"/>
    </row>
    <row r="71" spans="1:5" ht="14.25" customHeight="1">
      <c r="A71" s="222"/>
      <c r="B71" s="156"/>
      <c r="C71" s="156"/>
      <c r="D71" s="176"/>
      <c r="E71" s="177"/>
    </row>
    <row r="72" spans="1:5" ht="14.25" customHeight="1">
      <c r="A72" s="222"/>
      <c r="B72" s="156"/>
      <c r="C72" s="156"/>
      <c r="D72" s="176"/>
      <c r="E72" s="177"/>
    </row>
    <row r="73" spans="1:5" ht="14.25" customHeight="1">
      <c r="A73" s="222"/>
      <c r="B73" s="156"/>
      <c r="C73" s="156"/>
      <c r="D73" s="176"/>
      <c r="E73" s="177"/>
    </row>
    <row r="74" spans="1:5" ht="14.25" customHeight="1">
      <c r="A74" s="222"/>
      <c r="B74" s="156"/>
      <c r="C74" s="156"/>
      <c r="D74" s="176"/>
      <c r="E74" s="177"/>
    </row>
    <row r="75" spans="1:5" ht="14.25" customHeight="1">
      <c r="A75" s="222"/>
      <c r="B75" s="156"/>
      <c r="C75" s="156"/>
      <c r="D75" s="176"/>
      <c r="E75" s="177"/>
    </row>
    <row r="76" spans="1:5" ht="14.25" customHeight="1">
      <c r="A76" s="222"/>
      <c r="B76" s="156"/>
      <c r="C76" s="156"/>
      <c r="D76" s="176"/>
      <c r="E76" s="177"/>
    </row>
    <row r="77" spans="1:5" ht="14.25" customHeight="1">
      <c r="A77" s="222"/>
      <c r="B77" s="156"/>
      <c r="C77" s="156"/>
      <c r="D77" s="176"/>
      <c r="E77" s="177"/>
    </row>
    <row r="78" spans="1:5" ht="14.25" customHeight="1">
      <c r="A78" s="222"/>
      <c r="B78" s="156"/>
      <c r="C78" s="156"/>
      <c r="D78" s="176"/>
      <c r="E78" s="177"/>
    </row>
    <row r="79" spans="1:5" ht="14.25" customHeight="1">
      <c r="A79" s="222"/>
      <c r="B79" s="156"/>
      <c r="C79" s="156"/>
      <c r="D79" s="176"/>
      <c r="E79" s="177"/>
    </row>
    <row r="80" spans="1:5" ht="14.25" customHeight="1">
      <c r="A80" s="222"/>
      <c r="B80" s="156"/>
      <c r="C80" s="156"/>
      <c r="D80" s="176"/>
      <c r="E80" s="177"/>
    </row>
    <row r="81" spans="1:5" ht="14.25" customHeight="1">
      <c r="A81" s="222"/>
      <c r="B81" s="156"/>
      <c r="C81" s="156"/>
      <c r="D81" s="176"/>
      <c r="E81" s="177"/>
    </row>
    <row r="82" spans="1:5" ht="14.25" customHeight="1">
      <c r="A82" s="222"/>
      <c r="B82" s="156"/>
      <c r="C82" s="156"/>
      <c r="D82" s="176"/>
      <c r="E82" s="177"/>
    </row>
    <row r="83" spans="1:5" ht="14.25" customHeight="1">
      <c r="A83" s="222"/>
      <c r="B83" s="156"/>
      <c r="C83" s="156"/>
      <c r="D83" s="176"/>
      <c r="E83" s="177"/>
    </row>
    <row r="84" spans="1:5" ht="14.25" customHeight="1">
      <c r="A84" s="222"/>
      <c r="B84" s="156"/>
      <c r="C84" s="156"/>
      <c r="D84" s="176"/>
      <c r="E84" s="177"/>
    </row>
    <row r="85" spans="1:5" ht="14.25" customHeight="1">
      <c r="A85" s="222"/>
      <c r="B85" s="156"/>
      <c r="C85" s="156"/>
      <c r="D85" s="176"/>
      <c r="E85" s="177"/>
    </row>
    <row r="86" spans="1:5" ht="14.25" customHeight="1">
      <c r="A86" s="222"/>
      <c r="B86" s="156"/>
      <c r="C86" s="156"/>
      <c r="D86" s="176"/>
      <c r="E86" s="177"/>
    </row>
    <row r="87" spans="1:5" ht="14.25" customHeight="1">
      <c r="A87" s="222"/>
      <c r="B87" s="156"/>
      <c r="C87" s="156"/>
      <c r="D87" s="176"/>
      <c r="E87" s="177"/>
    </row>
    <row r="88" spans="1:5" ht="14.25" customHeight="1">
      <c r="A88" s="222"/>
      <c r="B88" s="156"/>
      <c r="C88" s="156"/>
      <c r="D88" s="176"/>
      <c r="E88" s="177"/>
    </row>
    <row r="89" spans="1:5" ht="14.25" customHeight="1">
      <c r="A89" s="222"/>
      <c r="B89" s="156"/>
      <c r="C89" s="156"/>
      <c r="D89" s="176"/>
      <c r="E89" s="177"/>
    </row>
    <row r="90" spans="1:5" ht="14.25" customHeight="1">
      <c r="A90" s="222"/>
      <c r="B90" s="156"/>
      <c r="C90" s="156"/>
      <c r="D90" s="176"/>
      <c r="E90" s="177"/>
    </row>
    <row r="91" spans="1:5" ht="14.25" customHeight="1">
      <c r="A91" s="222"/>
      <c r="B91" s="156"/>
      <c r="C91" s="156"/>
      <c r="D91" s="176"/>
      <c r="E91" s="177"/>
    </row>
    <row r="92" spans="1:5" ht="14.25" customHeight="1">
      <c r="A92" s="222"/>
      <c r="B92" s="156"/>
      <c r="C92" s="156"/>
      <c r="D92" s="176"/>
      <c r="E92" s="177"/>
    </row>
    <row r="93" spans="1:5" ht="14.25" customHeight="1">
      <c r="A93" s="222"/>
      <c r="B93" s="156"/>
      <c r="C93" s="156"/>
      <c r="D93" s="176"/>
      <c r="E93" s="177"/>
    </row>
    <row r="94" spans="1:5" ht="14.25" customHeight="1">
      <c r="A94" s="222"/>
      <c r="B94" s="156"/>
      <c r="C94" s="156"/>
      <c r="D94" s="176"/>
      <c r="E94" s="177"/>
    </row>
    <row r="95" spans="1:5" ht="14.25" customHeight="1">
      <c r="A95" s="222"/>
      <c r="B95" s="156"/>
      <c r="C95" s="156"/>
      <c r="D95" s="176"/>
      <c r="E95" s="177"/>
    </row>
    <row r="96" spans="1:5" ht="14.25" customHeight="1">
      <c r="A96" s="222"/>
      <c r="B96" s="156"/>
      <c r="C96" s="156"/>
      <c r="D96" s="176"/>
      <c r="E96" s="177"/>
    </row>
    <row r="97" spans="1:5" ht="14.25" customHeight="1">
      <c r="A97" s="222"/>
      <c r="B97" s="156"/>
      <c r="C97" s="156"/>
      <c r="D97" s="176"/>
      <c r="E97" s="177"/>
    </row>
    <row r="98" spans="1:5" ht="14.25" customHeight="1">
      <c r="A98" s="222"/>
      <c r="B98" s="156"/>
      <c r="C98" s="156"/>
      <c r="D98" s="176"/>
      <c r="E98" s="177"/>
    </row>
    <row r="99" spans="1:5" ht="14.25" customHeight="1">
      <c r="A99" s="222"/>
      <c r="B99" s="156"/>
      <c r="C99" s="156"/>
      <c r="D99" s="176"/>
      <c r="E99" s="177"/>
    </row>
    <row r="100" spans="1:5" ht="14.25" customHeight="1">
      <c r="A100" s="222"/>
      <c r="B100" s="156"/>
      <c r="C100" s="156"/>
      <c r="D100" s="176"/>
      <c r="E100" s="177"/>
    </row>
    <row r="101" spans="1:5" ht="14.25" customHeight="1">
      <c r="A101" s="222"/>
      <c r="B101" s="156"/>
      <c r="C101" s="156"/>
      <c r="D101" s="176"/>
      <c r="E101" s="177"/>
    </row>
    <row r="102" spans="1:5" ht="14.25" customHeight="1">
      <c r="A102" s="222"/>
      <c r="B102" s="156"/>
      <c r="C102" s="156"/>
      <c r="D102" s="176"/>
      <c r="E102" s="177"/>
    </row>
    <row r="103" spans="1:5" ht="14.25" customHeight="1">
      <c r="A103" s="222"/>
      <c r="B103" s="156"/>
      <c r="C103" s="156"/>
      <c r="D103" s="176"/>
      <c r="E103" s="177"/>
    </row>
    <row r="104" spans="1:5" ht="14.25" customHeight="1">
      <c r="A104" s="222"/>
      <c r="B104" s="156"/>
      <c r="C104" s="156"/>
      <c r="D104" s="176"/>
      <c r="E104" s="177"/>
    </row>
    <row r="105" spans="1:5" ht="14.25" customHeight="1">
      <c r="A105" s="222"/>
      <c r="B105" s="156"/>
      <c r="C105" s="156"/>
      <c r="D105" s="176"/>
      <c r="E105" s="177"/>
    </row>
    <row r="106" spans="1:5" ht="14.25" customHeight="1">
      <c r="A106" s="222"/>
      <c r="B106" s="156"/>
      <c r="C106" s="156"/>
      <c r="D106" s="176"/>
      <c r="E106" s="177"/>
    </row>
    <row r="107" spans="1:5" ht="14.25" customHeight="1">
      <c r="A107" s="222"/>
      <c r="B107" s="156"/>
      <c r="C107" s="156"/>
      <c r="D107" s="176"/>
      <c r="E107" s="177"/>
    </row>
    <row r="108" spans="1:5" ht="14.25" customHeight="1">
      <c r="A108" s="222"/>
      <c r="B108" s="156"/>
      <c r="C108" s="156"/>
      <c r="D108" s="176"/>
      <c r="E108" s="177"/>
    </row>
    <row r="109" spans="1:5" ht="14.25" customHeight="1">
      <c r="A109" s="222"/>
      <c r="B109" s="156"/>
      <c r="C109" s="156"/>
      <c r="D109" s="176"/>
      <c r="E109" s="177"/>
    </row>
    <row r="110" spans="1:5" ht="14.25" customHeight="1">
      <c r="A110" s="222"/>
      <c r="B110" s="156"/>
      <c r="C110" s="156"/>
      <c r="D110" s="176"/>
      <c r="E110" s="177"/>
    </row>
    <row r="111" spans="1:5" ht="14.25" customHeight="1">
      <c r="A111" s="222"/>
      <c r="B111" s="156"/>
      <c r="C111" s="156"/>
      <c r="D111" s="176"/>
      <c r="E111" s="177"/>
    </row>
    <row r="112" spans="1:5" ht="14.25" customHeight="1">
      <c r="A112" s="222"/>
      <c r="B112" s="156"/>
      <c r="C112" s="156"/>
      <c r="D112" s="176"/>
      <c r="E112" s="177"/>
    </row>
    <row r="113" spans="1:5" ht="14.25" customHeight="1">
      <c r="A113" s="222"/>
      <c r="B113" s="156"/>
      <c r="C113" s="156"/>
      <c r="D113" s="176"/>
      <c r="E113" s="177"/>
    </row>
    <row r="114" spans="1:5" ht="14.25" customHeight="1">
      <c r="A114" s="222"/>
      <c r="B114" s="156"/>
      <c r="C114" s="156"/>
      <c r="D114" s="176"/>
      <c r="E114" s="177"/>
    </row>
    <row r="115" spans="1:5" ht="14.25" customHeight="1">
      <c r="A115" s="222"/>
      <c r="B115" s="156"/>
      <c r="C115" s="156"/>
      <c r="D115" s="176"/>
      <c r="E115" s="177"/>
    </row>
    <row r="116" spans="1:5" ht="14.25" customHeight="1">
      <c r="A116" s="222"/>
      <c r="B116" s="156"/>
      <c r="C116" s="156"/>
      <c r="D116" s="176"/>
      <c r="E116" s="177"/>
    </row>
    <row r="117" spans="1:5" ht="14.25" customHeight="1">
      <c r="A117" s="222"/>
      <c r="B117" s="156"/>
      <c r="C117" s="156"/>
      <c r="D117" s="176"/>
      <c r="E117" s="177"/>
    </row>
    <row r="118" spans="1:5" ht="14.25" customHeight="1">
      <c r="A118" s="222"/>
      <c r="B118" s="156"/>
      <c r="C118" s="156"/>
      <c r="D118" s="176"/>
      <c r="E118" s="177"/>
    </row>
    <row r="119" spans="1:5" ht="14.25" customHeight="1">
      <c r="A119" s="222"/>
      <c r="B119" s="156"/>
      <c r="C119" s="156"/>
      <c r="D119" s="176"/>
      <c r="E119" s="177"/>
    </row>
    <row r="120" spans="1:5" ht="14.25" customHeight="1">
      <c r="A120" s="222"/>
      <c r="B120" s="156"/>
      <c r="C120" s="156"/>
      <c r="D120" s="176"/>
      <c r="E120" s="177"/>
    </row>
    <row r="121" spans="1:5" ht="14.25" customHeight="1">
      <c r="A121" s="222"/>
      <c r="B121" s="156"/>
      <c r="C121" s="156"/>
      <c r="D121" s="176"/>
      <c r="E121" s="177"/>
    </row>
    <row r="122" spans="1:5" ht="14.25" customHeight="1">
      <c r="A122" s="222"/>
      <c r="B122" s="156"/>
      <c r="C122" s="156"/>
      <c r="D122" s="176"/>
      <c r="E122" s="177"/>
    </row>
    <row r="123" spans="1:5" ht="14.25" customHeight="1">
      <c r="A123" s="222"/>
      <c r="B123" s="156"/>
      <c r="C123" s="156"/>
      <c r="D123" s="176"/>
      <c r="E123" s="177"/>
    </row>
    <row r="124" spans="1:5" ht="14.25" customHeight="1">
      <c r="A124" s="222"/>
      <c r="B124" s="156"/>
      <c r="C124" s="156"/>
      <c r="D124" s="176"/>
      <c r="E124" s="177"/>
    </row>
    <row r="125" spans="1:5" ht="14.25" customHeight="1">
      <c r="A125" s="222"/>
      <c r="B125" s="156"/>
      <c r="C125" s="156"/>
      <c r="D125" s="176"/>
      <c r="E125" s="177"/>
    </row>
    <row r="126" spans="1:5" ht="14.25" customHeight="1">
      <c r="A126" s="222"/>
      <c r="B126" s="156"/>
      <c r="C126" s="156"/>
      <c r="D126" s="176"/>
      <c r="E126" s="177"/>
    </row>
    <row r="127" spans="1:5" ht="14.25" customHeight="1">
      <c r="A127" s="222"/>
      <c r="B127" s="156"/>
      <c r="C127" s="156"/>
      <c r="D127" s="176"/>
      <c r="E127" s="177"/>
    </row>
    <row r="128" spans="1:5" ht="14.25" customHeight="1">
      <c r="A128" s="222"/>
      <c r="B128" s="156"/>
      <c r="C128" s="156"/>
      <c r="D128" s="176"/>
      <c r="E128" s="177"/>
    </row>
    <row r="129" spans="1:5" ht="14.25" customHeight="1">
      <c r="A129" s="222"/>
      <c r="B129" s="156"/>
      <c r="C129" s="156"/>
      <c r="D129" s="176"/>
      <c r="E129" s="177"/>
    </row>
    <row r="130" spans="1:5" ht="14.25" customHeight="1">
      <c r="A130" s="222"/>
      <c r="B130" s="156"/>
      <c r="C130" s="156"/>
      <c r="D130" s="176"/>
      <c r="E130" s="177"/>
    </row>
    <row r="131" spans="1:5" ht="14.25" customHeight="1">
      <c r="A131" s="222"/>
      <c r="B131" s="156"/>
      <c r="C131" s="156"/>
      <c r="D131" s="176"/>
      <c r="E131" s="177"/>
    </row>
    <row r="132" spans="1:5" ht="14.25" customHeight="1">
      <c r="A132" s="222"/>
      <c r="B132" s="156"/>
      <c r="C132" s="156"/>
      <c r="D132" s="176"/>
      <c r="E132" s="177"/>
    </row>
    <row r="133" spans="1:5" ht="14.25" customHeight="1">
      <c r="A133" s="222"/>
      <c r="B133" s="156"/>
      <c r="C133" s="156"/>
      <c r="D133" s="176"/>
      <c r="E133" s="177"/>
    </row>
    <row r="134" spans="1:5" ht="14.25" customHeight="1">
      <c r="A134" s="222"/>
      <c r="B134" s="156"/>
      <c r="C134" s="156"/>
      <c r="D134" s="176"/>
      <c r="E134" s="177"/>
    </row>
    <row r="135" spans="1:5" ht="14.25" customHeight="1">
      <c r="A135" s="222"/>
      <c r="B135" s="156"/>
      <c r="C135" s="156"/>
      <c r="D135" s="176"/>
      <c r="E135" s="177"/>
    </row>
    <row r="136" spans="1:5" ht="14.25" customHeight="1">
      <c r="A136" s="222"/>
      <c r="B136" s="156"/>
      <c r="C136" s="156"/>
      <c r="D136" s="176"/>
      <c r="E136" s="177"/>
    </row>
    <row r="137" spans="1:5" ht="14.25" customHeight="1">
      <c r="A137" s="222"/>
      <c r="B137" s="156"/>
      <c r="C137" s="156"/>
      <c r="D137" s="176"/>
      <c r="E137" s="177"/>
    </row>
    <row r="138" spans="1:5" ht="14.25" customHeight="1">
      <c r="A138" s="222"/>
      <c r="B138" s="156"/>
      <c r="C138" s="156"/>
      <c r="D138" s="176"/>
      <c r="E138" s="177"/>
    </row>
    <row r="139" spans="1:5" ht="14.25" customHeight="1">
      <c r="A139" s="222"/>
      <c r="B139" s="156"/>
      <c r="C139" s="156"/>
      <c r="D139" s="176"/>
      <c r="E139" s="177"/>
    </row>
    <row r="140" spans="1:5" ht="14.25" customHeight="1">
      <c r="A140" s="222"/>
      <c r="B140" s="156"/>
      <c r="C140" s="156"/>
      <c r="D140" s="176"/>
      <c r="E140" s="177"/>
    </row>
    <row r="141" spans="1:5" ht="14.25" customHeight="1">
      <c r="A141" s="222"/>
      <c r="B141" s="156"/>
      <c r="C141" s="156"/>
      <c r="D141" s="176"/>
      <c r="E141" s="177"/>
    </row>
    <row r="142" spans="1:5" ht="14.25" customHeight="1">
      <c r="A142" s="222"/>
      <c r="B142" s="156"/>
      <c r="C142" s="156"/>
      <c r="D142" s="176"/>
      <c r="E142" s="177"/>
    </row>
    <row r="143" spans="1:5" ht="14.25" customHeight="1">
      <c r="A143" s="222"/>
      <c r="B143" s="156"/>
      <c r="C143" s="156"/>
      <c r="D143" s="176"/>
      <c r="E143" s="177"/>
    </row>
    <row r="144" spans="1:5" ht="14.25" customHeight="1">
      <c r="A144" s="222"/>
      <c r="B144" s="156"/>
      <c r="C144" s="156"/>
      <c r="D144" s="176"/>
      <c r="E144" s="177"/>
    </row>
    <row r="145" spans="1:5" ht="14.25" customHeight="1">
      <c r="A145" s="222"/>
      <c r="B145" s="156"/>
      <c r="C145" s="156"/>
      <c r="D145" s="176"/>
      <c r="E145" s="177"/>
    </row>
    <row r="146" spans="1:5" ht="14.25" customHeight="1">
      <c r="A146" s="222"/>
      <c r="B146" s="156"/>
      <c r="C146" s="156"/>
      <c r="D146" s="176"/>
      <c r="E146" s="177"/>
    </row>
    <row r="147" spans="1:5" ht="14.25" customHeight="1">
      <c r="A147" s="222"/>
      <c r="B147" s="156"/>
      <c r="C147" s="156"/>
      <c r="D147" s="176"/>
      <c r="E147" s="177"/>
    </row>
    <row r="148" spans="1:5" ht="14.25" customHeight="1">
      <c r="A148" s="222"/>
      <c r="B148" s="156"/>
      <c r="C148" s="156"/>
      <c r="D148" s="176"/>
      <c r="E148" s="177"/>
    </row>
    <row r="149" spans="1:5" ht="14.25" customHeight="1">
      <c r="A149" s="222"/>
      <c r="B149" s="156"/>
      <c r="C149" s="156"/>
      <c r="D149" s="176"/>
      <c r="E149" s="177"/>
    </row>
    <row r="150" spans="1:5" ht="14.25" customHeight="1">
      <c r="A150" s="222"/>
      <c r="B150" s="156"/>
      <c r="C150" s="156"/>
      <c r="D150" s="176"/>
      <c r="E150" s="177"/>
    </row>
    <row r="151" spans="1:5" ht="14.25" customHeight="1">
      <c r="A151" s="222"/>
      <c r="B151" s="156"/>
      <c r="C151" s="156"/>
      <c r="D151" s="176"/>
      <c r="E151" s="177"/>
    </row>
    <row r="152" spans="1:5" ht="14.25" customHeight="1">
      <c r="A152" s="222"/>
      <c r="B152" s="156"/>
      <c r="C152" s="156"/>
      <c r="D152" s="176"/>
      <c r="E152" s="177"/>
    </row>
    <row r="153" spans="1:5" ht="14.25" customHeight="1">
      <c r="A153" s="222"/>
      <c r="B153" s="156"/>
      <c r="C153" s="156"/>
      <c r="D153" s="176"/>
      <c r="E153" s="177"/>
    </row>
    <row r="154" spans="1:5" ht="14.25" customHeight="1">
      <c r="A154" s="222"/>
      <c r="B154" s="156"/>
      <c r="C154" s="156"/>
      <c r="D154" s="176"/>
      <c r="E154" s="177"/>
    </row>
    <row r="155" spans="1:5" ht="14.25" customHeight="1">
      <c r="A155" s="222"/>
      <c r="B155" s="156"/>
      <c r="C155" s="156"/>
      <c r="D155" s="176"/>
      <c r="E155" s="177"/>
    </row>
    <row r="156" spans="1:5" ht="14.25" customHeight="1">
      <c r="A156" s="222"/>
      <c r="B156" s="156"/>
      <c r="C156" s="156"/>
      <c r="D156" s="176"/>
      <c r="E156" s="177"/>
    </row>
    <row r="157" spans="1:5" ht="14.25" customHeight="1">
      <c r="A157" s="222"/>
      <c r="B157" s="156"/>
      <c r="C157" s="156"/>
      <c r="D157" s="176"/>
      <c r="E157" s="177"/>
    </row>
    <row r="158" spans="1:5" ht="14.25" customHeight="1">
      <c r="A158" s="222"/>
      <c r="B158" s="156"/>
      <c r="C158" s="156"/>
      <c r="D158" s="176"/>
      <c r="E158" s="177"/>
    </row>
    <row r="159" spans="1:5" ht="14.25" customHeight="1">
      <c r="A159" s="222"/>
      <c r="B159" s="156"/>
      <c r="C159" s="156"/>
      <c r="D159" s="176"/>
      <c r="E159" s="177"/>
    </row>
    <row r="160" spans="1:5" ht="14.25" customHeight="1">
      <c r="A160" s="222"/>
      <c r="B160" s="156"/>
      <c r="C160" s="156"/>
      <c r="D160" s="176"/>
      <c r="E160" s="177"/>
    </row>
    <row r="161" spans="1:5" ht="14.25" customHeight="1">
      <c r="A161" s="222"/>
      <c r="B161" s="156"/>
      <c r="C161" s="156"/>
      <c r="D161" s="176"/>
      <c r="E161" s="177"/>
    </row>
    <row r="162" spans="1:5" ht="14.25" customHeight="1">
      <c r="A162" s="222"/>
      <c r="B162" s="156"/>
      <c r="C162" s="156"/>
      <c r="D162" s="176"/>
      <c r="E162" s="177"/>
    </row>
    <row r="163" spans="1:5" ht="14.25" customHeight="1">
      <c r="A163" s="222"/>
      <c r="B163" s="156"/>
      <c r="C163" s="156"/>
      <c r="D163" s="176"/>
      <c r="E163" s="177"/>
    </row>
    <row r="164" spans="1:5" ht="14.25" customHeight="1">
      <c r="A164" s="222"/>
      <c r="B164" s="156"/>
      <c r="C164" s="156"/>
      <c r="D164" s="176"/>
      <c r="E164" s="177"/>
    </row>
    <row r="165" spans="1:5" ht="14.25" customHeight="1">
      <c r="A165" s="222"/>
      <c r="B165" s="156"/>
      <c r="C165" s="156"/>
      <c r="D165" s="176"/>
      <c r="E165" s="177"/>
    </row>
    <row r="166" spans="1:5" ht="14.25" customHeight="1">
      <c r="A166" s="222"/>
      <c r="B166" s="156"/>
      <c r="C166" s="156"/>
      <c r="D166" s="176"/>
      <c r="E166" s="177"/>
    </row>
    <row r="167" spans="1:5" ht="14.25" customHeight="1">
      <c r="A167" s="222"/>
      <c r="B167" s="156"/>
      <c r="C167" s="156"/>
      <c r="D167" s="176"/>
      <c r="E167" s="177"/>
    </row>
    <row r="168" spans="1:5" ht="14.25" customHeight="1">
      <c r="A168" s="222"/>
      <c r="B168" s="156"/>
      <c r="C168" s="156"/>
      <c r="D168" s="176"/>
      <c r="E168" s="177"/>
    </row>
    <row r="169" spans="1:5" ht="14.25" customHeight="1">
      <c r="A169" s="222"/>
      <c r="B169" s="156"/>
      <c r="C169" s="156"/>
      <c r="D169" s="176"/>
      <c r="E169" s="177"/>
    </row>
    <row r="170" spans="1:5" ht="14.25" customHeight="1">
      <c r="A170" s="222"/>
      <c r="B170" s="156"/>
      <c r="C170" s="156"/>
      <c r="D170" s="176"/>
      <c r="E170" s="177"/>
    </row>
    <row r="171" spans="1:5" ht="14.25" customHeight="1">
      <c r="A171" s="222"/>
      <c r="B171" s="156"/>
      <c r="C171" s="156"/>
      <c r="D171" s="176"/>
      <c r="E171" s="177"/>
    </row>
    <row r="172" spans="1:5" ht="14.25" customHeight="1">
      <c r="A172" s="222"/>
      <c r="B172" s="156"/>
      <c r="C172" s="156"/>
      <c r="D172" s="176"/>
      <c r="E172" s="177"/>
    </row>
    <row r="173" spans="1:5" ht="14.25" customHeight="1">
      <c r="A173" s="222"/>
      <c r="B173" s="156"/>
      <c r="C173" s="156"/>
      <c r="D173" s="176"/>
      <c r="E173" s="177"/>
    </row>
    <row r="174" spans="1:5" ht="14.25" customHeight="1">
      <c r="A174" s="222"/>
      <c r="B174" s="156"/>
      <c r="C174" s="156"/>
      <c r="D174" s="176"/>
      <c r="E174" s="177"/>
    </row>
    <row r="175" spans="1:5" ht="14.25" customHeight="1">
      <c r="A175" s="222"/>
      <c r="B175" s="156"/>
      <c r="C175" s="156"/>
      <c r="D175" s="176"/>
      <c r="E175" s="177"/>
    </row>
    <row r="176" spans="1:5" ht="14.25" customHeight="1">
      <c r="A176" s="222"/>
      <c r="B176" s="156"/>
      <c r="C176" s="156"/>
      <c r="D176" s="176"/>
      <c r="E176" s="177"/>
    </row>
    <row r="177" spans="1:5" ht="14.25" customHeight="1">
      <c r="A177" s="222"/>
      <c r="B177" s="156"/>
      <c r="C177" s="156"/>
      <c r="D177" s="176"/>
      <c r="E177" s="177"/>
    </row>
    <row r="178" spans="1:5" ht="14.25" customHeight="1">
      <c r="A178" s="222"/>
      <c r="B178" s="156"/>
      <c r="C178" s="156"/>
      <c r="D178" s="176"/>
      <c r="E178" s="177"/>
    </row>
    <row r="179" spans="1:5" ht="14.25" customHeight="1">
      <c r="A179" s="222"/>
      <c r="B179" s="156"/>
      <c r="C179" s="156"/>
      <c r="D179" s="176"/>
      <c r="E179" s="177"/>
    </row>
    <row r="180" spans="1:5" ht="14.25" customHeight="1">
      <c r="A180" s="222"/>
      <c r="B180" s="156"/>
      <c r="C180" s="156"/>
      <c r="D180" s="176"/>
      <c r="E180" s="177"/>
    </row>
    <row r="181" spans="1:5" ht="14.25" customHeight="1">
      <c r="A181" s="222"/>
      <c r="B181" s="156"/>
      <c r="C181" s="156"/>
      <c r="D181" s="176"/>
      <c r="E181" s="177"/>
    </row>
    <row r="182" spans="1:5" ht="14.25" customHeight="1">
      <c r="A182" s="222"/>
      <c r="B182" s="156"/>
      <c r="C182" s="156"/>
      <c r="D182" s="176"/>
      <c r="E182" s="177"/>
    </row>
    <row r="183" spans="1:5" ht="14.25" customHeight="1">
      <c r="A183" s="222"/>
      <c r="B183" s="156"/>
      <c r="C183" s="156"/>
      <c r="D183" s="176"/>
      <c r="E183" s="177"/>
    </row>
    <row r="184" spans="1:5" ht="14.25" customHeight="1">
      <c r="A184" s="222"/>
      <c r="B184" s="156"/>
      <c r="C184" s="156"/>
      <c r="D184" s="176"/>
      <c r="E184" s="177"/>
    </row>
    <row r="185" spans="1:5" ht="14.25" customHeight="1">
      <c r="A185" s="222"/>
      <c r="B185" s="156"/>
      <c r="C185" s="156"/>
      <c r="D185" s="176"/>
      <c r="E185" s="177"/>
    </row>
    <row r="186" spans="1:5" ht="14.25" customHeight="1">
      <c r="A186" s="222"/>
      <c r="B186" s="156"/>
      <c r="C186" s="156"/>
      <c r="D186" s="176"/>
      <c r="E186" s="177"/>
    </row>
    <row r="187" spans="1:5" ht="14.25" customHeight="1">
      <c r="A187" s="222"/>
      <c r="B187" s="156"/>
      <c r="C187" s="156"/>
      <c r="D187" s="176"/>
      <c r="E187" s="177"/>
    </row>
    <row r="188" spans="1:5" ht="14.25" customHeight="1">
      <c r="A188" s="222"/>
      <c r="B188" s="156"/>
      <c r="C188" s="156"/>
      <c r="D188" s="176"/>
      <c r="E188" s="177"/>
    </row>
    <row r="189" spans="1:5" ht="14.25" customHeight="1">
      <c r="A189" s="222"/>
      <c r="B189" s="156"/>
      <c r="C189" s="156"/>
      <c r="D189" s="176"/>
      <c r="E189" s="177"/>
    </row>
    <row r="190" spans="1:5" ht="14.25" customHeight="1">
      <c r="A190" s="222"/>
      <c r="B190" s="156"/>
      <c r="C190" s="156"/>
      <c r="D190" s="176"/>
      <c r="E190" s="177"/>
    </row>
    <row r="191" spans="1:5" ht="14.25" customHeight="1">
      <c r="A191" s="222"/>
      <c r="B191" s="156"/>
      <c r="C191" s="156"/>
      <c r="D191" s="176"/>
      <c r="E191" s="177"/>
    </row>
    <row r="192" spans="1:5" ht="14.25" customHeight="1">
      <c r="A192" s="222"/>
      <c r="B192" s="156"/>
      <c r="C192" s="156"/>
      <c r="D192" s="176"/>
      <c r="E192" s="177"/>
    </row>
    <row r="193" spans="1:5" ht="14.25" customHeight="1">
      <c r="A193" s="222"/>
      <c r="B193" s="156"/>
      <c r="C193" s="156"/>
      <c r="D193" s="176"/>
      <c r="E193" s="177"/>
    </row>
    <row r="194" spans="1:5" ht="14.25" customHeight="1">
      <c r="A194" s="222"/>
      <c r="B194" s="156"/>
      <c r="C194" s="156"/>
      <c r="D194" s="176"/>
      <c r="E194" s="177"/>
    </row>
    <row r="195" spans="1:5" ht="14.25" customHeight="1">
      <c r="A195" s="222"/>
      <c r="B195" s="156"/>
      <c r="C195" s="156"/>
      <c r="D195" s="176"/>
      <c r="E195" s="177"/>
    </row>
    <row r="196" spans="1:5" ht="14.25" customHeight="1">
      <c r="A196" s="222"/>
      <c r="B196" s="156"/>
      <c r="C196" s="156"/>
      <c r="D196" s="176"/>
      <c r="E196" s="177"/>
    </row>
    <row r="197" spans="1:5" ht="14.25" customHeight="1">
      <c r="A197" s="222"/>
      <c r="B197" s="156"/>
      <c r="C197" s="156"/>
      <c r="D197" s="176"/>
      <c r="E197" s="177"/>
    </row>
    <row r="198" spans="1:5" ht="14.25" customHeight="1">
      <c r="A198" s="222"/>
      <c r="B198" s="156"/>
      <c r="C198" s="156"/>
      <c r="D198" s="176"/>
      <c r="E198" s="177"/>
    </row>
    <row r="199" spans="1:5" ht="14.25" customHeight="1">
      <c r="A199" s="222"/>
      <c r="B199" s="156"/>
      <c r="C199" s="156"/>
      <c r="D199" s="176"/>
      <c r="E199" s="177"/>
    </row>
    <row r="200" spans="1:5" ht="14.25" customHeight="1">
      <c r="A200" s="222"/>
      <c r="B200" s="156"/>
      <c r="C200" s="156"/>
      <c r="D200" s="176"/>
      <c r="E200" s="177"/>
    </row>
    <row r="201" spans="1:5" ht="14.25" customHeight="1">
      <c r="A201" s="222"/>
      <c r="B201" s="156"/>
      <c r="C201" s="156"/>
      <c r="D201" s="176"/>
      <c r="E201" s="177"/>
    </row>
    <row r="202" spans="1:5" ht="14.25" customHeight="1">
      <c r="A202" s="222"/>
      <c r="B202" s="156"/>
      <c r="C202" s="156"/>
      <c r="D202" s="176"/>
      <c r="E202" s="177"/>
    </row>
    <row r="203" spans="1:5" ht="14.25" customHeight="1">
      <c r="A203" s="222"/>
      <c r="B203" s="156"/>
      <c r="C203" s="156"/>
      <c r="D203" s="176"/>
      <c r="E203" s="177"/>
    </row>
    <row r="204" spans="1:5" ht="14.25" customHeight="1">
      <c r="A204" s="222"/>
      <c r="B204" s="156"/>
      <c r="C204" s="156"/>
      <c r="D204" s="176"/>
      <c r="E204" s="177"/>
    </row>
    <row r="205" spans="1:5" ht="14.25" customHeight="1">
      <c r="A205" s="222"/>
      <c r="B205" s="156"/>
      <c r="C205" s="156"/>
      <c r="D205" s="176"/>
      <c r="E205" s="177"/>
    </row>
    <row r="206" spans="1:5" ht="14.25" customHeight="1">
      <c r="A206" s="222"/>
      <c r="B206" s="156"/>
      <c r="C206" s="156"/>
      <c r="D206" s="176"/>
      <c r="E206" s="177"/>
    </row>
    <row r="207" spans="1:5" ht="14.25" customHeight="1">
      <c r="A207" s="222"/>
      <c r="B207" s="156"/>
      <c r="C207" s="156"/>
      <c r="D207" s="176"/>
      <c r="E207" s="177"/>
    </row>
    <row r="208" spans="1:5" ht="14.25" customHeight="1">
      <c r="A208" s="222"/>
      <c r="B208" s="156"/>
      <c r="C208" s="156"/>
      <c r="D208" s="176"/>
      <c r="E208" s="177"/>
    </row>
    <row r="209" spans="1:5" ht="14.25" customHeight="1">
      <c r="A209" s="222"/>
      <c r="B209" s="156"/>
      <c r="C209" s="156"/>
      <c r="D209" s="176"/>
      <c r="E209" s="177"/>
    </row>
    <row r="210" spans="1:5" ht="14.25" customHeight="1">
      <c r="A210" s="222"/>
      <c r="B210" s="156"/>
      <c r="C210" s="156"/>
      <c r="D210" s="176"/>
      <c r="E210" s="177"/>
    </row>
    <row r="211" spans="1:5" ht="14.25" customHeight="1">
      <c r="A211" s="222"/>
      <c r="B211" s="156"/>
      <c r="C211" s="156"/>
      <c r="D211" s="176"/>
      <c r="E211" s="177"/>
    </row>
    <row r="212" spans="1:5" ht="14.25" customHeight="1">
      <c r="A212" s="222"/>
      <c r="B212" s="156"/>
      <c r="C212" s="156"/>
      <c r="D212" s="176"/>
      <c r="E212" s="177"/>
    </row>
    <row r="213" spans="1:5" ht="14.25" customHeight="1">
      <c r="A213" s="222"/>
      <c r="B213" s="156"/>
      <c r="C213" s="156"/>
      <c r="D213" s="176"/>
      <c r="E213" s="177"/>
    </row>
    <row r="214" spans="1:5" ht="14.25" customHeight="1">
      <c r="A214" s="222"/>
      <c r="B214" s="156"/>
      <c r="C214" s="156"/>
      <c r="D214" s="176"/>
      <c r="E214" s="177"/>
    </row>
    <row r="215" spans="1:5" ht="14.25" customHeight="1">
      <c r="A215" s="222"/>
      <c r="B215" s="156"/>
      <c r="C215" s="156"/>
      <c r="D215" s="176"/>
      <c r="E215" s="177"/>
    </row>
    <row r="216" spans="1:5" ht="14.25" customHeight="1">
      <c r="A216" s="222"/>
      <c r="B216" s="156"/>
      <c r="C216" s="156"/>
      <c r="D216" s="176"/>
      <c r="E216" s="177"/>
    </row>
    <row r="217" spans="1:5" ht="14.25" customHeight="1">
      <c r="A217" s="222"/>
      <c r="B217" s="156"/>
      <c r="C217" s="156"/>
      <c r="D217" s="176"/>
      <c r="E217" s="177"/>
    </row>
    <row r="218" spans="1:5" ht="14.25" customHeight="1">
      <c r="A218" s="222"/>
      <c r="B218" s="156"/>
      <c r="C218" s="156"/>
      <c r="D218" s="176"/>
      <c r="E218" s="177"/>
    </row>
    <row r="219" spans="1:5" ht="14.25" customHeight="1">
      <c r="A219" s="222"/>
      <c r="B219" s="156"/>
      <c r="C219" s="156"/>
      <c r="D219" s="176"/>
      <c r="E219" s="177"/>
    </row>
    <row r="220" spans="1:5" ht="14.25" customHeight="1">
      <c r="A220" s="222"/>
      <c r="B220" s="156"/>
      <c r="C220" s="156"/>
      <c r="D220" s="176"/>
      <c r="E220" s="177"/>
    </row>
    <row r="221" spans="1:5" ht="14.25" customHeight="1">
      <c r="D221" s="178"/>
      <c r="E221" s="178"/>
    </row>
    <row r="222" spans="1:5" ht="14.25" customHeight="1">
      <c r="D222" s="178"/>
      <c r="E222" s="178"/>
    </row>
    <row r="223" spans="1:5" ht="14.25" customHeight="1">
      <c r="D223" s="178"/>
      <c r="E223" s="178"/>
    </row>
    <row r="224" spans="1:5" ht="14.25" customHeight="1">
      <c r="D224" s="178"/>
      <c r="E224" s="178"/>
    </row>
    <row r="225" spans="4:5" ht="14.25" customHeight="1">
      <c r="D225" s="178"/>
      <c r="E225" s="178"/>
    </row>
    <row r="226" spans="4:5" ht="14.25" customHeight="1">
      <c r="D226" s="178"/>
      <c r="E226" s="178"/>
    </row>
    <row r="227" spans="4:5" ht="14.25" customHeight="1">
      <c r="D227" s="178"/>
      <c r="E227" s="178"/>
    </row>
    <row r="228" spans="4:5" ht="14.25" customHeight="1">
      <c r="D228" s="178"/>
      <c r="E228" s="178"/>
    </row>
    <row r="229" spans="4:5" ht="14.25" customHeight="1">
      <c r="D229" s="178"/>
      <c r="E229" s="178"/>
    </row>
    <row r="230" spans="4:5" ht="14.25" customHeight="1">
      <c r="D230" s="178"/>
      <c r="E230" s="178"/>
    </row>
    <row r="231" spans="4:5" ht="14.25" customHeight="1">
      <c r="D231" s="178"/>
      <c r="E231" s="178"/>
    </row>
    <row r="232" spans="4:5" ht="14.25" customHeight="1">
      <c r="D232" s="178"/>
      <c r="E232" s="178"/>
    </row>
    <row r="233" spans="4:5" ht="14.25" customHeight="1">
      <c r="D233" s="178"/>
      <c r="E233" s="178"/>
    </row>
    <row r="234" spans="4:5" ht="14.25" customHeight="1">
      <c r="D234" s="178"/>
      <c r="E234" s="178"/>
    </row>
    <row r="235" spans="4:5" ht="14.25" customHeight="1">
      <c r="D235" s="178"/>
      <c r="E235" s="178"/>
    </row>
    <row r="236" spans="4:5" ht="14.25" customHeight="1">
      <c r="D236" s="178"/>
      <c r="E236" s="178"/>
    </row>
    <row r="237" spans="4:5" ht="14.25" customHeight="1">
      <c r="D237" s="178"/>
      <c r="E237" s="178"/>
    </row>
    <row r="238" spans="4:5" ht="14.25" customHeight="1">
      <c r="D238" s="178"/>
      <c r="E238" s="178"/>
    </row>
    <row r="239" spans="4:5" ht="14.25" customHeight="1">
      <c r="D239" s="178"/>
      <c r="E239" s="178"/>
    </row>
    <row r="240" spans="4:5" ht="14.25" customHeight="1">
      <c r="D240" s="178"/>
      <c r="E240" s="178"/>
    </row>
    <row r="241" spans="4:5" ht="14.25" customHeight="1">
      <c r="D241" s="178"/>
      <c r="E241" s="178"/>
    </row>
    <row r="242" spans="4:5" ht="14.25" customHeight="1">
      <c r="D242" s="178"/>
      <c r="E242" s="178"/>
    </row>
    <row r="243" spans="4:5" ht="14.25" customHeight="1">
      <c r="D243" s="178"/>
      <c r="E243" s="178"/>
    </row>
    <row r="244" spans="4:5" ht="14.25" customHeight="1">
      <c r="D244" s="178"/>
      <c r="E244" s="178"/>
    </row>
    <row r="245" spans="4:5" ht="14.25" customHeight="1">
      <c r="D245" s="178"/>
      <c r="E245" s="178"/>
    </row>
    <row r="246" spans="4:5" ht="14.25" customHeight="1">
      <c r="D246" s="178"/>
      <c r="E246" s="178"/>
    </row>
    <row r="247" spans="4:5" ht="14.25" customHeight="1">
      <c r="D247" s="178"/>
      <c r="E247" s="178"/>
    </row>
    <row r="248" spans="4:5" ht="14.25" customHeight="1">
      <c r="D248" s="178"/>
      <c r="E248" s="178"/>
    </row>
    <row r="249" spans="4:5" ht="14.25" customHeight="1">
      <c r="D249" s="178"/>
      <c r="E249" s="178"/>
    </row>
    <row r="250" spans="4:5" ht="14.25" customHeight="1">
      <c r="D250" s="178"/>
      <c r="E250" s="178"/>
    </row>
    <row r="251" spans="4:5" ht="14.25" customHeight="1">
      <c r="D251" s="178"/>
      <c r="E251" s="178"/>
    </row>
    <row r="252" spans="4:5" ht="14.25" customHeight="1">
      <c r="D252" s="178"/>
      <c r="E252" s="178"/>
    </row>
    <row r="253" spans="4:5" ht="14.25" customHeight="1">
      <c r="D253" s="178"/>
      <c r="E253" s="178"/>
    </row>
    <row r="254" spans="4:5" ht="14.25" customHeight="1">
      <c r="D254" s="178"/>
      <c r="E254" s="178"/>
    </row>
    <row r="255" spans="4:5" ht="14.25" customHeight="1">
      <c r="D255" s="178"/>
      <c r="E255" s="178"/>
    </row>
    <row r="256" spans="4:5" ht="14.25" customHeight="1">
      <c r="D256" s="178"/>
      <c r="E256" s="178"/>
    </row>
    <row r="257" spans="4:5" ht="14.25" customHeight="1">
      <c r="D257" s="178"/>
      <c r="E257" s="178"/>
    </row>
    <row r="258" spans="4:5" ht="14.25" customHeight="1">
      <c r="D258" s="178"/>
      <c r="E258" s="178"/>
    </row>
    <row r="259" spans="4:5" ht="14.25" customHeight="1">
      <c r="D259" s="178"/>
      <c r="E259" s="178"/>
    </row>
    <row r="260" spans="4:5" ht="14.25" customHeight="1">
      <c r="D260" s="178"/>
      <c r="E260" s="178"/>
    </row>
    <row r="261" spans="4:5" ht="14.25" customHeight="1">
      <c r="D261" s="178"/>
      <c r="E261" s="178"/>
    </row>
    <row r="262" spans="4:5" ht="14.25" customHeight="1">
      <c r="D262" s="178"/>
      <c r="E262" s="178"/>
    </row>
    <row r="263" spans="4:5" ht="14.25" customHeight="1">
      <c r="D263" s="178"/>
      <c r="E263" s="178"/>
    </row>
    <row r="264" spans="4:5" ht="14.25" customHeight="1">
      <c r="D264" s="178"/>
      <c r="E264" s="178"/>
    </row>
    <row r="265" spans="4:5" ht="14.25" customHeight="1">
      <c r="D265" s="178"/>
      <c r="E265" s="178"/>
    </row>
    <row r="266" spans="4:5" ht="14.25" customHeight="1">
      <c r="D266" s="178"/>
      <c r="E266" s="178"/>
    </row>
    <row r="267" spans="4:5" ht="14.25" customHeight="1">
      <c r="D267" s="178"/>
      <c r="E267" s="178"/>
    </row>
    <row r="268" spans="4:5" ht="14.25" customHeight="1">
      <c r="D268" s="178"/>
      <c r="E268" s="178"/>
    </row>
    <row r="269" spans="4:5" ht="14.25" customHeight="1">
      <c r="D269" s="178"/>
      <c r="E269" s="178"/>
    </row>
    <row r="270" spans="4:5" ht="14.25" customHeight="1">
      <c r="D270" s="178"/>
      <c r="E270" s="178"/>
    </row>
    <row r="271" spans="4:5" ht="14.25" customHeight="1">
      <c r="D271" s="178"/>
      <c r="E271" s="178"/>
    </row>
    <row r="272" spans="4:5" ht="14.25" customHeight="1">
      <c r="D272" s="178"/>
      <c r="E272" s="178"/>
    </row>
    <row r="273" spans="4:5" ht="14.25" customHeight="1">
      <c r="D273" s="178"/>
      <c r="E273" s="178"/>
    </row>
    <row r="274" spans="4:5" ht="14.25" customHeight="1">
      <c r="D274" s="178"/>
      <c r="E274" s="178"/>
    </row>
    <row r="275" spans="4:5" ht="14.25" customHeight="1">
      <c r="D275" s="178"/>
      <c r="E275" s="178"/>
    </row>
    <row r="276" spans="4:5" ht="14.25" customHeight="1">
      <c r="D276" s="178"/>
      <c r="E276" s="178"/>
    </row>
    <row r="277" spans="4:5" ht="14.25" customHeight="1">
      <c r="D277" s="178"/>
      <c r="E277" s="178"/>
    </row>
    <row r="278" spans="4:5" ht="14.25" customHeight="1">
      <c r="D278" s="178"/>
      <c r="E278" s="178"/>
    </row>
    <row r="279" spans="4:5" ht="14.25" customHeight="1">
      <c r="D279" s="178"/>
      <c r="E279" s="178"/>
    </row>
    <row r="280" spans="4:5" ht="14.25" customHeight="1">
      <c r="D280" s="178"/>
      <c r="E280" s="178"/>
    </row>
    <row r="281" spans="4:5" ht="14.25" customHeight="1">
      <c r="D281" s="178"/>
      <c r="E281" s="178"/>
    </row>
    <row r="282" spans="4:5" ht="14.25" customHeight="1">
      <c r="D282" s="178"/>
      <c r="E282" s="178"/>
    </row>
    <row r="283" spans="4:5" ht="14.25" customHeight="1">
      <c r="D283" s="178"/>
      <c r="E283" s="178"/>
    </row>
    <row r="284" spans="4:5" ht="14.25" customHeight="1">
      <c r="D284" s="178"/>
      <c r="E284" s="178"/>
    </row>
    <row r="285" spans="4:5" ht="14.25" customHeight="1">
      <c r="D285" s="178"/>
      <c r="E285" s="178"/>
    </row>
    <row r="286" spans="4:5" ht="14.25" customHeight="1">
      <c r="D286" s="178"/>
      <c r="E286" s="178"/>
    </row>
    <row r="287" spans="4:5" ht="14.25" customHeight="1">
      <c r="D287" s="178"/>
      <c r="E287" s="178"/>
    </row>
    <row r="288" spans="4:5" ht="14.25" customHeight="1">
      <c r="D288" s="178"/>
      <c r="E288" s="178"/>
    </row>
    <row r="289" spans="4:5" ht="14.25" customHeight="1">
      <c r="D289" s="178"/>
      <c r="E289" s="178"/>
    </row>
    <row r="290" spans="4:5" ht="14.25" customHeight="1">
      <c r="D290" s="178"/>
      <c r="E290" s="178"/>
    </row>
    <row r="291" spans="4:5" ht="14.25" customHeight="1">
      <c r="D291" s="178"/>
      <c r="E291" s="178"/>
    </row>
    <row r="292" spans="4:5" ht="14.25" customHeight="1">
      <c r="D292" s="178"/>
      <c r="E292" s="178"/>
    </row>
    <row r="293" spans="4:5" ht="14.25" customHeight="1">
      <c r="D293" s="178"/>
      <c r="E293" s="178"/>
    </row>
    <row r="294" spans="4:5" ht="14.25" customHeight="1">
      <c r="D294" s="178"/>
      <c r="E294" s="178"/>
    </row>
    <row r="295" spans="4:5" ht="14.25" customHeight="1">
      <c r="D295" s="178"/>
      <c r="E295" s="178"/>
    </row>
    <row r="296" spans="4:5" ht="14.25" customHeight="1">
      <c r="D296" s="178"/>
      <c r="E296" s="178"/>
    </row>
    <row r="297" spans="4:5" ht="14.25" customHeight="1">
      <c r="D297" s="178"/>
      <c r="E297" s="178"/>
    </row>
    <row r="298" spans="4:5" ht="14.25" customHeight="1">
      <c r="D298" s="178"/>
      <c r="E298" s="178"/>
    </row>
    <row r="299" spans="4:5" ht="14.25" customHeight="1">
      <c r="D299" s="178"/>
      <c r="E299" s="178"/>
    </row>
    <row r="300" spans="4:5" ht="14.25" customHeight="1">
      <c r="D300" s="178"/>
      <c r="E300" s="178"/>
    </row>
    <row r="301" spans="4:5" ht="14.25" customHeight="1">
      <c r="D301" s="178"/>
      <c r="E301" s="178"/>
    </row>
    <row r="302" spans="4:5" ht="14.25" customHeight="1">
      <c r="D302" s="178"/>
      <c r="E302" s="178"/>
    </row>
    <row r="303" spans="4:5" ht="14.25" customHeight="1">
      <c r="D303" s="178"/>
      <c r="E303" s="178"/>
    </row>
    <row r="304" spans="4:5" ht="14.25" customHeight="1">
      <c r="D304" s="178"/>
      <c r="E304" s="178"/>
    </row>
    <row r="305" spans="4:5" ht="14.25" customHeight="1">
      <c r="D305" s="178"/>
      <c r="E305" s="178"/>
    </row>
    <row r="306" spans="4:5" ht="14.25" customHeight="1">
      <c r="D306" s="178"/>
      <c r="E306" s="178"/>
    </row>
    <row r="307" spans="4:5" ht="14.25" customHeight="1">
      <c r="D307" s="178"/>
      <c r="E307" s="178"/>
    </row>
    <row r="308" spans="4:5" ht="14.25" customHeight="1">
      <c r="D308" s="178"/>
      <c r="E308" s="178"/>
    </row>
    <row r="309" spans="4:5" ht="14.25" customHeight="1">
      <c r="D309" s="178"/>
      <c r="E309" s="178"/>
    </row>
    <row r="310" spans="4:5" ht="14.25" customHeight="1">
      <c r="D310" s="178"/>
      <c r="E310" s="178"/>
    </row>
    <row r="311" spans="4:5" ht="14.25" customHeight="1">
      <c r="D311" s="178"/>
      <c r="E311" s="178"/>
    </row>
    <row r="312" spans="4:5" ht="14.25" customHeight="1">
      <c r="D312" s="178"/>
      <c r="E312" s="178"/>
    </row>
    <row r="313" spans="4:5" ht="14.25" customHeight="1">
      <c r="D313" s="178"/>
      <c r="E313" s="178"/>
    </row>
    <row r="314" spans="4:5" ht="14.25" customHeight="1">
      <c r="D314" s="178"/>
      <c r="E314" s="178"/>
    </row>
    <row r="315" spans="4:5" ht="14.25" customHeight="1">
      <c r="D315" s="178"/>
      <c r="E315" s="178"/>
    </row>
    <row r="316" spans="4:5" ht="14.25" customHeight="1">
      <c r="D316" s="178"/>
      <c r="E316" s="178"/>
    </row>
    <row r="317" spans="4:5" ht="14.25" customHeight="1">
      <c r="D317" s="178"/>
      <c r="E317" s="178"/>
    </row>
    <row r="318" spans="4:5" ht="14.25" customHeight="1">
      <c r="D318" s="178"/>
      <c r="E318" s="178"/>
    </row>
    <row r="319" spans="4:5" ht="14.25" customHeight="1">
      <c r="D319" s="178"/>
      <c r="E319" s="178"/>
    </row>
    <row r="320" spans="4:5" ht="14.25" customHeight="1">
      <c r="D320" s="178"/>
      <c r="E320" s="178"/>
    </row>
    <row r="321" spans="4:5" ht="14.25" customHeight="1">
      <c r="D321" s="178"/>
      <c r="E321" s="178"/>
    </row>
    <row r="322" spans="4:5" ht="14.25" customHeight="1">
      <c r="D322" s="178"/>
      <c r="E322" s="178"/>
    </row>
    <row r="323" spans="4:5" ht="14.25" customHeight="1">
      <c r="D323" s="178"/>
      <c r="E323" s="178"/>
    </row>
    <row r="324" spans="4:5" ht="14.25" customHeight="1">
      <c r="D324" s="178"/>
      <c r="E324" s="178"/>
    </row>
    <row r="325" spans="4:5" ht="14.25" customHeight="1">
      <c r="D325" s="178"/>
      <c r="E325" s="178"/>
    </row>
    <row r="326" spans="4:5" ht="14.25" customHeight="1">
      <c r="D326" s="178"/>
      <c r="E326" s="178"/>
    </row>
    <row r="327" spans="4:5" ht="14.25" customHeight="1">
      <c r="D327" s="178"/>
      <c r="E327" s="178"/>
    </row>
    <row r="328" spans="4:5" ht="14.25" customHeight="1">
      <c r="D328" s="178"/>
      <c r="E328" s="178"/>
    </row>
    <row r="329" spans="4:5" ht="14.25" customHeight="1">
      <c r="D329" s="178"/>
      <c r="E329" s="178"/>
    </row>
    <row r="330" spans="4:5" ht="14.25" customHeight="1">
      <c r="D330" s="178"/>
      <c r="E330" s="178"/>
    </row>
    <row r="331" spans="4:5" ht="14.25" customHeight="1">
      <c r="D331" s="178"/>
      <c r="E331" s="178"/>
    </row>
    <row r="332" spans="4:5" ht="14.25" customHeight="1">
      <c r="D332" s="178"/>
      <c r="E332" s="178"/>
    </row>
    <row r="333" spans="4:5" ht="14.25" customHeight="1">
      <c r="D333" s="178"/>
      <c r="E333" s="178"/>
    </row>
    <row r="334" spans="4:5" ht="14.25" customHeight="1">
      <c r="D334" s="178"/>
      <c r="E334" s="178"/>
    </row>
    <row r="335" spans="4:5" ht="14.25" customHeight="1">
      <c r="D335" s="178"/>
      <c r="E335" s="178"/>
    </row>
    <row r="336" spans="4:5" ht="14.25" customHeight="1">
      <c r="D336" s="178"/>
      <c r="E336" s="178"/>
    </row>
    <row r="337" spans="4:5" ht="14.25" customHeight="1">
      <c r="D337" s="178"/>
      <c r="E337" s="178"/>
    </row>
    <row r="338" spans="4:5" ht="14.25" customHeight="1">
      <c r="D338" s="178"/>
      <c r="E338" s="178"/>
    </row>
    <row r="339" spans="4:5" ht="14.25" customHeight="1">
      <c r="D339" s="178"/>
      <c r="E339" s="178"/>
    </row>
    <row r="340" spans="4:5" ht="14.25" customHeight="1">
      <c r="D340" s="178"/>
      <c r="E340" s="178"/>
    </row>
    <row r="341" spans="4:5" ht="14.25" customHeight="1">
      <c r="D341" s="178"/>
      <c r="E341" s="178"/>
    </row>
    <row r="342" spans="4:5" ht="14.25" customHeight="1">
      <c r="D342" s="178"/>
      <c r="E342" s="178"/>
    </row>
    <row r="343" spans="4:5" ht="14.25" customHeight="1">
      <c r="D343" s="178"/>
      <c r="E343" s="178"/>
    </row>
    <row r="344" spans="4:5" ht="14.25" customHeight="1">
      <c r="D344" s="178"/>
      <c r="E344" s="178"/>
    </row>
    <row r="345" spans="4:5" ht="14.25" customHeight="1">
      <c r="D345" s="178"/>
      <c r="E345" s="178"/>
    </row>
    <row r="346" spans="4:5" ht="14.25" customHeight="1">
      <c r="D346" s="178"/>
      <c r="E346" s="178"/>
    </row>
    <row r="347" spans="4:5" ht="14.25" customHeight="1">
      <c r="D347" s="178"/>
      <c r="E347" s="178"/>
    </row>
    <row r="348" spans="4:5" ht="14.25" customHeight="1">
      <c r="D348" s="178"/>
      <c r="E348" s="178"/>
    </row>
    <row r="349" spans="4:5" ht="14.25" customHeight="1">
      <c r="D349" s="178"/>
      <c r="E349" s="178"/>
    </row>
    <row r="350" spans="4:5" ht="14.25" customHeight="1">
      <c r="D350" s="178"/>
      <c r="E350" s="178"/>
    </row>
    <row r="351" spans="4:5" ht="14.25" customHeight="1">
      <c r="D351" s="178"/>
      <c r="E351" s="178"/>
    </row>
    <row r="352" spans="4:5" ht="14.25" customHeight="1">
      <c r="D352" s="178"/>
      <c r="E352" s="178"/>
    </row>
    <row r="353" spans="4:5" ht="14.25" customHeight="1">
      <c r="D353" s="178"/>
      <c r="E353" s="178"/>
    </row>
    <row r="354" spans="4:5" ht="14.25" customHeight="1">
      <c r="D354" s="178"/>
      <c r="E354" s="178"/>
    </row>
    <row r="355" spans="4:5" ht="14.25" customHeight="1">
      <c r="D355" s="178"/>
      <c r="E355" s="178"/>
    </row>
    <row r="356" spans="4:5" ht="14.25" customHeight="1">
      <c r="D356" s="178"/>
      <c r="E356" s="178"/>
    </row>
    <row r="357" spans="4:5" ht="14.25" customHeight="1">
      <c r="D357" s="178"/>
      <c r="E357" s="178"/>
    </row>
    <row r="358" spans="4:5" ht="14.25" customHeight="1">
      <c r="D358" s="178"/>
      <c r="E358" s="178"/>
    </row>
    <row r="359" spans="4:5" ht="14.25" customHeight="1">
      <c r="D359" s="178"/>
      <c r="E359" s="178"/>
    </row>
    <row r="360" spans="4:5" ht="14.25" customHeight="1">
      <c r="D360" s="178"/>
      <c r="E360" s="178"/>
    </row>
    <row r="361" spans="4:5" ht="14.25" customHeight="1">
      <c r="D361" s="178"/>
      <c r="E361" s="178"/>
    </row>
    <row r="362" spans="4:5" ht="14.25" customHeight="1">
      <c r="D362" s="178"/>
      <c r="E362" s="178"/>
    </row>
    <row r="363" spans="4:5" ht="14.25" customHeight="1">
      <c r="D363" s="178"/>
      <c r="E363" s="178"/>
    </row>
    <row r="364" spans="4:5" ht="14.25" customHeight="1">
      <c r="D364" s="178"/>
      <c r="E364" s="178"/>
    </row>
    <row r="365" spans="4:5" ht="14.25" customHeight="1">
      <c r="D365" s="178"/>
      <c r="E365" s="178"/>
    </row>
    <row r="366" spans="4:5" ht="14.25" customHeight="1">
      <c r="D366" s="178"/>
      <c r="E366" s="178"/>
    </row>
    <row r="367" spans="4:5" ht="14.25" customHeight="1">
      <c r="D367" s="178"/>
      <c r="E367" s="178"/>
    </row>
    <row r="368" spans="4:5" ht="14.25" customHeight="1">
      <c r="D368" s="178"/>
      <c r="E368" s="178"/>
    </row>
    <row r="369" spans="4:5" ht="14.25" customHeight="1">
      <c r="D369" s="178"/>
      <c r="E369" s="178"/>
    </row>
    <row r="370" spans="4:5" ht="14.25" customHeight="1">
      <c r="D370" s="178"/>
      <c r="E370" s="178"/>
    </row>
    <row r="371" spans="4:5" ht="14.25" customHeight="1">
      <c r="D371" s="178"/>
      <c r="E371" s="178"/>
    </row>
    <row r="372" spans="4:5" ht="14.25" customHeight="1">
      <c r="D372" s="178"/>
      <c r="E372" s="178"/>
    </row>
    <row r="373" spans="4:5" ht="14.25" customHeight="1">
      <c r="D373" s="178"/>
      <c r="E373" s="178"/>
    </row>
    <row r="374" spans="4:5" ht="14.25" customHeight="1">
      <c r="D374" s="178"/>
      <c r="E374" s="178"/>
    </row>
    <row r="375" spans="4:5" ht="14.25" customHeight="1">
      <c r="D375" s="178"/>
      <c r="E375" s="178"/>
    </row>
    <row r="376" spans="4:5" ht="14.25" customHeight="1">
      <c r="D376" s="178"/>
      <c r="E376" s="178"/>
    </row>
    <row r="377" spans="4:5" ht="14.25" customHeight="1">
      <c r="D377" s="178"/>
      <c r="E377" s="178"/>
    </row>
    <row r="378" spans="4:5" ht="14.25" customHeight="1">
      <c r="D378" s="178"/>
      <c r="E378" s="178"/>
    </row>
    <row r="379" spans="4:5" ht="14.25" customHeight="1">
      <c r="D379" s="178"/>
      <c r="E379" s="178"/>
    </row>
    <row r="380" spans="4:5" ht="14.25" customHeight="1">
      <c r="D380" s="178"/>
      <c r="E380" s="178"/>
    </row>
    <row r="381" spans="4:5" ht="14.25" customHeight="1">
      <c r="D381" s="178"/>
      <c r="E381" s="178"/>
    </row>
    <row r="382" spans="4:5" ht="14.25" customHeight="1">
      <c r="D382" s="178"/>
      <c r="E382" s="178"/>
    </row>
    <row r="383" spans="4:5" ht="14.25" customHeight="1">
      <c r="D383" s="178"/>
      <c r="E383" s="178"/>
    </row>
    <row r="384" spans="4:5" ht="14.25" customHeight="1">
      <c r="D384" s="178"/>
      <c r="E384" s="178"/>
    </row>
    <row r="385" spans="4:5" ht="14.25" customHeight="1">
      <c r="D385" s="178"/>
      <c r="E385" s="178"/>
    </row>
    <row r="386" spans="4:5" ht="14.25" customHeight="1">
      <c r="D386" s="178"/>
      <c r="E386" s="178"/>
    </row>
    <row r="387" spans="4:5" ht="14.25" customHeight="1">
      <c r="D387" s="178"/>
      <c r="E387" s="178"/>
    </row>
    <row r="388" spans="4:5" ht="14.25" customHeight="1">
      <c r="D388" s="178"/>
      <c r="E388" s="178"/>
    </row>
    <row r="389" spans="4:5" ht="14.25" customHeight="1">
      <c r="D389" s="178"/>
      <c r="E389" s="178"/>
    </row>
    <row r="390" spans="4:5" ht="14.25" customHeight="1">
      <c r="D390" s="178"/>
      <c r="E390" s="178"/>
    </row>
    <row r="391" spans="4:5" ht="14.25" customHeight="1">
      <c r="D391" s="178"/>
      <c r="E391" s="178"/>
    </row>
    <row r="392" spans="4:5" ht="14.25" customHeight="1">
      <c r="D392" s="178"/>
      <c r="E392" s="178"/>
    </row>
    <row r="393" spans="4:5" ht="14.25" customHeight="1">
      <c r="D393" s="178"/>
      <c r="E393" s="178"/>
    </row>
    <row r="394" spans="4:5" ht="14.25" customHeight="1">
      <c r="D394" s="178"/>
      <c r="E394" s="178"/>
    </row>
    <row r="395" spans="4:5" ht="14.25" customHeight="1">
      <c r="D395" s="178"/>
      <c r="E395" s="178"/>
    </row>
    <row r="396" spans="4:5" ht="14.25" customHeight="1">
      <c r="D396" s="178"/>
      <c r="E396" s="178"/>
    </row>
    <row r="397" spans="4:5" ht="14.25" customHeight="1">
      <c r="D397" s="178"/>
      <c r="E397" s="178"/>
    </row>
    <row r="398" spans="4:5" ht="14.25" customHeight="1">
      <c r="D398" s="178"/>
      <c r="E398" s="178"/>
    </row>
    <row r="399" spans="4:5" ht="14.25" customHeight="1">
      <c r="D399" s="178"/>
      <c r="E399" s="178"/>
    </row>
    <row r="400" spans="4:5" ht="14.25" customHeight="1">
      <c r="D400" s="178"/>
      <c r="E400" s="178"/>
    </row>
    <row r="401" spans="4:5" ht="14.25" customHeight="1">
      <c r="D401" s="178"/>
      <c r="E401" s="178"/>
    </row>
    <row r="402" spans="4:5" ht="14.25" customHeight="1">
      <c r="D402" s="178"/>
      <c r="E402" s="178"/>
    </row>
    <row r="403" spans="4:5" ht="14.25" customHeight="1">
      <c r="D403" s="178"/>
      <c r="E403" s="178"/>
    </row>
    <row r="404" spans="4:5" ht="14.25" customHeight="1">
      <c r="D404" s="178"/>
      <c r="E404" s="178"/>
    </row>
    <row r="405" spans="4:5" ht="14.25" customHeight="1">
      <c r="D405" s="178"/>
      <c r="E405" s="178"/>
    </row>
    <row r="406" spans="4:5" ht="14.25" customHeight="1">
      <c r="D406" s="178"/>
      <c r="E406" s="178"/>
    </row>
    <row r="407" spans="4:5" ht="14.25" customHeight="1">
      <c r="D407" s="178"/>
      <c r="E407" s="178"/>
    </row>
    <row r="408" spans="4:5" ht="14.25" customHeight="1">
      <c r="D408" s="178"/>
      <c r="E408" s="178"/>
    </row>
    <row r="409" spans="4:5" ht="14.25" customHeight="1">
      <c r="D409" s="178"/>
      <c r="E409" s="178"/>
    </row>
    <row r="410" spans="4:5" ht="14.25" customHeight="1">
      <c r="D410" s="178"/>
      <c r="E410" s="178"/>
    </row>
    <row r="411" spans="4:5" ht="14.25" customHeight="1">
      <c r="D411" s="178"/>
      <c r="E411" s="178"/>
    </row>
    <row r="412" spans="4:5" ht="14.25" customHeight="1">
      <c r="D412" s="178"/>
      <c r="E412" s="178"/>
    </row>
    <row r="413" spans="4:5" ht="14.25" customHeight="1">
      <c r="D413" s="178"/>
      <c r="E413" s="178"/>
    </row>
    <row r="414" spans="4:5" ht="14.25" customHeight="1">
      <c r="D414" s="178"/>
      <c r="E414" s="178"/>
    </row>
    <row r="415" spans="4:5" ht="14.25" customHeight="1">
      <c r="D415" s="178"/>
      <c r="E415" s="178"/>
    </row>
    <row r="416" spans="4:5" ht="14.25" customHeight="1">
      <c r="D416" s="178"/>
      <c r="E416" s="178"/>
    </row>
    <row r="417" spans="4:5" ht="14.25" customHeight="1">
      <c r="D417" s="178"/>
      <c r="E417" s="178"/>
    </row>
    <row r="418" spans="4:5" ht="14.25" customHeight="1">
      <c r="D418" s="178"/>
      <c r="E418" s="178"/>
    </row>
    <row r="419" spans="4:5" ht="14.25" customHeight="1">
      <c r="D419" s="178"/>
      <c r="E419" s="178"/>
    </row>
    <row r="420" spans="4:5" ht="14.25" customHeight="1">
      <c r="D420" s="178"/>
      <c r="E420" s="178"/>
    </row>
    <row r="421" spans="4:5" ht="14.25" customHeight="1">
      <c r="D421" s="178"/>
      <c r="E421" s="178"/>
    </row>
    <row r="422" spans="4:5" ht="14.25" customHeight="1">
      <c r="D422" s="178"/>
      <c r="E422" s="178"/>
    </row>
    <row r="423" spans="4:5" ht="14.25" customHeight="1">
      <c r="D423" s="178"/>
      <c r="E423" s="178"/>
    </row>
    <row r="424" spans="4:5" ht="14.25" customHeight="1">
      <c r="D424" s="178"/>
      <c r="E424" s="178"/>
    </row>
    <row r="425" spans="4:5" ht="14.25" customHeight="1">
      <c r="D425" s="178"/>
      <c r="E425" s="178"/>
    </row>
    <row r="426" spans="4:5" ht="14.25" customHeight="1">
      <c r="D426" s="178"/>
      <c r="E426" s="178"/>
    </row>
    <row r="427" spans="4:5" ht="14.25" customHeight="1">
      <c r="D427" s="178"/>
      <c r="E427" s="178"/>
    </row>
    <row r="428" spans="4:5" ht="14.25" customHeight="1">
      <c r="D428" s="178"/>
      <c r="E428" s="178"/>
    </row>
    <row r="429" spans="4:5" ht="14.25" customHeight="1">
      <c r="D429" s="178"/>
      <c r="E429" s="178"/>
    </row>
    <row r="430" spans="4:5" ht="14.25" customHeight="1">
      <c r="D430" s="178"/>
      <c r="E430" s="178"/>
    </row>
    <row r="431" spans="4:5" ht="14.25" customHeight="1">
      <c r="D431" s="178"/>
      <c r="E431" s="178"/>
    </row>
    <row r="432" spans="4:5" ht="14.25" customHeight="1">
      <c r="D432" s="178"/>
      <c r="E432" s="178"/>
    </row>
    <row r="433" spans="4:5" ht="14.25" customHeight="1">
      <c r="D433" s="178"/>
      <c r="E433" s="178"/>
    </row>
    <row r="434" spans="4:5" ht="14.25" customHeight="1">
      <c r="D434" s="178"/>
      <c r="E434" s="178"/>
    </row>
    <row r="435" spans="4:5" ht="14.25" customHeight="1">
      <c r="D435" s="178"/>
      <c r="E435" s="178"/>
    </row>
    <row r="436" spans="4:5" ht="14.25" customHeight="1">
      <c r="D436" s="178"/>
      <c r="E436" s="178"/>
    </row>
    <row r="437" spans="4:5" ht="14.25" customHeight="1">
      <c r="D437" s="178"/>
      <c r="E437" s="178"/>
    </row>
    <row r="438" spans="4:5" ht="14.25" customHeight="1">
      <c r="D438" s="178"/>
      <c r="E438" s="178"/>
    </row>
    <row r="439" spans="4:5" ht="14.25" customHeight="1">
      <c r="D439" s="178"/>
      <c r="E439" s="178"/>
    </row>
    <row r="440" spans="4:5" ht="14.25" customHeight="1">
      <c r="D440" s="178"/>
      <c r="E440" s="178"/>
    </row>
    <row r="441" spans="4:5" ht="14.25" customHeight="1">
      <c r="D441" s="178"/>
      <c r="E441" s="178"/>
    </row>
    <row r="442" spans="4:5" ht="14.25" customHeight="1">
      <c r="D442" s="178"/>
      <c r="E442" s="178"/>
    </row>
    <row r="443" spans="4:5" ht="14.25" customHeight="1">
      <c r="D443" s="178"/>
      <c r="E443" s="178"/>
    </row>
    <row r="444" spans="4:5" ht="14.25" customHeight="1">
      <c r="D444" s="178"/>
      <c r="E444" s="178"/>
    </row>
    <row r="445" spans="4:5" ht="14.25" customHeight="1">
      <c r="D445" s="178"/>
      <c r="E445" s="178"/>
    </row>
    <row r="446" spans="4:5" ht="14.25" customHeight="1">
      <c r="D446" s="178"/>
      <c r="E446" s="178"/>
    </row>
    <row r="447" spans="4:5" ht="14.25" customHeight="1">
      <c r="D447" s="178"/>
      <c r="E447" s="178"/>
    </row>
    <row r="448" spans="4:5" ht="14.25" customHeight="1">
      <c r="D448" s="178"/>
      <c r="E448" s="178"/>
    </row>
    <row r="449" spans="4:5" ht="14.25" customHeight="1">
      <c r="D449" s="178"/>
      <c r="E449" s="178"/>
    </row>
    <row r="450" spans="4:5" ht="14.25" customHeight="1">
      <c r="D450" s="178"/>
      <c r="E450" s="178"/>
    </row>
    <row r="451" spans="4:5" ht="14.25" customHeight="1">
      <c r="D451" s="178"/>
      <c r="E451" s="178"/>
    </row>
    <row r="452" spans="4:5" ht="14.25" customHeight="1">
      <c r="D452" s="178"/>
      <c r="E452" s="178"/>
    </row>
    <row r="453" spans="4:5" ht="14.25" customHeight="1">
      <c r="D453" s="178"/>
      <c r="E453" s="178"/>
    </row>
    <row r="454" spans="4:5" ht="14.25" customHeight="1">
      <c r="D454" s="178"/>
      <c r="E454" s="178"/>
    </row>
    <row r="455" spans="4:5" ht="14.25" customHeight="1">
      <c r="D455" s="178"/>
      <c r="E455" s="178"/>
    </row>
    <row r="456" spans="4:5" ht="14.25" customHeight="1">
      <c r="D456" s="178"/>
      <c r="E456" s="178"/>
    </row>
    <row r="457" spans="4:5" ht="14.25" customHeight="1">
      <c r="D457" s="178"/>
      <c r="E457" s="178"/>
    </row>
    <row r="458" spans="4:5" ht="14.25" customHeight="1">
      <c r="D458" s="178"/>
      <c r="E458" s="178"/>
    </row>
    <row r="459" spans="4:5" ht="14.25" customHeight="1">
      <c r="D459" s="178"/>
      <c r="E459" s="178"/>
    </row>
    <row r="460" spans="4:5" ht="14.25" customHeight="1">
      <c r="D460" s="178"/>
      <c r="E460" s="178"/>
    </row>
    <row r="461" spans="4:5" ht="14.25" customHeight="1">
      <c r="D461" s="178"/>
      <c r="E461" s="178"/>
    </row>
    <row r="462" spans="4:5" ht="14.25" customHeight="1">
      <c r="D462" s="178"/>
      <c r="E462" s="178"/>
    </row>
    <row r="463" spans="4:5" ht="14.25" customHeight="1">
      <c r="D463" s="178"/>
      <c r="E463" s="178"/>
    </row>
    <row r="464" spans="4:5" ht="14.25" customHeight="1">
      <c r="D464" s="178"/>
      <c r="E464" s="178"/>
    </row>
    <row r="465" spans="4:5" ht="14.25" customHeight="1">
      <c r="D465" s="178"/>
      <c r="E465" s="178"/>
    </row>
    <row r="466" spans="4:5" ht="14.25" customHeight="1">
      <c r="D466" s="178"/>
      <c r="E466" s="178"/>
    </row>
    <row r="467" spans="4:5" ht="14.25" customHeight="1">
      <c r="D467" s="178"/>
      <c r="E467" s="178"/>
    </row>
    <row r="468" spans="4:5" ht="14.25" customHeight="1">
      <c r="D468" s="178"/>
      <c r="E468" s="178"/>
    </row>
    <row r="469" spans="4:5" ht="14.25" customHeight="1">
      <c r="D469" s="178"/>
      <c r="E469" s="178"/>
    </row>
    <row r="470" spans="4:5" ht="14.25" customHeight="1">
      <c r="D470" s="178"/>
      <c r="E470" s="178"/>
    </row>
    <row r="471" spans="4:5" ht="14.25" customHeight="1">
      <c r="D471" s="178"/>
      <c r="E471" s="178"/>
    </row>
    <row r="472" spans="4:5" ht="14.25" customHeight="1">
      <c r="D472" s="178"/>
      <c r="E472" s="178"/>
    </row>
    <row r="473" spans="4:5" ht="14.25" customHeight="1">
      <c r="D473" s="178"/>
      <c r="E473" s="178"/>
    </row>
    <row r="474" spans="4:5" ht="14.25" customHeight="1">
      <c r="D474" s="178"/>
      <c r="E474" s="178"/>
    </row>
    <row r="475" spans="4:5" ht="14.25" customHeight="1">
      <c r="D475" s="178"/>
      <c r="E475" s="178"/>
    </row>
    <row r="476" spans="4:5" ht="14.25" customHeight="1">
      <c r="D476" s="178"/>
      <c r="E476" s="178"/>
    </row>
    <row r="477" spans="4:5" ht="14.25" customHeight="1">
      <c r="D477" s="178"/>
      <c r="E477" s="178"/>
    </row>
    <row r="478" spans="4:5" ht="14.25" customHeight="1">
      <c r="D478" s="178"/>
      <c r="E478" s="178"/>
    </row>
    <row r="479" spans="4:5" ht="14.25" customHeight="1">
      <c r="D479" s="178"/>
      <c r="E479" s="178"/>
    </row>
    <row r="480" spans="4:5" ht="14.25" customHeight="1">
      <c r="D480" s="178"/>
      <c r="E480" s="178"/>
    </row>
    <row r="481" spans="4:5" ht="14.25" customHeight="1">
      <c r="D481" s="178"/>
      <c r="E481" s="178"/>
    </row>
    <row r="482" spans="4:5" ht="14.25" customHeight="1">
      <c r="D482" s="178"/>
      <c r="E482" s="178"/>
    </row>
    <row r="483" spans="4:5" ht="14.25" customHeight="1">
      <c r="D483" s="178"/>
      <c r="E483" s="178"/>
    </row>
    <row r="484" spans="4:5" ht="14.25" customHeight="1">
      <c r="D484" s="178"/>
      <c r="E484" s="178"/>
    </row>
    <row r="485" spans="4:5" ht="14.25" customHeight="1">
      <c r="D485" s="178"/>
      <c r="E485" s="178"/>
    </row>
    <row r="486" spans="4:5" ht="14.25" customHeight="1">
      <c r="D486" s="178"/>
      <c r="E486" s="178"/>
    </row>
    <row r="487" spans="4:5" ht="14.25" customHeight="1">
      <c r="D487" s="178"/>
      <c r="E487" s="178"/>
    </row>
    <row r="488" spans="4:5" ht="14.25" customHeight="1">
      <c r="D488" s="178"/>
      <c r="E488" s="178"/>
    </row>
    <row r="489" spans="4:5" ht="14.25" customHeight="1">
      <c r="D489" s="178"/>
      <c r="E489" s="178"/>
    </row>
    <row r="490" spans="4:5" ht="14.25" customHeight="1">
      <c r="D490" s="178"/>
      <c r="E490" s="178"/>
    </row>
    <row r="491" spans="4:5" ht="14.25" customHeight="1">
      <c r="D491" s="178"/>
      <c r="E491" s="178"/>
    </row>
    <row r="492" spans="4:5" ht="14.25" customHeight="1">
      <c r="D492" s="178"/>
      <c r="E492" s="178"/>
    </row>
    <row r="493" spans="4:5" ht="14.25" customHeight="1">
      <c r="D493" s="178"/>
      <c r="E493" s="178"/>
    </row>
    <row r="494" spans="4:5" ht="14.25" customHeight="1">
      <c r="D494" s="178"/>
      <c r="E494" s="178"/>
    </row>
    <row r="495" spans="4:5" ht="14.25" customHeight="1">
      <c r="D495" s="178"/>
      <c r="E495" s="178"/>
    </row>
    <row r="496" spans="4:5" ht="14.25" customHeight="1">
      <c r="D496" s="178"/>
      <c r="E496" s="178"/>
    </row>
    <row r="497" spans="4:5" ht="14.25" customHeight="1">
      <c r="D497" s="178"/>
      <c r="E497" s="178"/>
    </row>
    <row r="498" spans="4:5" ht="14.25" customHeight="1">
      <c r="D498" s="178"/>
      <c r="E498" s="178"/>
    </row>
    <row r="499" spans="4:5" ht="14.25" customHeight="1">
      <c r="D499" s="178"/>
      <c r="E499" s="178"/>
    </row>
    <row r="500" spans="4:5" ht="14.25" customHeight="1">
      <c r="D500" s="178"/>
      <c r="E500" s="178"/>
    </row>
    <row r="501" spans="4:5" ht="14.25" customHeight="1">
      <c r="D501" s="178"/>
      <c r="E501" s="178"/>
    </row>
    <row r="502" spans="4:5" ht="14.25" customHeight="1">
      <c r="D502" s="178"/>
      <c r="E502" s="178"/>
    </row>
    <row r="503" spans="4:5" ht="14.25" customHeight="1">
      <c r="D503" s="178"/>
      <c r="E503" s="178"/>
    </row>
    <row r="504" spans="4:5" ht="14.25" customHeight="1">
      <c r="D504" s="178"/>
      <c r="E504" s="178"/>
    </row>
    <row r="505" spans="4:5" ht="14.25" customHeight="1">
      <c r="D505" s="178"/>
      <c r="E505" s="178"/>
    </row>
    <row r="506" spans="4:5" ht="14.25" customHeight="1">
      <c r="D506" s="178"/>
      <c r="E506" s="178"/>
    </row>
    <row r="507" spans="4:5" ht="14.25" customHeight="1">
      <c r="D507" s="178"/>
      <c r="E507" s="178"/>
    </row>
    <row r="508" spans="4:5" ht="14.25" customHeight="1">
      <c r="D508" s="178"/>
      <c r="E508" s="178"/>
    </row>
    <row r="509" spans="4:5" ht="14.25" customHeight="1">
      <c r="D509" s="178"/>
      <c r="E509" s="178"/>
    </row>
    <row r="510" spans="4:5" ht="14.25" customHeight="1">
      <c r="D510" s="178"/>
      <c r="E510" s="178"/>
    </row>
    <row r="511" spans="4:5" ht="14.25" customHeight="1">
      <c r="D511" s="178"/>
      <c r="E511" s="178"/>
    </row>
    <row r="512" spans="4:5" ht="14.25" customHeight="1">
      <c r="D512" s="178"/>
      <c r="E512" s="178"/>
    </row>
    <row r="513" spans="4:5" ht="14.25" customHeight="1">
      <c r="D513" s="178"/>
      <c r="E513" s="178"/>
    </row>
    <row r="514" spans="4:5" ht="14.25" customHeight="1">
      <c r="D514" s="178"/>
      <c r="E514" s="178"/>
    </row>
    <row r="515" spans="4:5" ht="14.25" customHeight="1">
      <c r="D515" s="178"/>
      <c r="E515" s="178"/>
    </row>
    <row r="516" spans="4:5" ht="14.25" customHeight="1">
      <c r="D516" s="178"/>
      <c r="E516" s="178"/>
    </row>
    <row r="517" spans="4:5" ht="14.25" customHeight="1">
      <c r="D517" s="178"/>
      <c r="E517" s="178"/>
    </row>
    <row r="518" spans="4:5" ht="14.25" customHeight="1">
      <c r="D518" s="178"/>
      <c r="E518" s="178"/>
    </row>
    <row r="519" spans="4:5" ht="14.25" customHeight="1">
      <c r="D519" s="178"/>
      <c r="E519" s="178"/>
    </row>
    <row r="520" spans="4:5" ht="14.25" customHeight="1">
      <c r="D520" s="178"/>
      <c r="E520" s="178"/>
    </row>
    <row r="521" spans="4:5" ht="14.25" customHeight="1">
      <c r="D521" s="178"/>
      <c r="E521" s="178"/>
    </row>
    <row r="522" spans="4:5" ht="14.25" customHeight="1">
      <c r="D522" s="178"/>
      <c r="E522" s="178"/>
    </row>
    <row r="523" spans="4:5" ht="14.25" customHeight="1">
      <c r="D523" s="178"/>
      <c r="E523" s="178"/>
    </row>
    <row r="524" spans="4:5" ht="14.25" customHeight="1">
      <c r="D524" s="178"/>
      <c r="E524" s="178"/>
    </row>
    <row r="525" spans="4:5" ht="14.25" customHeight="1">
      <c r="D525" s="178"/>
      <c r="E525" s="178"/>
    </row>
    <row r="526" spans="4:5" ht="14.25" customHeight="1">
      <c r="D526" s="178"/>
      <c r="E526" s="178"/>
    </row>
    <row r="527" spans="4:5" ht="14.25" customHeight="1">
      <c r="D527" s="178"/>
      <c r="E527" s="178"/>
    </row>
    <row r="528" spans="4:5" ht="14.25" customHeight="1">
      <c r="D528" s="178"/>
      <c r="E528" s="178"/>
    </row>
    <row r="529" spans="4:5" ht="14.25" customHeight="1">
      <c r="D529" s="178"/>
      <c r="E529" s="178"/>
    </row>
    <row r="530" spans="4:5" ht="14.25" customHeight="1">
      <c r="D530" s="178"/>
      <c r="E530" s="178"/>
    </row>
    <row r="531" spans="4:5" ht="14.25" customHeight="1">
      <c r="D531" s="178"/>
      <c r="E531" s="178"/>
    </row>
    <row r="532" spans="4:5" ht="14.25" customHeight="1">
      <c r="D532" s="178"/>
      <c r="E532" s="178"/>
    </row>
    <row r="533" spans="4:5" ht="14.25" customHeight="1">
      <c r="D533" s="178"/>
      <c r="E533" s="178"/>
    </row>
    <row r="534" spans="4:5" ht="14.25" customHeight="1">
      <c r="D534" s="178"/>
      <c r="E534" s="178"/>
    </row>
    <row r="535" spans="4:5" ht="14.25" customHeight="1">
      <c r="D535" s="178"/>
      <c r="E535" s="178"/>
    </row>
    <row r="536" spans="4:5" ht="14.25" customHeight="1">
      <c r="D536" s="178"/>
      <c r="E536" s="178"/>
    </row>
    <row r="537" spans="4:5" ht="14.25" customHeight="1">
      <c r="D537" s="178"/>
      <c r="E537" s="178"/>
    </row>
    <row r="538" spans="4:5" ht="14.25" customHeight="1">
      <c r="D538" s="178"/>
      <c r="E538" s="178"/>
    </row>
    <row r="539" spans="4:5" ht="14.25" customHeight="1">
      <c r="D539" s="178"/>
      <c r="E539" s="178"/>
    </row>
    <row r="540" spans="4:5" ht="14.25" customHeight="1">
      <c r="D540" s="178"/>
      <c r="E540" s="178"/>
    </row>
    <row r="541" spans="4:5" ht="14.25" customHeight="1">
      <c r="D541" s="178"/>
      <c r="E541" s="178"/>
    </row>
    <row r="542" spans="4:5" ht="14.25" customHeight="1">
      <c r="D542" s="178"/>
      <c r="E542" s="178"/>
    </row>
    <row r="543" spans="4:5" ht="14.25" customHeight="1">
      <c r="D543" s="178"/>
      <c r="E543" s="178"/>
    </row>
    <row r="544" spans="4:5" ht="14.25" customHeight="1">
      <c r="D544" s="178"/>
      <c r="E544" s="178"/>
    </row>
    <row r="545" spans="4:5" ht="14.25" customHeight="1">
      <c r="D545" s="178"/>
      <c r="E545" s="178"/>
    </row>
    <row r="546" spans="4:5" ht="14.25" customHeight="1">
      <c r="D546" s="178"/>
      <c r="E546" s="178"/>
    </row>
    <row r="547" spans="4:5" ht="14.25" customHeight="1">
      <c r="D547" s="178"/>
      <c r="E547" s="178"/>
    </row>
    <row r="548" spans="4:5" ht="14.25" customHeight="1">
      <c r="D548" s="178"/>
      <c r="E548" s="178"/>
    </row>
    <row r="549" spans="4:5" ht="14.25" customHeight="1">
      <c r="D549" s="178"/>
      <c r="E549" s="178"/>
    </row>
    <row r="550" spans="4:5" ht="14.25" customHeight="1">
      <c r="D550" s="178"/>
      <c r="E550" s="178"/>
    </row>
    <row r="551" spans="4:5" ht="14.25" customHeight="1">
      <c r="D551" s="178"/>
      <c r="E551" s="178"/>
    </row>
    <row r="552" spans="4:5" ht="14.25" customHeight="1">
      <c r="D552" s="178"/>
      <c r="E552" s="178"/>
    </row>
    <row r="553" spans="4:5" ht="14.25" customHeight="1">
      <c r="D553" s="178"/>
      <c r="E553" s="178"/>
    </row>
    <row r="554" spans="4:5" ht="14.25" customHeight="1">
      <c r="D554" s="178"/>
      <c r="E554" s="178"/>
    </row>
    <row r="555" spans="4:5" ht="14.25" customHeight="1">
      <c r="D555" s="178"/>
      <c r="E555" s="178"/>
    </row>
    <row r="556" spans="4:5" ht="14.25" customHeight="1">
      <c r="D556" s="178"/>
      <c r="E556" s="178"/>
    </row>
    <row r="557" spans="4:5" ht="14.25" customHeight="1">
      <c r="D557" s="178"/>
      <c r="E557" s="178"/>
    </row>
    <row r="558" spans="4:5" ht="14.25" customHeight="1">
      <c r="D558" s="178"/>
      <c r="E558" s="178"/>
    </row>
    <row r="559" spans="4:5" ht="14.25" customHeight="1">
      <c r="D559" s="178"/>
      <c r="E559" s="178"/>
    </row>
    <row r="560" spans="4:5" ht="14.25" customHeight="1">
      <c r="D560" s="178"/>
      <c r="E560" s="178"/>
    </row>
    <row r="561" spans="4:5" ht="14.25" customHeight="1">
      <c r="D561" s="178"/>
      <c r="E561" s="178"/>
    </row>
    <row r="562" spans="4:5" ht="14.25" customHeight="1">
      <c r="D562" s="178"/>
      <c r="E562" s="178"/>
    </row>
    <row r="563" spans="4:5" ht="14.25" customHeight="1">
      <c r="D563" s="178"/>
      <c r="E563" s="178"/>
    </row>
    <row r="564" spans="4:5" ht="14.25" customHeight="1">
      <c r="D564" s="178"/>
      <c r="E564" s="178"/>
    </row>
    <row r="565" spans="4:5" ht="14.25" customHeight="1">
      <c r="D565" s="178"/>
      <c r="E565" s="178"/>
    </row>
    <row r="566" spans="4:5" ht="14.25" customHeight="1">
      <c r="D566" s="178"/>
      <c r="E566" s="178"/>
    </row>
    <row r="567" spans="4:5" ht="14.25" customHeight="1">
      <c r="D567" s="178"/>
      <c r="E567" s="178"/>
    </row>
    <row r="568" spans="4:5" ht="14.25" customHeight="1">
      <c r="D568" s="178"/>
      <c r="E568" s="178"/>
    </row>
    <row r="569" spans="4:5" ht="14.25" customHeight="1">
      <c r="D569" s="178"/>
      <c r="E569" s="178"/>
    </row>
    <row r="570" spans="4:5" ht="14.25" customHeight="1">
      <c r="D570" s="178"/>
      <c r="E570" s="178"/>
    </row>
    <row r="571" spans="4:5" ht="14.25" customHeight="1">
      <c r="D571" s="178"/>
      <c r="E571" s="178"/>
    </row>
    <row r="572" spans="4:5" ht="14.25" customHeight="1">
      <c r="D572" s="178"/>
      <c r="E572" s="178"/>
    </row>
    <row r="573" spans="4:5" ht="14.25" customHeight="1">
      <c r="D573" s="178"/>
      <c r="E573" s="178"/>
    </row>
    <row r="574" spans="4:5" ht="14.25" customHeight="1">
      <c r="D574" s="178"/>
      <c r="E574" s="178"/>
    </row>
    <row r="575" spans="4:5" ht="14.25" customHeight="1">
      <c r="D575" s="178"/>
      <c r="E575" s="178"/>
    </row>
    <row r="576" spans="4:5" ht="14.25" customHeight="1">
      <c r="D576" s="178"/>
      <c r="E576" s="178"/>
    </row>
    <row r="577" spans="4:5" ht="14.25" customHeight="1">
      <c r="D577" s="178"/>
      <c r="E577" s="178"/>
    </row>
    <row r="578" spans="4:5" ht="14.25" customHeight="1">
      <c r="D578" s="178"/>
      <c r="E578" s="178"/>
    </row>
    <row r="579" spans="4:5" ht="14.25" customHeight="1">
      <c r="D579" s="178"/>
      <c r="E579" s="178"/>
    </row>
    <row r="580" spans="4:5" ht="14.25" customHeight="1">
      <c r="D580" s="178"/>
      <c r="E580" s="178"/>
    </row>
    <row r="581" spans="4:5" ht="14.25" customHeight="1">
      <c r="D581" s="178"/>
      <c r="E581" s="178"/>
    </row>
    <row r="582" spans="4:5" ht="14.25" customHeight="1">
      <c r="D582" s="178"/>
      <c r="E582" s="178"/>
    </row>
    <row r="583" spans="4:5" ht="14.25" customHeight="1">
      <c r="D583" s="178"/>
      <c r="E583" s="178"/>
    </row>
    <row r="584" spans="4:5" ht="14.25" customHeight="1">
      <c r="D584" s="178"/>
      <c r="E584" s="178"/>
    </row>
    <row r="585" spans="4:5" ht="14.25" customHeight="1">
      <c r="D585" s="178"/>
      <c r="E585" s="178"/>
    </row>
    <row r="586" spans="4:5" ht="14.25" customHeight="1">
      <c r="D586" s="178"/>
      <c r="E586" s="178"/>
    </row>
    <row r="587" spans="4:5" ht="14.25" customHeight="1">
      <c r="D587" s="178"/>
      <c r="E587" s="178"/>
    </row>
    <row r="588" spans="4:5" ht="14.25" customHeight="1">
      <c r="D588" s="178"/>
      <c r="E588" s="178"/>
    </row>
    <row r="589" spans="4:5" ht="14.25" customHeight="1">
      <c r="D589" s="178"/>
      <c r="E589" s="178"/>
    </row>
    <row r="590" spans="4:5" ht="14.25" customHeight="1">
      <c r="D590" s="178"/>
      <c r="E590" s="178"/>
    </row>
    <row r="591" spans="4:5" ht="14.25" customHeight="1">
      <c r="D591" s="178"/>
      <c r="E591" s="178"/>
    </row>
    <row r="592" spans="4:5" ht="14.25" customHeight="1">
      <c r="D592" s="178"/>
      <c r="E592" s="178"/>
    </row>
    <row r="593" spans="4:5" ht="14.25" customHeight="1">
      <c r="D593" s="178"/>
      <c r="E593" s="178"/>
    </row>
    <row r="594" spans="4:5" ht="14.25" customHeight="1">
      <c r="D594" s="178"/>
      <c r="E594" s="178"/>
    </row>
    <row r="595" spans="4:5" ht="14.25" customHeight="1">
      <c r="D595" s="178"/>
      <c r="E595" s="178"/>
    </row>
    <row r="596" spans="4:5" ht="14.25" customHeight="1">
      <c r="D596" s="178"/>
      <c r="E596" s="178"/>
    </row>
    <row r="597" spans="4:5" ht="14.25" customHeight="1">
      <c r="D597" s="178"/>
      <c r="E597" s="178"/>
    </row>
    <row r="598" spans="4:5" ht="14.25" customHeight="1">
      <c r="D598" s="178"/>
      <c r="E598" s="178"/>
    </row>
    <row r="599" spans="4:5" ht="14.25" customHeight="1">
      <c r="D599" s="178"/>
      <c r="E599" s="178"/>
    </row>
    <row r="600" spans="4:5" ht="14.25" customHeight="1">
      <c r="D600" s="178"/>
      <c r="E600" s="178"/>
    </row>
    <row r="601" spans="4:5" ht="14.25" customHeight="1">
      <c r="D601" s="178"/>
      <c r="E601" s="178"/>
    </row>
    <row r="602" spans="4:5" ht="14.25" customHeight="1">
      <c r="D602" s="178"/>
      <c r="E602" s="178"/>
    </row>
    <row r="603" spans="4:5" ht="14.25" customHeight="1">
      <c r="D603" s="178"/>
      <c r="E603" s="178"/>
    </row>
    <row r="604" spans="4:5" ht="14.25" customHeight="1">
      <c r="D604" s="178"/>
      <c r="E604" s="178"/>
    </row>
    <row r="605" spans="4:5" ht="14.25" customHeight="1">
      <c r="D605" s="178"/>
      <c r="E605" s="178"/>
    </row>
    <row r="606" spans="4:5" ht="14.25" customHeight="1">
      <c r="D606" s="178"/>
      <c r="E606" s="178"/>
    </row>
    <row r="607" spans="4:5" ht="14.25" customHeight="1">
      <c r="D607" s="178"/>
      <c r="E607" s="178"/>
    </row>
    <row r="608" spans="4:5" ht="14.25" customHeight="1">
      <c r="D608" s="178"/>
      <c r="E608" s="178"/>
    </row>
    <row r="609" spans="4:5" ht="14.25" customHeight="1">
      <c r="D609" s="178"/>
      <c r="E609" s="178"/>
    </row>
    <row r="610" spans="4:5" ht="14.25" customHeight="1">
      <c r="D610" s="178"/>
      <c r="E610" s="178"/>
    </row>
    <row r="611" spans="4:5" ht="14.25" customHeight="1">
      <c r="D611" s="178"/>
      <c r="E611" s="178"/>
    </row>
    <row r="612" spans="4:5" ht="14.25" customHeight="1">
      <c r="D612" s="178"/>
      <c r="E612" s="178"/>
    </row>
    <row r="613" spans="4:5" ht="14.25" customHeight="1">
      <c r="D613" s="178"/>
      <c r="E613" s="178"/>
    </row>
    <row r="614" spans="4:5" ht="14.25" customHeight="1">
      <c r="D614" s="178"/>
      <c r="E614" s="178"/>
    </row>
    <row r="615" spans="4:5" ht="14.25" customHeight="1">
      <c r="D615" s="178"/>
      <c r="E615" s="178"/>
    </row>
    <row r="616" spans="4:5" ht="14.25" customHeight="1">
      <c r="D616" s="178"/>
      <c r="E616" s="178"/>
    </row>
    <row r="617" spans="4:5" ht="14.25" customHeight="1">
      <c r="D617" s="178"/>
      <c r="E617" s="178"/>
    </row>
    <row r="618" spans="4:5" ht="14.25" customHeight="1">
      <c r="D618" s="178"/>
      <c r="E618" s="178"/>
    </row>
    <row r="619" spans="4:5" ht="14.25" customHeight="1">
      <c r="D619" s="178"/>
      <c r="E619" s="178"/>
    </row>
    <row r="620" spans="4:5" ht="14.25" customHeight="1">
      <c r="D620" s="178"/>
      <c r="E620" s="178"/>
    </row>
    <row r="621" spans="4:5" ht="14.25" customHeight="1">
      <c r="D621" s="178"/>
      <c r="E621" s="178"/>
    </row>
    <row r="622" spans="4:5" ht="14.25" customHeight="1">
      <c r="D622" s="178"/>
      <c r="E622" s="178"/>
    </row>
    <row r="623" spans="4:5" ht="14.25" customHeight="1">
      <c r="D623" s="178"/>
      <c r="E623" s="178"/>
    </row>
    <row r="624" spans="4:5" ht="14.25" customHeight="1">
      <c r="D624" s="178"/>
      <c r="E624" s="178"/>
    </row>
    <row r="625" spans="4:5" ht="14.25" customHeight="1">
      <c r="D625" s="178"/>
      <c r="E625" s="178"/>
    </row>
    <row r="626" spans="4:5" ht="14.25" customHeight="1">
      <c r="D626" s="178"/>
      <c r="E626" s="178"/>
    </row>
    <row r="627" spans="4:5" ht="14.25" customHeight="1">
      <c r="D627" s="178"/>
      <c r="E627" s="178"/>
    </row>
    <row r="628" spans="4:5" ht="14.25" customHeight="1">
      <c r="D628" s="178"/>
      <c r="E628" s="178"/>
    </row>
    <row r="629" spans="4:5" ht="14.25" customHeight="1">
      <c r="D629" s="178"/>
      <c r="E629" s="178"/>
    </row>
    <row r="630" spans="4:5" ht="14.25" customHeight="1">
      <c r="D630" s="178"/>
      <c r="E630" s="178"/>
    </row>
    <row r="631" spans="4:5" ht="14.25" customHeight="1">
      <c r="D631" s="178"/>
      <c r="E631" s="178"/>
    </row>
    <row r="632" spans="4:5" ht="14.25" customHeight="1">
      <c r="D632" s="178"/>
      <c r="E632" s="178"/>
    </row>
    <row r="633" spans="4:5" ht="14.25" customHeight="1">
      <c r="D633" s="178"/>
      <c r="E633" s="178"/>
    </row>
    <row r="634" spans="4:5" ht="14.25" customHeight="1">
      <c r="D634" s="178"/>
      <c r="E634" s="178"/>
    </row>
    <row r="635" spans="4:5" ht="14.25" customHeight="1">
      <c r="D635" s="178"/>
      <c r="E635" s="178"/>
    </row>
    <row r="636" spans="4:5" ht="14.25" customHeight="1">
      <c r="D636" s="178"/>
      <c r="E636" s="178"/>
    </row>
    <row r="637" spans="4:5" ht="14.25" customHeight="1">
      <c r="D637" s="178"/>
      <c r="E637" s="178"/>
    </row>
    <row r="638" spans="4:5" ht="14.25" customHeight="1">
      <c r="D638" s="178"/>
      <c r="E638" s="178"/>
    </row>
    <row r="639" spans="4:5" ht="14.25" customHeight="1">
      <c r="D639" s="178"/>
      <c r="E639" s="178"/>
    </row>
    <row r="640" spans="4:5" ht="14.25" customHeight="1">
      <c r="D640" s="178"/>
      <c r="E640" s="178"/>
    </row>
    <row r="641" spans="4:5" ht="14.25" customHeight="1">
      <c r="D641" s="178"/>
      <c r="E641" s="178"/>
    </row>
    <row r="642" spans="4:5" ht="14.25" customHeight="1">
      <c r="D642" s="178"/>
      <c r="E642" s="178"/>
    </row>
    <row r="643" spans="4:5" ht="14.25" customHeight="1">
      <c r="D643" s="178"/>
      <c r="E643" s="178"/>
    </row>
    <row r="644" spans="4:5" ht="14.25" customHeight="1">
      <c r="D644" s="178"/>
      <c r="E644" s="178"/>
    </row>
    <row r="645" spans="4:5" ht="14.25" customHeight="1">
      <c r="D645" s="178"/>
      <c r="E645" s="178"/>
    </row>
    <row r="646" spans="4:5" ht="14.25" customHeight="1">
      <c r="D646" s="178"/>
      <c r="E646" s="178"/>
    </row>
    <row r="647" spans="4:5" ht="14.25" customHeight="1">
      <c r="D647" s="178"/>
      <c r="E647" s="178"/>
    </row>
    <row r="648" spans="4:5" ht="14.25" customHeight="1">
      <c r="D648" s="178"/>
      <c r="E648" s="178"/>
    </row>
    <row r="649" spans="4:5" ht="14.25" customHeight="1">
      <c r="D649" s="178"/>
      <c r="E649" s="178"/>
    </row>
    <row r="650" spans="4:5" ht="14.25" customHeight="1">
      <c r="D650" s="178"/>
      <c r="E650" s="178"/>
    </row>
    <row r="651" spans="4:5" ht="14.25" customHeight="1">
      <c r="D651" s="178"/>
      <c r="E651" s="178"/>
    </row>
    <row r="652" spans="4:5" ht="14.25" customHeight="1">
      <c r="D652" s="178"/>
      <c r="E652" s="178"/>
    </row>
    <row r="653" spans="4:5" ht="14.25" customHeight="1">
      <c r="D653" s="178"/>
      <c r="E653" s="178"/>
    </row>
    <row r="654" spans="4:5" ht="14.25" customHeight="1">
      <c r="D654" s="178"/>
      <c r="E654" s="178"/>
    </row>
    <row r="655" spans="4:5" ht="14.25" customHeight="1">
      <c r="D655" s="178"/>
      <c r="E655" s="178"/>
    </row>
    <row r="656" spans="4:5" ht="14.25" customHeight="1">
      <c r="D656" s="178"/>
      <c r="E656" s="178"/>
    </row>
    <row r="657" spans="4:5" ht="14.25" customHeight="1">
      <c r="D657" s="178"/>
      <c r="E657" s="178"/>
    </row>
    <row r="658" spans="4:5" ht="14.25" customHeight="1">
      <c r="D658" s="178"/>
      <c r="E658" s="178"/>
    </row>
    <row r="659" spans="4:5" ht="14.25" customHeight="1">
      <c r="D659" s="178"/>
      <c r="E659" s="178"/>
    </row>
    <row r="660" spans="4:5" ht="14.25" customHeight="1">
      <c r="D660" s="178"/>
      <c r="E660" s="178"/>
    </row>
    <row r="661" spans="4:5" ht="14.25" customHeight="1">
      <c r="D661" s="178"/>
      <c r="E661" s="178"/>
    </row>
    <row r="662" spans="4:5" ht="14.25" customHeight="1">
      <c r="D662" s="178"/>
      <c r="E662" s="178"/>
    </row>
    <row r="663" spans="4:5" ht="14.25" customHeight="1">
      <c r="D663" s="178"/>
      <c r="E663" s="178"/>
    </row>
    <row r="664" spans="4:5" ht="14.25" customHeight="1">
      <c r="D664" s="178"/>
      <c r="E664" s="178"/>
    </row>
    <row r="665" spans="4:5" ht="14.25" customHeight="1">
      <c r="D665" s="178"/>
      <c r="E665" s="178"/>
    </row>
    <row r="666" spans="4:5" ht="14.25" customHeight="1">
      <c r="D666" s="178"/>
      <c r="E666" s="178"/>
    </row>
    <row r="667" spans="4:5" ht="14.25" customHeight="1">
      <c r="D667" s="178"/>
      <c r="E667" s="178"/>
    </row>
    <row r="668" spans="4:5" ht="14.25" customHeight="1">
      <c r="D668" s="178"/>
      <c r="E668" s="178"/>
    </row>
    <row r="669" spans="4:5" ht="14.25" customHeight="1">
      <c r="D669" s="178"/>
      <c r="E669" s="178"/>
    </row>
    <row r="670" spans="4:5" ht="14.25" customHeight="1">
      <c r="D670" s="178"/>
      <c r="E670" s="178"/>
    </row>
    <row r="671" spans="4:5" ht="14.25" customHeight="1">
      <c r="D671" s="178"/>
      <c r="E671" s="178"/>
    </row>
    <row r="672" spans="4:5" ht="14.25" customHeight="1">
      <c r="D672" s="178"/>
      <c r="E672" s="178"/>
    </row>
    <row r="673" spans="4:5" ht="14.25" customHeight="1">
      <c r="D673" s="178"/>
      <c r="E673" s="178"/>
    </row>
    <row r="674" spans="4:5" ht="14.25" customHeight="1">
      <c r="D674" s="178"/>
      <c r="E674" s="178"/>
    </row>
    <row r="675" spans="4:5" ht="14.25" customHeight="1">
      <c r="D675" s="178"/>
      <c r="E675" s="178"/>
    </row>
    <row r="676" spans="4:5" ht="14.25" customHeight="1">
      <c r="D676" s="178"/>
      <c r="E676" s="178"/>
    </row>
    <row r="677" spans="4:5" ht="14.25" customHeight="1">
      <c r="D677" s="178"/>
      <c r="E677" s="178"/>
    </row>
    <row r="678" spans="4:5" ht="14.25" customHeight="1">
      <c r="D678" s="178"/>
      <c r="E678" s="178"/>
    </row>
    <row r="679" spans="4:5" ht="14.25" customHeight="1">
      <c r="D679" s="178"/>
      <c r="E679" s="178"/>
    </row>
    <row r="680" spans="4:5" ht="14.25" customHeight="1">
      <c r="D680" s="178"/>
      <c r="E680" s="178"/>
    </row>
    <row r="681" spans="4:5" ht="14.25" customHeight="1">
      <c r="D681" s="178"/>
      <c r="E681" s="178"/>
    </row>
    <row r="682" spans="4:5" ht="14.25" customHeight="1">
      <c r="D682" s="178"/>
      <c r="E682" s="178"/>
    </row>
    <row r="683" spans="4:5" ht="14.25" customHeight="1">
      <c r="D683" s="178"/>
      <c r="E683" s="178"/>
    </row>
    <row r="684" spans="4:5" ht="14.25" customHeight="1">
      <c r="D684" s="178"/>
      <c r="E684" s="178"/>
    </row>
    <row r="685" spans="4:5" ht="14.25" customHeight="1">
      <c r="D685" s="178"/>
      <c r="E685" s="178"/>
    </row>
    <row r="686" spans="4:5" ht="14.25" customHeight="1">
      <c r="D686" s="178"/>
      <c r="E686" s="178"/>
    </row>
    <row r="687" spans="4:5" ht="14.25" customHeight="1">
      <c r="D687" s="178"/>
      <c r="E687" s="178"/>
    </row>
    <row r="688" spans="4:5" ht="14.25" customHeight="1">
      <c r="D688" s="178"/>
      <c r="E688" s="178"/>
    </row>
    <row r="689" spans="4:5" ht="14.25" customHeight="1">
      <c r="D689" s="178"/>
      <c r="E689" s="178"/>
    </row>
    <row r="690" spans="4:5" ht="14.25" customHeight="1">
      <c r="D690" s="178"/>
      <c r="E690" s="178"/>
    </row>
    <row r="691" spans="4:5" ht="14.25" customHeight="1">
      <c r="D691" s="178"/>
      <c r="E691" s="178"/>
    </row>
    <row r="692" spans="4:5" ht="14.25" customHeight="1">
      <c r="D692" s="178"/>
      <c r="E692" s="178"/>
    </row>
    <row r="693" spans="4:5" ht="14.25" customHeight="1">
      <c r="D693" s="178"/>
      <c r="E693" s="178"/>
    </row>
    <row r="694" spans="4:5" ht="14.25" customHeight="1">
      <c r="D694" s="178"/>
      <c r="E694" s="178"/>
    </row>
    <row r="695" spans="4:5" ht="14.25" customHeight="1">
      <c r="D695" s="178"/>
      <c r="E695" s="178"/>
    </row>
    <row r="696" spans="4:5" ht="14.25" customHeight="1">
      <c r="D696" s="178"/>
      <c r="E696" s="178"/>
    </row>
    <row r="697" spans="4:5" ht="14.25" customHeight="1">
      <c r="D697" s="178"/>
      <c r="E697" s="178"/>
    </row>
    <row r="698" spans="4:5" ht="14.25" customHeight="1">
      <c r="D698" s="178"/>
      <c r="E698" s="178"/>
    </row>
    <row r="699" spans="4:5" ht="14.25" customHeight="1">
      <c r="D699" s="178"/>
      <c r="E699" s="178"/>
    </row>
    <row r="700" spans="4:5" ht="14.25" customHeight="1">
      <c r="D700" s="178"/>
      <c r="E700" s="178"/>
    </row>
    <row r="701" spans="4:5" ht="14.25" customHeight="1">
      <c r="D701" s="178"/>
      <c r="E701" s="178"/>
    </row>
    <row r="702" spans="4:5" ht="14.25" customHeight="1">
      <c r="D702" s="178"/>
      <c r="E702" s="178"/>
    </row>
    <row r="703" spans="4:5" ht="14.25" customHeight="1">
      <c r="D703" s="178"/>
      <c r="E703" s="178"/>
    </row>
    <row r="704" spans="4:5" ht="14.25" customHeight="1">
      <c r="D704" s="178"/>
      <c r="E704" s="178"/>
    </row>
    <row r="705" spans="4:5" ht="14.25" customHeight="1">
      <c r="D705" s="178"/>
      <c r="E705" s="178"/>
    </row>
    <row r="706" spans="4:5" ht="14.25" customHeight="1">
      <c r="D706" s="178"/>
      <c r="E706" s="178"/>
    </row>
    <row r="707" spans="4:5" ht="14.25" customHeight="1">
      <c r="D707" s="178"/>
      <c r="E707" s="178"/>
    </row>
    <row r="708" spans="4:5" ht="14.25" customHeight="1">
      <c r="D708" s="178"/>
      <c r="E708" s="178"/>
    </row>
    <row r="709" spans="4:5" ht="14.25" customHeight="1">
      <c r="D709" s="178"/>
      <c r="E709" s="178"/>
    </row>
    <row r="710" spans="4:5" ht="14.25" customHeight="1">
      <c r="D710" s="178"/>
      <c r="E710" s="178"/>
    </row>
    <row r="711" spans="4:5" ht="14.25" customHeight="1">
      <c r="D711" s="178"/>
      <c r="E711" s="178"/>
    </row>
    <row r="712" spans="4:5" ht="14.25" customHeight="1">
      <c r="D712" s="178"/>
      <c r="E712" s="178"/>
    </row>
    <row r="713" spans="4:5" ht="14.25" customHeight="1">
      <c r="D713" s="178"/>
      <c r="E713" s="178"/>
    </row>
    <row r="714" spans="4:5" ht="14.25" customHeight="1">
      <c r="D714" s="178"/>
      <c r="E714" s="178"/>
    </row>
    <row r="715" spans="4:5" ht="14.25" customHeight="1">
      <c r="D715" s="178"/>
      <c r="E715" s="178"/>
    </row>
    <row r="716" spans="4:5" ht="14.25" customHeight="1">
      <c r="D716" s="178"/>
      <c r="E716" s="178"/>
    </row>
    <row r="717" spans="4:5" ht="14.25" customHeight="1">
      <c r="D717" s="178"/>
      <c r="E717" s="178"/>
    </row>
    <row r="718" spans="4:5" ht="14.25" customHeight="1">
      <c r="D718" s="178"/>
      <c r="E718" s="178"/>
    </row>
    <row r="719" spans="4:5" ht="14.25" customHeight="1">
      <c r="D719" s="178"/>
      <c r="E719" s="178"/>
    </row>
    <row r="720" spans="4:5" ht="14.25" customHeight="1">
      <c r="D720" s="178"/>
      <c r="E720" s="178"/>
    </row>
    <row r="721" spans="4:5" ht="14.25" customHeight="1">
      <c r="D721" s="178"/>
      <c r="E721" s="178"/>
    </row>
    <row r="722" spans="4:5" ht="14.25" customHeight="1">
      <c r="D722" s="178"/>
      <c r="E722" s="178"/>
    </row>
    <row r="723" spans="4:5" ht="14.25" customHeight="1">
      <c r="D723" s="178"/>
      <c r="E723" s="178"/>
    </row>
    <row r="724" spans="4:5" ht="14.25" customHeight="1">
      <c r="D724" s="178"/>
      <c r="E724" s="178"/>
    </row>
    <row r="725" spans="4:5" ht="14.25" customHeight="1">
      <c r="D725" s="178"/>
      <c r="E725" s="178"/>
    </row>
    <row r="726" spans="4:5" ht="14.25" customHeight="1">
      <c r="D726" s="178"/>
      <c r="E726" s="178"/>
    </row>
    <row r="727" spans="4:5" ht="14.25" customHeight="1">
      <c r="D727" s="178"/>
      <c r="E727" s="178"/>
    </row>
    <row r="728" spans="4:5" ht="14.25" customHeight="1">
      <c r="D728" s="178"/>
      <c r="E728" s="178"/>
    </row>
    <row r="729" spans="4:5" ht="14.25" customHeight="1">
      <c r="D729" s="178"/>
      <c r="E729" s="178"/>
    </row>
    <row r="730" spans="4:5" ht="14.25" customHeight="1">
      <c r="D730" s="178"/>
      <c r="E730" s="178"/>
    </row>
    <row r="731" spans="4:5" ht="14.25" customHeight="1">
      <c r="D731" s="178"/>
      <c r="E731" s="178"/>
    </row>
    <row r="732" spans="4:5" ht="14.25" customHeight="1">
      <c r="D732" s="178"/>
      <c r="E732" s="178"/>
    </row>
    <row r="733" spans="4:5" ht="14.25" customHeight="1">
      <c r="D733" s="178"/>
      <c r="E733" s="178"/>
    </row>
    <row r="734" spans="4:5" ht="14.25" customHeight="1">
      <c r="D734" s="178"/>
      <c r="E734" s="178"/>
    </row>
    <row r="735" spans="4:5" ht="14.25" customHeight="1">
      <c r="D735" s="178"/>
      <c r="E735" s="178"/>
    </row>
    <row r="736" spans="4:5" ht="14.25" customHeight="1">
      <c r="D736" s="178"/>
      <c r="E736" s="178"/>
    </row>
    <row r="737" spans="4:5" ht="14.25" customHeight="1">
      <c r="D737" s="178"/>
      <c r="E737" s="178"/>
    </row>
    <row r="738" spans="4:5" ht="14.25" customHeight="1">
      <c r="D738" s="178"/>
      <c r="E738" s="178"/>
    </row>
    <row r="739" spans="4:5" ht="14.25" customHeight="1">
      <c r="D739" s="178"/>
      <c r="E739" s="178"/>
    </row>
    <row r="740" spans="4:5" ht="14.25" customHeight="1">
      <c r="D740" s="178"/>
      <c r="E740" s="178"/>
    </row>
    <row r="741" spans="4:5" ht="14.25" customHeight="1">
      <c r="D741" s="178"/>
      <c r="E741" s="178"/>
    </row>
    <row r="742" spans="4:5" ht="14.25" customHeight="1">
      <c r="D742" s="178"/>
      <c r="E742" s="178"/>
    </row>
    <row r="743" spans="4:5" ht="14.25" customHeight="1">
      <c r="D743" s="178"/>
      <c r="E743" s="178"/>
    </row>
    <row r="744" spans="4:5" ht="14.25" customHeight="1">
      <c r="D744" s="178"/>
      <c r="E744" s="178"/>
    </row>
    <row r="745" spans="4:5" ht="14.25" customHeight="1">
      <c r="D745" s="178"/>
      <c r="E745" s="178"/>
    </row>
    <row r="746" spans="4:5" ht="14.25" customHeight="1">
      <c r="D746" s="178"/>
      <c r="E746" s="178"/>
    </row>
    <row r="747" spans="4:5" ht="14.25" customHeight="1">
      <c r="D747" s="178"/>
      <c r="E747" s="178"/>
    </row>
    <row r="748" spans="4:5" ht="14.25" customHeight="1">
      <c r="D748" s="178"/>
      <c r="E748" s="178"/>
    </row>
    <row r="749" spans="4:5" ht="14.25" customHeight="1">
      <c r="D749" s="178"/>
      <c r="E749" s="178"/>
    </row>
    <row r="750" spans="4:5" ht="14.25" customHeight="1">
      <c r="D750" s="178"/>
      <c r="E750" s="178"/>
    </row>
    <row r="751" spans="4:5" ht="14.25" customHeight="1">
      <c r="D751" s="178"/>
      <c r="E751" s="178"/>
    </row>
    <row r="752" spans="4:5" ht="14.25" customHeight="1">
      <c r="D752" s="178"/>
      <c r="E752" s="178"/>
    </row>
    <row r="753" spans="4:5" ht="14.25" customHeight="1">
      <c r="D753" s="178"/>
      <c r="E753" s="178"/>
    </row>
    <row r="754" spans="4:5" ht="14.25" customHeight="1">
      <c r="D754" s="178"/>
      <c r="E754" s="178"/>
    </row>
    <row r="755" spans="4:5" ht="14.25" customHeight="1">
      <c r="D755" s="178"/>
      <c r="E755" s="178"/>
    </row>
    <row r="756" spans="4:5" ht="14.25" customHeight="1">
      <c r="D756" s="178"/>
      <c r="E756" s="178"/>
    </row>
    <row r="757" spans="4:5" ht="14.25" customHeight="1">
      <c r="D757" s="178"/>
      <c r="E757" s="178"/>
    </row>
    <row r="758" spans="4:5" ht="14.25" customHeight="1">
      <c r="D758" s="178"/>
      <c r="E758" s="178"/>
    </row>
    <row r="759" spans="4:5" ht="14.25" customHeight="1">
      <c r="D759" s="178"/>
      <c r="E759" s="178"/>
    </row>
    <row r="760" spans="4:5" ht="14.25" customHeight="1">
      <c r="D760" s="178"/>
      <c r="E760" s="178"/>
    </row>
    <row r="761" spans="4:5" ht="14.25" customHeight="1">
      <c r="D761" s="178"/>
      <c r="E761" s="178"/>
    </row>
    <row r="762" spans="4:5" ht="14.25" customHeight="1">
      <c r="D762" s="178"/>
      <c r="E762" s="178"/>
    </row>
    <row r="763" spans="4:5" ht="14.25" customHeight="1">
      <c r="D763" s="178"/>
      <c r="E763" s="178"/>
    </row>
    <row r="764" spans="4:5" ht="14.25" customHeight="1">
      <c r="D764" s="178"/>
      <c r="E764" s="178"/>
    </row>
    <row r="765" spans="4:5" ht="14.25" customHeight="1">
      <c r="D765" s="178"/>
      <c r="E765" s="178"/>
    </row>
    <row r="766" spans="4:5" ht="14.25" customHeight="1">
      <c r="D766" s="178"/>
      <c r="E766" s="178"/>
    </row>
    <row r="767" spans="4:5" ht="14.25" customHeight="1">
      <c r="D767" s="178"/>
      <c r="E767" s="178"/>
    </row>
    <row r="768" spans="4:5" ht="14.25" customHeight="1">
      <c r="D768" s="178"/>
      <c r="E768" s="178"/>
    </row>
    <row r="769" spans="4:5" ht="14.25" customHeight="1">
      <c r="D769" s="178"/>
      <c r="E769" s="178"/>
    </row>
    <row r="770" spans="4:5" ht="14.25" customHeight="1">
      <c r="D770" s="178"/>
      <c r="E770" s="178"/>
    </row>
    <row r="771" spans="4:5" ht="14.25" customHeight="1">
      <c r="D771" s="178"/>
      <c r="E771" s="178"/>
    </row>
    <row r="772" spans="4:5" ht="14.25" customHeight="1">
      <c r="D772" s="178"/>
      <c r="E772" s="178"/>
    </row>
    <row r="773" spans="4:5" ht="14.25" customHeight="1">
      <c r="D773" s="178"/>
      <c r="E773" s="178"/>
    </row>
    <row r="774" spans="4:5" ht="14.25" customHeight="1">
      <c r="D774" s="178"/>
      <c r="E774" s="178"/>
    </row>
    <row r="775" spans="4:5" ht="14.25" customHeight="1">
      <c r="D775" s="178"/>
      <c r="E775" s="178"/>
    </row>
    <row r="776" spans="4:5" ht="14.25" customHeight="1">
      <c r="D776" s="178"/>
      <c r="E776" s="178"/>
    </row>
    <row r="777" spans="4:5" ht="14.25" customHeight="1">
      <c r="D777" s="178"/>
      <c r="E777" s="178"/>
    </row>
    <row r="778" spans="4:5" ht="14.25" customHeight="1">
      <c r="D778" s="178"/>
      <c r="E778" s="178"/>
    </row>
    <row r="779" spans="4:5" ht="14.25" customHeight="1">
      <c r="D779" s="178"/>
      <c r="E779" s="178"/>
    </row>
    <row r="780" spans="4:5" ht="14.25" customHeight="1">
      <c r="D780" s="178"/>
      <c r="E780" s="178"/>
    </row>
    <row r="781" spans="4:5" ht="14.25" customHeight="1">
      <c r="D781" s="178"/>
      <c r="E781" s="178"/>
    </row>
    <row r="782" spans="4:5" ht="14.25" customHeight="1">
      <c r="D782" s="178"/>
      <c r="E782" s="178"/>
    </row>
    <row r="783" spans="4:5" ht="14.25" customHeight="1">
      <c r="D783" s="178"/>
      <c r="E783" s="178"/>
    </row>
    <row r="784" spans="4:5" ht="14.25" customHeight="1">
      <c r="D784" s="178"/>
      <c r="E784" s="178"/>
    </row>
    <row r="785" spans="4:5" ht="14.25" customHeight="1">
      <c r="D785" s="178"/>
      <c r="E785" s="178"/>
    </row>
    <row r="786" spans="4:5" ht="14.25" customHeight="1">
      <c r="D786" s="178"/>
      <c r="E786" s="178"/>
    </row>
    <row r="787" spans="4:5" ht="14.25" customHeight="1">
      <c r="D787" s="178"/>
      <c r="E787" s="178"/>
    </row>
    <row r="788" spans="4:5" ht="14.25" customHeight="1">
      <c r="D788" s="178"/>
      <c r="E788" s="178"/>
    </row>
    <row r="789" spans="4:5" ht="14.25" customHeight="1">
      <c r="D789" s="178"/>
      <c r="E789" s="178"/>
    </row>
    <row r="790" spans="4:5" ht="14.25" customHeight="1">
      <c r="D790" s="178"/>
      <c r="E790" s="178"/>
    </row>
    <row r="791" spans="4:5" ht="14.25" customHeight="1">
      <c r="D791" s="178"/>
      <c r="E791" s="178"/>
    </row>
    <row r="792" spans="4:5" ht="14.25" customHeight="1">
      <c r="D792" s="178"/>
      <c r="E792" s="178"/>
    </row>
    <row r="793" spans="4:5" ht="14.25" customHeight="1">
      <c r="D793" s="178"/>
      <c r="E793" s="178"/>
    </row>
    <row r="794" spans="4:5" ht="14.25" customHeight="1">
      <c r="D794" s="178"/>
      <c r="E794" s="178"/>
    </row>
    <row r="795" spans="4:5" ht="14.25" customHeight="1">
      <c r="D795" s="178"/>
      <c r="E795" s="178"/>
    </row>
    <row r="796" spans="4:5" ht="14.25" customHeight="1">
      <c r="D796" s="178"/>
      <c r="E796" s="178"/>
    </row>
    <row r="797" spans="4:5" ht="14.25" customHeight="1">
      <c r="D797" s="178"/>
      <c r="E797" s="178"/>
    </row>
    <row r="798" spans="4:5" ht="14.25" customHeight="1">
      <c r="D798" s="178"/>
      <c r="E798" s="178"/>
    </row>
    <row r="799" spans="4:5" ht="14.25" customHeight="1">
      <c r="D799" s="178"/>
      <c r="E799" s="178"/>
    </row>
    <row r="800" spans="4:5" ht="14.25" customHeight="1">
      <c r="D800" s="178"/>
      <c r="E800" s="178"/>
    </row>
    <row r="801" spans="4:5" ht="14.25" customHeight="1">
      <c r="D801" s="178"/>
      <c r="E801" s="178"/>
    </row>
    <row r="802" spans="4:5" ht="14.25" customHeight="1">
      <c r="D802" s="178"/>
      <c r="E802" s="178"/>
    </row>
    <row r="803" spans="4:5" ht="14.25" customHeight="1">
      <c r="D803" s="178"/>
      <c r="E803" s="178"/>
    </row>
    <row r="804" spans="4:5" ht="14.25" customHeight="1">
      <c r="D804" s="178"/>
      <c r="E804" s="178"/>
    </row>
    <row r="805" spans="4:5" ht="14.25" customHeight="1">
      <c r="D805" s="178"/>
      <c r="E805" s="178"/>
    </row>
    <row r="806" spans="4:5" ht="14.25" customHeight="1">
      <c r="D806" s="178"/>
      <c r="E806" s="178"/>
    </row>
    <row r="807" spans="4:5" ht="14.25" customHeight="1">
      <c r="D807" s="178"/>
      <c r="E807" s="178"/>
    </row>
    <row r="808" spans="4:5" ht="14.25" customHeight="1">
      <c r="D808" s="178"/>
      <c r="E808" s="178"/>
    </row>
    <row r="809" spans="4:5" ht="14.25" customHeight="1">
      <c r="D809" s="178"/>
      <c r="E809" s="178"/>
    </row>
    <row r="810" spans="4:5" ht="14.25" customHeight="1">
      <c r="D810" s="178"/>
      <c r="E810" s="178"/>
    </row>
    <row r="811" spans="4:5" ht="14.25" customHeight="1">
      <c r="D811" s="178"/>
      <c r="E811" s="178"/>
    </row>
    <row r="812" spans="4:5" ht="14.25" customHeight="1">
      <c r="D812" s="178"/>
      <c r="E812" s="178"/>
    </row>
    <row r="813" spans="4:5" ht="14.25" customHeight="1">
      <c r="D813" s="178"/>
      <c r="E813" s="178"/>
    </row>
    <row r="814" spans="4:5" ht="14.25" customHeight="1">
      <c r="D814" s="178"/>
      <c r="E814" s="178"/>
    </row>
    <row r="815" spans="4:5" ht="14.25" customHeight="1">
      <c r="D815" s="178"/>
      <c r="E815" s="178"/>
    </row>
    <row r="816" spans="4:5" ht="14.25" customHeight="1">
      <c r="D816" s="178"/>
      <c r="E816" s="178"/>
    </row>
    <row r="817" spans="4:5" ht="14.25" customHeight="1">
      <c r="D817" s="178"/>
      <c r="E817" s="178"/>
    </row>
    <row r="818" spans="4:5" ht="14.25" customHeight="1">
      <c r="D818" s="178"/>
      <c r="E818" s="178"/>
    </row>
    <row r="819" spans="4:5" ht="14.25" customHeight="1">
      <c r="D819" s="178"/>
      <c r="E819" s="178"/>
    </row>
    <row r="820" spans="4:5" ht="14.25" customHeight="1">
      <c r="D820" s="178"/>
      <c r="E820" s="178"/>
    </row>
    <row r="821" spans="4:5" ht="14.25" customHeight="1">
      <c r="D821" s="178"/>
      <c r="E821" s="178"/>
    </row>
    <row r="822" spans="4:5" ht="14.25" customHeight="1">
      <c r="D822" s="178"/>
      <c r="E822" s="178"/>
    </row>
    <row r="823" spans="4:5" ht="14.25" customHeight="1">
      <c r="D823" s="178"/>
      <c r="E823" s="178"/>
    </row>
    <row r="824" spans="4:5" ht="14.25" customHeight="1">
      <c r="D824" s="178"/>
      <c r="E824" s="178"/>
    </row>
    <row r="825" spans="4:5" ht="14.25" customHeight="1">
      <c r="D825" s="178"/>
      <c r="E825" s="178"/>
    </row>
    <row r="826" spans="4:5" ht="14.25" customHeight="1">
      <c r="D826" s="178"/>
      <c r="E826" s="178"/>
    </row>
    <row r="827" spans="4:5" ht="14.25" customHeight="1">
      <c r="D827" s="178"/>
      <c r="E827" s="178"/>
    </row>
    <row r="828" spans="4:5" ht="14.25" customHeight="1">
      <c r="D828" s="178"/>
      <c r="E828" s="178"/>
    </row>
    <row r="829" spans="4:5" ht="14.25" customHeight="1">
      <c r="D829" s="178"/>
      <c r="E829" s="178"/>
    </row>
    <row r="830" spans="4:5" ht="14.25" customHeight="1">
      <c r="D830" s="178"/>
      <c r="E830" s="178"/>
    </row>
    <row r="831" spans="4:5" ht="14.25" customHeight="1">
      <c r="D831" s="178"/>
      <c r="E831" s="178"/>
    </row>
    <row r="832" spans="4:5" ht="14.25" customHeight="1">
      <c r="D832" s="178"/>
      <c r="E832" s="178"/>
    </row>
    <row r="833" spans="4:5" ht="14.25" customHeight="1">
      <c r="D833" s="178"/>
      <c r="E833" s="178"/>
    </row>
    <row r="834" spans="4:5" ht="14.25" customHeight="1">
      <c r="D834" s="178"/>
      <c r="E834" s="178"/>
    </row>
    <row r="835" spans="4:5" ht="14.25" customHeight="1">
      <c r="D835" s="178"/>
      <c r="E835" s="178"/>
    </row>
    <row r="836" spans="4:5" ht="14.25" customHeight="1">
      <c r="D836" s="178"/>
      <c r="E836" s="178"/>
    </row>
    <row r="837" spans="4:5" ht="14.25" customHeight="1">
      <c r="D837" s="178"/>
      <c r="E837" s="178"/>
    </row>
    <row r="838" spans="4:5" ht="14.25" customHeight="1">
      <c r="D838" s="178"/>
      <c r="E838" s="178"/>
    </row>
    <row r="839" spans="4:5" ht="14.25" customHeight="1">
      <c r="D839" s="178"/>
      <c r="E839" s="178"/>
    </row>
    <row r="840" spans="4:5" ht="14.25" customHeight="1">
      <c r="D840" s="178"/>
      <c r="E840" s="178"/>
    </row>
    <row r="841" spans="4:5" ht="14.25" customHeight="1">
      <c r="D841" s="178"/>
      <c r="E841" s="178"/>
    </row>
    <row r="842" spans="4:5" ht="14.25" customHeight="1">
      <c r="D842" s="178"/>
      <c r="E842" s="178"/>
    </row>
    <row r="843" spans="4:5" ht="14.25" customHeight="1">
      <c r="D843" s="178"/>
      <c r="E843" s="178"/>
    </row>
    <row r="844" spans="4:5" ht="14.25" customHeight="1">
      <c r="D844" s="178"/>
      <c r="E844" s="178"/>
    </row>
    <row r="845" spans="4:5" ht="14.25" customHeight="1">
      <c r="D845" s="178"/>
      <c r="E845" s="178"/>
    </row>
    <row r="846" spans="4:5" ht="14.25" customHeight="1">
      <c r="D846" s="178"/>
      <c r="E846" s="178"/>
    </row>
    <row r="847" spans="4:5" ht="14.25" customHeight="1">
      <c r="D847" s="178"/>
      <c r="E847" s="178"/>
    </row>
    <row r="848" spans="4:5" ht="14.25" customHeight="1">
      <c r="D848" s="178"/>
      <c r="E848" s="178"/>
    </row>
    <row r="849" spans="4:5" ht="14.25" customHeight="1">
      <c r="D849" s="178"/>
      <c r="E849" s="178"/>
    </row>
    <row r="850" spans="4:5" ht="14.25" customHeight="1">
      <c r="D850" s="178"/>
      <c r="E850" s="178"/>
    </row>
    <row r="851" spans="4:5" ht="14.25" customHeight="1">
      <c r="D851" s="178"/>
      <c r="E851" s="178"/>
    </row>
    <row r="852" spans="4:5" ht="14.25" customHeight="1">
      <c r="D852" s="178"/>
      <c r="E852" s="178"/>
    </row>
    <row r="853" spans="4:5" ht="14.25" customHeight="1">
      <c r="D853" s="178"/>
      <c r="E853" s="178"/>
    </row>
    <row r="854" spans="4:5" ht="14.25" customHeight="1">
      <c r="D854" s="178"/>
      <c r="E854" s="178"/>
    </row>
    <row r="855" spans="4:5" ht="14.25" customHeight="1">
      <c r="D855" s="178"/>
      <c r="E855" s="178"/>
    </row>
    <row r="856" spans="4:5" ht="14.25" customHeight="1">
      <c r="D856" s="178"/>
      <c r="E856" s="178"/>
    </row>
    <row r="857" spans="4:5" ht="14.25" customHeight="1">
      <c r="D857" s="178"/>
      <c r="E857" s="178"/>
    </row>
    <row r="858" spans="4:5" ht="14.25" customHeight="1">
      <c r="D858" s="178"/>
      <c r="E858" s="178"/>
    </row>
    <row r="859" spans="4:5" ht="14.25" customHeight="1">
      <c r="D859" s="178"/>
      <c r="E859" s="178"/>
    </row>
    <row r="860" spans="4:5" ht="14.25" customHeight="1">
      <c r="D860" s="178"/>
      <c r="E860" s="178"/>
    </row>
    <row r="861" spans="4:5" ht="14.25" customHeight="1">
      <c r="D861" s="178"/>
      <c r="E861" s="178"/>
    </row>
    <row r="862" spans="4:5" ht="14.25" customHeight="1">
      <c r="D862" s="178"/>
      <c r="E862" s="178"/>
    </row>
    <row r="863" spans="4:5" ht="14.25" customHeight="1">
      <c r="D863" s="178"/>
      <c r="E863" s="178"/>
    </row>
    <row r="864" spans="4:5" ht="14.25" customHeight="1">
      <c r="D864" s="178"/>
      <c r="E864" s="178"/>
    </row>
    <row r="865" spans="4:5" ht="14.25" customHeight="1">
      <c r="D865" s="178"/>
      <c r="E865" s="178"/>
    </row>
    <row r="866" spans="4:5" ht="14.25" customHeight="1">
      <c r="D866" s="178"/>
      <c r="E866" s="178"/>
    </row>
    <row r="867" spans="4:5" ht="14.25" customHeight="1">
      <c r="D867" s="178"/>
      <c r="E867" s="178"/>
    </row>
    <row r="868" spans="4:5" ht="14.25" customHeight="1">
      <c r="D868" s="178"/>
      <c r="E868" s="178"/>
    </row>
    <row r="869" spans="4:5" ht="14.25" customHeight="1">
      <c r="D869" s="178"/>
      <c r="E869" s="178"/>
    </row>
    <row r="870" spans="4:5" ht="14.25" customHeight="1">
      <c r="D870" s="178"/>
      <c r="E870" s="178"/>
    </row>
    <row r="871" spans="4:5" ht="14.25" customHeight="1">
      <c r="D871" s="178"/>
      <c r="E871" s="178"/>
    </row>
    <row r="872" spans="4:5" ht="14.25" customHeight="1">
      <c r="D872" s="178"/>
      <c r="E872" s="178"/>
    </row>
    <row r="873" spans="4:5" ht="14.25" customHeight="1">
      <c r="D873" s="178"/>
      <c r="E873" s="178"/>
    </row>
    <row r="874" spans="4:5" ht="14.25" customHeight="1">
      <c r="D874" s="178"/>
      <c r="E874" s="178"/>
    </row>
    <row r="875" spans="4:5" ht="14.25" customHeight="1">
      <c r="D875" s="178"/>
      <c r="E875" s="178"/>
    </row>
    <row r="876" spans="4:5" ht="14.25" customHeight="1">
      <c r="D876" s="178"/>
      <c r="E876" s="178"/>
    </row>
    <row r="877" spans="4:5" ht="14.25" customHeight="1">
      <c r="D877" s="178"/>
      <c r="E877" s="178"/>
    </row>
    <row r="878" spans="4:5" ht="14.25" customHeight="1">
      <c r="D878" s="178"/>
      <c r="E878" s="178"/>
    </row>
    <row r="879" spans="4:5" ht="14.25" customHeight="1">
      <c r="D879" s="178"/>
      <c r="E879" s="178"/>
    </row>
    <row r="880" spans="4:5" ht="14.25" customHeight="1">
      <c r="D880" s="178"/>
      <c r="E880" s="178"/>
    </row>
    <row r="881" spans="4:5" ht="14.25" customHeight="1">
      <c r="D881" s="178"/>
      <c r="E881" s="178"/>
    </row>
    <row r="882" spans="4:5" ht="14.25" customHeight="1">
      <c r="D882" s="178"/>
      <c r="E882" s="178"/>
    </row>
    <row r="883" spans="4:5" ht="14.25" customHeight="1">
      <c r="D883" s="178"/>
      <c r="E883" s="178"/>
    </row>
    <row r="884" spans="4:5" ht="14.25" customHeight="1">
      <c r="D884" s="178"/>
      <c r="E884" s="178"/>
    </row>
    <row r="885" spans="4:5" ht="14.25" customHeight="1">
      <c r="D885" s="178"/>
      <c r="E885" s="178"/>
    </row>
    <row r="886" spans="4:5" ht="14.25" customHeight="1">
      <c r="D886" s="178"/>
      <c r="E886" s="178"/>
    </row>
    <row r="887" spans="4:5" ht="14.25" customHeight="1">
      <c r="D887" s="178"/>
      <c r="E887" s="178"/>
    </row>
    <row r="888" spans="4:5" ht="14.25" customHeight="1">
      <c r="D888" s="178"/>
      <c r="E888" s="178"/>
    </row>
    <row r="889" spans="4:5" ht="14.25" customHeight="1">
      <c r="D889" s="178"/>
      <c r="E889" s="178"/>
    </row>
    <row r="890" spans="4:5" ht="14.25" customHeight="1">
      <c r="D890" s="178"/>
      <c r="E890" s="178"/>
    </row>
    <row r="891" spans="4:5" ht="14.25" customHeight="1">
      <c r="D891" s="178"/>
      <c r="E891" s="178"/>
    </row>
    <row r="892" spans="4:5" ht="14.25" customHeight="1">
      <c r="D892" s="178"/>
      <c r="E892" s="178"/>
    </row>
    <row r="893" spans="4:5" ht="14.25" customHeight="1">
      <c r="D893" s="178"/>
      <c r="E893" s="178"/>
    </row>
    <row r="894" spans="4:5" ht="14.25" customHeight="1">
      <c r="D894" s="178"/>
      <c r="E894" s="178"/>
    </row>
    <row r="895" spans="4:5" ht="14.25" customHeight="1">
      <c r="D895" s="178"/>
      <c r="E895" s="178"/>
    </row>
    <row r="896" spans="4:5" ht="14.25" customHeight="1">
      <c r="D896" s="178"/>
      <c r="E896" s="178"/>
    </row>
    <row r="897" spans="4:5" ht="14.25" customHeight="1">
      <c r="D897" s="178"/>
      <c r="E897" s="178"/>
    </row>
    <row r="898" spans="4:5" ht="14.25" customHeight="1">
      <c r="D898" s="178"/>
      <c r="E898" s="178"/>
    </row>
    <row r="899" spans="4:5" ht="14.25" customHeight="1">
      <c r="D899" s="178"/>
      <c r="E899" s="178"/>
    </row>
    <row r="900" spans="4:5" ht="14.25" customHeight="1">
      <c r="D900" s="178"/>
      <c r="E900" s="178"/>
    </row>
    <row r="901" spans="4:5" ht="14.25" customHeight="1">
      <c r="D901" s="178"/>
      <c r="E901" s="178"/>
    </row>
    <row r="902" spans="4:5" ht="14.25" customHeight="1">
      <c r="D902" s="178"/>
      <c r="E902" s="178"/>
    </row>
    <row r="903" spans="4:5" ht="14.25" customHeight="1">
      <c r="D903" s="178"/>
      <c r="E903" s="178"/>
    </row>
    <row r="904" spans="4:5" ht="14.25" customHeight="1">
      <c r="D904" s="178"/>
      <c r="E904" s="178"/>
    </row>
    <row r="905" spans="4:5" ht="14.25" customHeight="1">
      <c r="D905" s="178"/>
      <c r="E905" s="178"/>
    </row>
    <row r="906" spans="4:5" ht="14.25" customHeight="1">
      <c r="D906" s="178"/>
      <c r="E906" s="178"/>
    </row>
    <row r="907" spans="4:5" ht="14.25" customHeight="1">
      <c r="D907" s="178"/>
      <c r="E907" s="178"/>
    </row>
    <row r="908" spans="4:5" ht="14.25" customHeight="1">
      <c r="D908" s="178"/>
      <c r="E908" s="178"/>
    </row>
    <row r="909" spans="4:5" ht="14.25" customHeight="1">
      <c r="D909" s="178"/>
      <c r="E909" s="178"/>
    </row>
    <row r="910" spans="4:5" ht="14.25" customHeight="1">
      <c r="D910" s="178"/>
      <c r="E910" s="178"/>
    </row>
    <row r="911" spans="4:5" ht="14.25" customHeight="1">
      <c r="D911" s="178"/>
      <c r="E911" s="178"/>
    </row>
    <row r="912" spans="4:5" ht="14.25" customHeight="1">
      <c r="D912" s="178"/>
      <c r="E912" s="178"/>
    </row>
    <row r="913" spans="4:5" ht="14.25" customHeight="1">
      <c r="D913" s="178"/>
      <c r="E913" s="178"/>
    </row>
    <row r="914" spans="4:5" ht="14.25" customHeight="1">
      <c r="D914" s="178"/>
      <c r="E914" s="178"/>
    </row>
    <row r="915" spans="4:5" ht="14.25" customHeight="1">
      <c r="D915" s="178"/>
      <c r="E915" s="178"/>
    </row>
    <row r="916" spans="4:5" ht="14.25" customHeight="1">
      <c r="D916" s="178"/>
      <c r="E916" s="178"/>
    </row>
    <row r="917" spans="4:5" ht="14.25" customHeight="1">
      <c r="D917" s="178"/>
      <c r="E917" s="178"/>
    </row>
    <row r="918" spans="4:5" ht="14.25" customHeight="1">
      <c r="D918" s="178"/>
      <c r="E918" s="178"/>
    </row>
    <row r="919" spans="4:5" ht="14.25" customHeight="1">
      <c r="D919" s="178"/>
      <c r="E919" s="178"/>
    </row>
    <row r="920" spans="4:5" ht="14.25" customHeight="1">
      <c r="D920" s="178"/>
      <c r="E920" s="178"/>
    </row>
    <row r="921" spans="4:5" ht="14.25" customHeight="1">
      <c r="D921" s="178"/>
      <c r="E921" s="178"/>
    </row>
    <row r="922" spans="4:5" ht="14.25" customHeight="1">
      <c r="D922" s="178"/>
      <c r="E922" s="178"/>
    </row>
    <row r="923" spans="4:5" ht="14.25" customHeight="1">
      <c r="D923" s="178"/>
      <c r="E923" s="178"/>
    </row>
    <row r="924" spans="4:5" ht="14.25" customHeight="1">
      <c r="D924" s="178"/>
      <c r="E924" s="178"/>
    </row>
    <row r="925" spans="4:5" ht="14.25" customHeight="1">
      <c r="D925" s="178"/>
      <c r="E925" s="178"/>
    </row>
    <row r="926" spans="4:5" ht="14.25" customHeight="1">
      <c r="D926" s="178"/>
      <c r="E926" s="178"/>
    </row>
    <row r="927" spans="4:5" ht="14.25" customHeight="1">
      <c r="D927" s="178"/>
      <c r="E927" s="178"/>
    </row>
    <row r="928" spans="4:5" ht="14.25" customHeight="1">
      <c r="D928" s="178"/>
      <c r="E928" s="178"/>
    </row>
    <row r="929" spans="4:5" ht="14.25" customHeight="1">
      <c r="D929" s="178"/>
      <c r="E929" s="178"/>
    </row>
    <row r="930" spans="4:5" ht="14.25" customHeight="1">
      <c r="D930" s="178"/>
      <c r="E930" s="178"/>
    </row>
    <row r="931" spans="4:5" ht="14.25" customHeight="1">
      <c r="D931" s="178"/>
      <c r="E931" s="178"/>
    </row>
    <row r="932" spans="4:5" ht="14.25" customHeight="1">
      <c r="D932" s="178"/>
      <c r="E932" s="178"/>
    </row>
    <row r="933" spans="4:5" ht="14.25" customHeight="1">
      <c r="D933" s="178"/>
      <c r="E933" s="178"/>
    </row>
    <row r="934" spans="4:5" ht="14.25" customHeight="1">
      <c r="D934" s="178"/>
      <c r="E934" s="178"/>
    </row>
    <row r="935" spans="4:5" ht="14.25" customHeight="1">
      <c r="D935" s="178"/>
      <c r="E935" s="178"/>
    </row>
    <row r="936" spans="4:5" ht="14.25" customHeight="1">
      <c r="D936" s="178"/>
      <c r="E936" s="178"/>
    </row>
    <row r="937" spans="4:5" ht="14.25" customHeight="1">
      <c r="D937" s="178"/>
      <c r="E937" s="178"/>
    </row>
    <row r="938" spans="4:5" ht="14.25" customHeight="1">
      <c r="D938" s="178"/>
      <c r="E938" s="178"/>
    </row>
    <row r="939" spans="4:5" ht="14.25" customHeight="1">
      <c r="D939" s="178"/>
      <c r="E939" s="178"/>
    </row>
    <row r="940" spans="4:5" ht="14.25" customHeight="1">
      <c r="D940" s="178"/>
      <c r="E940" s="178"/>
    </row>
    <row r="941" spans="4:5" ht="14.25" customHeight="1">
      <c r="D941" s="178"/>
      <c r="E941" s="178"/>
    </row>
    <row r="942" spans="4:5" ht="14.25" customHeight="1">
      <c r="D942" s="178"/>
      <c r="E942" s="178"/>
    </row>
    <row r="943" spans="4:5" ht="14.25" customHeight="1">
      <c r="D943" s="178"/>
      <c r="E943" s="178"/>
    </row>
    <row r="944" spans="4:5" ht="14.25" customHeight="1">
      <c r="D944" s="178"/>
      <c r="E944" s="178"/>
    </row>
    <row r="945" spans="4:5" ht="14.25" customHeight="1">
      <c r="D945" s="178"/>
      <c r="E945" s="178"/>
    </row>
    <row r="946" spans="4:5" ht="14.25" customHeight="1">
      <c r="D946" s="178"/>
      <c r="E946" s="178"/>
    </row>
    <row r="947" spans="4:5" ht="14.25" customHeight="1">
      <c r="D947" s="178"/>
      <c r="E947" s="178"/>
    </row>
    <row r="948" spans="4:5" ht="14.25" customHeight="1">
      <c r="D948" s="178"/>
      <c r="E948" s="178"/>
    </row>
    <row r="949" spans="4:5" ht="14.25" customHeight="1">
      <c r="D949" s="178"/>
      <c r="E949" s="178"/>
    </row>
    <row r="950" spans="4:5" ht="14.25" customHeight="1">
      <c r="D950" s="178"/>
      <c r="E950" s="178"/>
    </row>
    <row r="951" spans="4:5" ht="14.25" customHeight="1">
      <c r="D951" s="178"/>
      <c r="E951" s="178"/>
    </row>
    <row r="952" spans="4:5" ht="14.25" customHeight="1">
      <c r="D952" s="178"/>
      <c r="E952" s="178"/>
    </row>
    <row r="953" spans="4:5" ht="14.25" customHeight="1">
      <c r="D953" s="178"/>
      <c r="E953" s="178"/>
    </row>
    <row r="954" spans="4:5" ht="14.25" customHeight="1">
      <c r="D954" s="178"/>
      <c r="E954" s="178"/>
    </row>
    <row r="955" spans="4:5" ht="14.25" customHeight="1">
      <c r="D955" s="178"/>
      <c r="E955" s="178"/>
    </row>
    <row r="956" spans="4:5" ht="14.25" customHeight="1">
      <c r="D956" s="178"/>
      <c r="E956" s="178"/>
    </row>
    <row r="957" spans="4:5" ht="14.25" customHeight="1">
      <c r="D957" s="178"/>
      <c r="E957" s="178"/>
    </row>
    <row r="958" spans="4:5" ht="14.25" customHeight="1">
      <c r="D958" s="178"/>
      <c r="E958" s="178"/>
    </row>
    <row r="959" spans="4:5" ht="14.25" customHeight="1">
      <c r="D959" s="178"/>
      <c r="E959" s="178"/>
    </row>
    <row r="960" spans="4:5" ht="14.25" customHeight="1">
      <c r="D960" s="178"/>
      <c r="E960" s="178"/>
    </row>
    <row r="961" spans="4:5" ht="14.25" customHeight="1">
      <c r="D961" s="178"/>
      <c r="E961" s="178"/>
    </row>
    <row r="962" spans="4:5" ht="14.25" customHeight="1">
      <c r="D962" s="178"/>
      <c r="E962" s="178"/>
    </row>
    <row r="963" spans="4:5" ht="14.25" customHeight="1">
      <c r="D963" s="178"/>
      <c r="E963" s="178"/>
    </row>
    <row r="964" spans="4:5" ht="14.25" customHeight="1">
      <c r="D964" s="178"/>
      <c r="E964" s="178"/>
    </row>
    <row r="965" spans="4:5" ht="14.25" customHeight="1">
      <c r="D965" s="178"/>
      <c r="E965" s="178"/>
    </row>
    <row r="966" spans="4:5" ht="14.25" customHeight="1">
      <c r="D966" s="178"/>
      <c r="E966" s="178"/>
    </row>
    <row r="967" spans="4:5" ht="14.25" customHeight="1">
      <c r="D967" s="178"/>
      <c r="E967" s="178"/>
    </row>
    <row r="968" spans="4:5" ht="14.25" customHeight="1">
      <c r="D968" s="178"/>
      <c r="E968" s="178"/>
    </row>
    <row r="969" spans="4:5" ht="14.25" customHeight="1">
      <c r="D969" s="178"/>
      <c r="E969" s="178"/>
    </row>
    <row r="970" spans="4:5" ht="14.25" customHeight="1">
      <c r="D970" s="178"/>
      <c r="E970" s="178"/>
    </row>
    <row r="971" spans="4:5" ht="14.25" customHeight="1">
      <c r="D971" s="178"/>
      <c r="E971" s="178"/>
    </row>
    <row r="972" spans="4:5" ht="14.25" customHeight="1">
      <c r="D972" s="178"/>
      <c r="E972" s="178"/>
    </row>
    <row r="973" spans="4:5" ht="14.25" customHeight="1">
      <c r="D973" s="178"/>
      <c r="E973" s="178"/>
    </row>
    <row r="974" spans="4:5" ht="14.25" customHeight="1">
      <c r="D974" s="178"/>
      <c r="E974" s="178"/>
    </row>
    <row r="975" spans="4:5" ht="14.25" customHeight="1">
      <c r="D975" s="178"/>
      <c r="E975" s="178"/>
    </row>
    <row r="976" spans="4:5" ht="14.25" customHeight="1">
      <c r="D976" s="178"/>
      <c r="E976" s="178"/>
    </row>
    <row r="977" spans="4:5" ht="14.25" customHeight="1">
      <c r="D977" s="178"/>
      <c r="E977" s="178"/>
    </row>
    <row r="978" spans="4:5" ht="14.25" customHeight="1">
      <c r="D978" s="178"/>
      <c r="E978" s="178"/>
    </row>
    <row r="979" spans="4:5" ht="14.25" customHeight="1">
      <c r="D979" s="178"/>
      <c r="E979" s="178"/>
    </row>
    <row r="980" spans="4:5" ht="14.25" customHeight="1">
      <c r="D980" s="178"/>
      <c r="E980" s="178"/>
    </row>
    <row r="981" spans="4:5" ht="14.25" customHeight="1">
      <c r="D981" s="178"/>
      <c r="E981" s="178"/>
    </row>
    <row r="982" spans="4:5" ht="14.25" customHeight="1">
      <c r="D982" s="178"/>
      <c r="E982" s="178"/>
    </row>
    <row r="983" spans="4:5" ht="14.25" customHeight="1">
      <c r="D983" s="178"/>
      <c r="E983" s="178"/>
    </row>
    <row r="984" spans="4:5" ht="14.25" customHeight="1">
      <c r="D984" s="178"/>
      <c r="E984" s="178"/>
    </row>
    <row r="985" spans="4:5" ht="14.25" customHeight="1">
      <c r="D985" s="178"/>
      <c r="E985" s="178"/>
    </row>
    <row r="986" spans="4:5" ht="14.25" customHeight="1">
      <c r="D986" s="178"/>
      <c r="E986" s="178"/>
    </row>
    <row r="987" spans="4:5" ht="14.25" customHeight="1">
      <c r="D987" s="178"/>
      <c r="E987" s="178"/>
    </row>
    <row r="988" spans="4:5" ht="14.25" customHeight="1">
      <c r="D988" s="178"/>
      <c r="E988" s="178"/>
    </row>
    <row r="989" spans="4:5" ht="14.25" customHeight="1">
      <c r="D989" s="178"/>
      <c r="E989" s="178"/>
    </row>
    <row r="990" spans="4:5" ht="14.25" customHeight="1">
      <c r="D990" s="178"/>
      <c r="E990" s="178"/>
    </row>
    <row r="991" spans="4:5" ht="14.25" customHeight="1">
      <c r="D991" s="178"/>
      <c r="E991" s="178"/>
    </row>
    <row r="992" spans="4:5" ht="14.25" customHeight="1">
      <c r="D992" s="178"/>
      <c r="E992" s="178"/>
    </row>
    <row r="993" spans="4:5" ht="14.25" customHeight="1">
      <c r="D993" s="178"/>
      <c r="E993" s="178"/>
    </row>
    <row r="994" spans="4:5" ht="14.25" customHeight="1">
      <c r="D994" s="178"/>
      <c r="E994" s="178"/>
    </row>
    <row r="995" spans="4:5" ht="14.25" customHeight="1">
      <c r="D995" s="178"/>
      <c r="E995" s="178"/>
    </row>
    <row r="996" spans="4:5" ht="14.25" customHeight="1">
      <c r="D996" s="178"/>
      <c r="E996" s="178"/>
    </row>
    <row r="997" spans="4:5" ht="14.25" customHeight="1">
      <c r="D997" s="178"/>
      <c r="E997" s="178"/>
    </row>
    <row r="998" spans="4:5" ht="14.25" customHeight="1">
      <c r="D998" s="178"/>
      <c r="E998" s="178"/>
    </row>
    <row r="999" spans="4:5" ht="14.25" customHeight="1">
      <c r="D999" s="178"/>
      <c r="E999" s="178"/>
    </row>
    <row r="1000" spans="4:5" ht="14.25" customHeight="1">
      <c r="D1000" s="178"/>
      <c r="E1000" s="178"/>
    </row>
  </sheetData>
  <conditionalFormatting sqref="D7:E7">
    <cfRule type="cellIs" dxfId="49" priority="10" operator="equal">
      <formula>0</formula>
    </cfRule>
  </conditionalFormatting>
  <conditionalFormatting sqref="D8:E8">
    <cfRule type="cellIs" dxfId="48" priority="9" operator="equal">
      <formula>0</formula>
    </cfRule>
  </conditionalFormatting>
  <conditionalFormatting sqref="D10:E10">
    <cfRule type="cellIs" dxfId="47" priority="8" operator="equal">
      <formula>0</formula>
    </cfRule>
  </conditionalFormatting>
  <conditionalFormatting sqref="D11:E11">
    <cfRule type="cellIs" dxfId="46" priority="7" operator="equal">
      <formula>0</formula>
    </cfRule>
  </conditionalFormatting>
  <conditionalFormatting sqref="D13:E13">
    <cfRule type="cellIs" dxfId="45" priority="6" operator="equal">
      <formula>0</formula>
    </cfRule>
  </conditionalFormatting>
  <conditionalFormatting sqref="D15:E15">
    <cfRule type="cellIs" dxfId="44" priority="5" operator="equal">
      <formula>0</formula>
    </cfRule>
  </conditionalFormatting>
  <conditionalFormatting sqref="D14:E14">
    <cfRule type="cellIs" dxfId="43" priority="4" operator="equal">
      <formula>0</formula>
    </cfRule>
  </conditionalFormatting>
  <conditionalFormatting sqref="D16:E16">
    <cfRule type="cellIs" dxfId="42" priority="3" operator="equal">
      <formula>0</formula>
    </cfRule>
  </conditionalFormatting>
  <conditionalFormatting sqref="D19:E19">
    <cfRule type="cellIs" dxfId="41" priority="2" operator="equal">
      <formula>0</formula>
    </cfRule>
  </conditionalFormatting>
  <conditionalFormatting sqref="D21:E21">
    <cfRule type="cellIs" dxfId="40" priority="1" operator="equal">
      <formula>0</formula>
    </cfRule>
  </conditionalFormatting>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Z1000"/>
  <sheetViews>
    <sheetView topLeftCell="A60" workbookViewId="0">
      <selection activeCell="H78" sqref="H78"/>
    </sheetView>
  </sheetViews>
  <sheetFormatPr defaultColWidth="14.42578125" defaultRowHeight="15" customHeight="1"/>
  <cols>
    <col min="1" max="1" width="4.28515625" customWidth="1"/>
    <col min="2" max="2" width="44" customWidth="1"/>
    <col min="3" max="3" width="11" customWidth="1"/>
    <col min="4" max="4" width="6.28515625" customWidth="1"/>
    <col min="5" max="5" width="16.7109375" customWidth="1"/>
    <col min="6" max="6" width="9.7109375" customWidth="1"/>
    <col min="7" max="7" width="57.7109375" style="256" bestFit="1" customWidth="1"/>
    <col min="8" max="8" width="24.28515625" style="256" bestFit="1" customWidth="1"/>
    <col min="9" max="9" width="7.85546875" style="256" bestFit="1" customWidth="1"/>
    <col min="10" max="11" width="20" style="256" bestFit="1" customWidth="1"/>
    <col min="12" max="12" width="13.28515625" style="256" bestFit="1" customWidth="1"/>
    <col min="13" max="13" width="61.28515625" style="256" bestFit="1" customWidth="1"/>
    <col min="14" max="14" width="47.7109375" style="256" bestFit="1" customWidth="1"/>
    <col min="15" max="15" width="52.7109375" style="256" bestFit="1" customWidth="1"/>
    <col min="16" max="16" width="48.7109375" style="256" bestFit="1" customWidth="1"/>
    <col min="17" max="17" width="38.140625" style="256" bestFit="1" customWidth="1"/>
    <col min="18" max="18" width="28.28515625" style="255" bestFit="1" customWidth="1"/>
    <col min="19" max="19" width="10" customWidth="1"/>
    <col min="20" max="20" width="43.7109375" customWidth="1"/>
    <col min="21" max="21" width="25.28515625" customWidth="1"/>
    <col min="22" max="22" width="26.28515625" customWidth="1"/>
    <col min="23" max="23" width="27.28515625" customWidth="1"/>
    <col min="24" max="24" width="28" customWidth="1"/>
    <col min="25" max="25" width="19.28515625" customWidth="1"/>
    <col min="26" max="26" width="8.7109375" customWidth="1"/>
  </cols>
  <sheetData>
    <row r="1" spans="1:26" ht="14.25" customHeight="1">
      <c r="A1" s="179" t="s">
        <v>1393</v>
      </c>
      <c r="C1" s="178"/>
      <c r="D1" s="178"/>
      <c r="E1" s="180"/>
      <c r="F1" s="181"/>
      <c r="T1" s="182"/>
      <c r="U1" s="182"/>
      <c r="V1" s="182"/>
      <c r="W1" s="182"/>
      <c r="X1" s="182"/>
      <c r="Y1" s="183">
        <v>44592</v>
      </c>
      <c r="Z1" s="182"/>
    </row>
    <row r="2" spans="1:26" ht="14.25" customHeight="1">
      <c r="A2" s="155" t="s">
        <v>1387</v>
      </c>
      <c r="B2" s="155" t="s">
        <v>1394</v>
      </c>
      <c r="C2" s="174" t="s">
        <v>407</v>
      </c>
      <c r="D2" s="174" t="s">
        <v>1390</v>
      </c>
      <c r="E2" s="184" t="s">
        <v>1395</v>
      </c>
      <c r="F2" s="185" t="s">
        <v>232</v>
      </c>
      <c r="G2" s="257" t="s">
        <v>1396</v>
      </c>
      <c r="H2" s="257" t="s">
        <v>1397</v>
      </c>
      <c r="I2" s="257" t="s">
        <v>1398</v>
      </c>
      <c r="J2" s="257" t="s">
        <v>420</v>
      </c>
      <c r="K2" s="257" t="s">
        <v>421</v>
      </c>
      <c r="L2" s="257" t="s">
        <v>1399</v>
      </c>
      <c r="M2" s="257" t="s">
        <v>1400</v>
      </c>
      <c r="N2" s="257" t="s">
        <v>1401</v>
      </c>
      <c r="O2" s="257" t="s">
        <v>1402</v>
      </c>
      <c r="P2" s="257" t="s">
        <v>1403</v>
      </c>
      <c r="Q2" s="257" t="s">
        <v>2</v>
      </c>
      <c r="R2" s="258" t="s">
        <v>411</v>
      </c>
      <c r="T2" s="186" t="s">
        <v>1404</v>
      </c>
      <c r="U2" s="186" t="s">
        <v>1398</v>
      </c>
      <c r="V2" s="186" t="s">
        <v>232</v>
      </c>
      <c r="W2" s="186" t="s">
        <v>245</v>
      </c>
      <c r="X2" s="186" t="s">
        <v>163</v>
      </c>
      <c r="Y2" s="182"/>
      <c r="Z2" s="182"/>
    </row>
    <row r="3" spans="1:26">
      <c r="A3" s="249">
        <v>1</v>
      </c>
      <c r="B3" s="249" t="s">
        <v>1475</v>
      </c>
      <c r="C3" s="250">
        <v>175082231</v>
      </c>
      <c r="D3" s="251">
        <v>3</v>
      </c>
      <c r="E3" s="252">
        <v>27610</v>
      </c>
      <c r="F3" s="188">
        <v>46</v>
      </c>
      <c r="G3" s="253" t="s">
        <v>462</v>
      </c>
      <c r="H3" s="253" t="s">
        <v>12</v>
      </c>
      <c r="I3" s="253" t="s">
        <v>431</v>
      </c>
      <c r="J3" s="253" t="s">
        <v>73</v>
      </c>
      <c r="K3" s="253" t="s">
        <v>73</v>
      </c>
      <c r="L3" s="253" t="s">
        <v>166</v>
      </c>
      <c r="M3" s="253" t="s">
        <v>1476</v>
      </c>
      <c r="N3" s="253" t="s">
        <v>1477</v>
      </c>
      <c r="O3" s="253" t="s">
        <v>428</v>
      </c>
      <c r="P3" s="253" t="s">
        <v>1478</v>
      </c>
      <c r="Q3" s="250" t="s">
        <v>1479</v>
      </c>
      <c r="R3" s="254" t="s">
        <v>1480</v>
      </c>
      <c r="S3" s="123">
        <v>1</v>
      </c>
      <c r="T3" s="182" t="str">
        <f t="shared" ref="T3:T65" si="0">H3&amp;K3</f>
        <v>BOD Pelindo (Penugasan)Personil Penunjang Ops</v>
      </c>
      <c r="U3" s="182" t="str">
        <f t="shared" ref="U3:U65" si="1">H3&amp;I3</f>
        <v>BOD Pelindo (Penugasan)L</v>
      </c>
      <c r="V3" s="182" t="str">
        <f t="shared" ref="V3:V65" si="2">H3&amp;F3</f>
        <v>BOD Pelindo (Penugasan)46</v>
      </c>
      <c r="W3" s="182" t="str">
        <f t="shared" ref="W3:W65" si="3">H3&amp;D3</f>
        <v>BOD Pelindo (Penugasan)3</v>
      </c>
      <c r="X3" s="182" t="str">
        <f t="shared" ref="X3:X65" si="4">H3&amp;L3</f>
        <v>BOD Pelindo (Penugasan)S2</v>
      </c>
      <c r="Y3" s="189" t="str">
        <f t="shared" ref="Y3:Y65" si="5">DATEDIF($E3,Y$1,"Y")&amp;" Tahun,"&amp;DATEDIF($E3,Y$1,"YM")&amp;" Bulan,"&amp;DATEDIF($E3,Y$1,"MD")&amp;" Hari"</f>
        <v>46 Tahun,5 Bulan,27 Hari</v>
      </c>
      <c r="Z3" s="182">
        <f t="shared" ref="Z3:Z65" si="6">F3</f>
        <v>46</v>
      </c>
    </row>
    <row r="4" spans="1:26">
      <c r="A4" s="249">
        <v>2</v>
      </c>
      <c r="B4" s="249" t="s">
        <v>1481</v>
      </c>
      <c r="C4" s="250" t="s">
        <v>1482</v>
      </c>
      <c r="D4" s="250" t="s">
        <v>1482</v>
      </c>
      <c r="E4" s="252">
        <v>24129</v>
      </c>
      <c r="F4" s="188">
        <f>#N/A</f>
        <v>56</v>
      </c>
      <c r="G4" s="253" t="s">
        <v>1483</v>
      </c>
      <c r="H4" s="253" t="s">
        <v>13</v>
      </c>
      <c r="I4" s="253" t="s">
        <v>431</v>
      </c>
      <c r="J4" s="253" t="s">
        <v>73</v>
      </c>
      <c r="K4" s="253" t="s">
        <v>73</v>
      </c>
      <c r="L4" s="253" t="s">
        <v>166</v>
      </c>
      <c r="M4" s="253" t="s">
        <v>1484</v>
      </c>
      <c r="N4" s="253" t="s">
        <v>1485</v>
      </c>
      <c r="O4" s="253" t="s">
        <v>428</v>
      </c>
      <c r="P4" s="253" t="s">
        <v>1486</v>
      </c>
      <c r="Q4" s="250" t="s">
        <v>1479</v>
      </c>
      <c r="R4" s="254" t="s">
        <v>1480</v>
      </c>
      <c r="S4" s="123">
        <v>2</v>
      </c>
      <c r="T4" s="182" t="str">
        <f t="shared" si="0"/>
        <v>BOD Non PelindoPersonil Penunjang Ops</v>
      </c>
      <c r="U4" s="182" t="str">
        <f t="shared" si="1"/>
        <v>BOD Non PelindoL</v>
      </c>
      <c r="V4" s="182" t="str">
        <f t="shared" si="2"/>
        <v>BOD Non Pelindo56</v>
      </c>
      <c r="W4" s="182" t="str">
        <f t="shared" si="3"/>
        <v>BOD Non Pelindo-</v>
      </c>
      <c r="X4" s="182" t="str">
        <f t="shared" si="4"/>
        <v>BOD Non PelindoS2</v>
      </c>
      <c r="Y4" s="189" t="str">
        <f t="shared" si="5"/>
        <v>56 Tahun,0 Bulan,9 Hari</v>
      </c>
      <c r="Z4" s="182">
        <f t="shared" si="6"/>
        <v>56</v>
      </c>
    </row>
    <row r="5" spans="1:26">
      <c r="A5" s="249">
        <v>3</v>
      </c>
      <c r="B5" s="249" t="s">
        <v>1487</v>
      </c>
      <c r="C5" s="250" t="s">
        <v>1482</v>
      </c>
      <c r="D5" s="250" t="s">
        <v>1482</v>
      </c>
      <c r="E5" s="252">
        <v>25752</v>
      </c>
      <c r="F5" s="188">
        <f>#N/A</f>
        <v>51</v>
      </c>
      <c r="G5" s="253" t="s">
        <v>1488</v>
      </c>
      <c r="H5" s="253" t="s">
        <v>13</v>
      </c>
      <c r="I5" s="253" t="s">
        <v>431</v>
      </c>
      <c r="J5" s="253" t="s">
        <v>73</v>
      </c>
      <c r="K5" s="253" t="s">
        <v>73</v>
      </c>
      <c r="L5" s="253" t="s">
        <v>168</v>
      </c>
      <c r="M5" s="253" t="s">
        <v>1489</v>
      </c>
      <c r="N5" s="253" t="s">
        <v>1490</v>
      </c>
      <c r="O5" s="253" t="s">
        <v>428</v>
      </c>
      <c r="P5" s="253" t="s">
        <v>1491</v>
      </c>
      <c r="Q5" s="250" t="s">
        <v>1479</v>
      </c>
      <c r="R5" s="254" t="s">
        <v>1480</v>
      </c>
      <c r="S5" s="123">
        <v>3</v>
      </c>
      <c r="T5" s="182" t="str">
        <f t="shared" si="0"/>
        <v>BOD Non PelindoPersonil Penunjang Ops</v>
      </c>
      <c r="U5" s="182" t="str">
        <f t="shared" si="1"/>
        <v>BOD Non PelindoL</v>
      </c>
      <c r="V5" s="182" t="str">
        <f t="shared" si="2"/>
        <v>BOD Non Pelindo51</v>
      </c>
      <c r="W5" s="182" t="str">
        <f t="shared" si="3"/>
        <v>BOD Non Pelindo-</v>
      </c>
      <c r="X5" s="182" t="str">
        <f t="shared" si="4"/>
        <v>BOD Non PelindoS1</v>
      </c>
      <c r="Y5" s="189" t="str">
        <f t="shared" si="5"/>
        <v>51 Tahun,6 Bulan,28 Hari</v>
      </c>
      <c r="Z5" s="182">
        <f t="shared" si="6"/>
        <v>51</v>
      </c>
    </row>
    <row r="6" spans="1:26">
      <c r="A6" s="249">
        <v>4</v>
      </c>
      <c r="B6" s="249" t="s">
        <v>1492</v>
      </c>
      <c r="C6" s="250">
        <v>19507200021</v>
      </c>
      <c r="D6" s="251" t="s">
        <v>1493</v>
      </c>
      <c r="E6" s="252">
        <v>34790</v>
      </c>
      <c r="F6" s="188">
        <f>#N/A</f>
        <v>26</v>
      </c>
      <c r="G6" s="253" t="s">
        <v>1494</v>
      </c>
      <c r="H6" s="253" t="s">
        <v>16</v>
      </c>
      <c r="I6" s="253" t="s">
        <v>431</v>
      </c>
      <c r="J6" s="253" t="s">
        <v>55</v>
      </c>
      <c r="K6" s="253" t="s">
        <v>58</v>
      </c>
      <c r="L6" s="253" t="s">
        <v>168</v>
      </c>
      <c r="M6" s="253" t="s">
        <v>1495</v>
      </c>
      <c r="N6" s="253" t="s">
        <v>1496</v>
      </c>
      <c r="O6" s="253" t="s">
        <v>1497</v>
      </c>
      <c r="P6" s="253" t="s">
        <v>1498</v>
      </c>
      <c r="Q6" s="250" t="s">
        <v>1479</v>
      </c>
      <c r="R6" s="254" t="s">
        <v>1480</v>
      </c>
      <c r="S6" s="123">
        <v>4</v>
      </c>
      <c r="T6" s="182" t="str">
        <f t="shared" si="0"/>
        <v>PKWT Anak PerusahaanPelayanan Petikemas</v>
      </c>
      <c r="U6" s="182" t="str">
        <f t="shared" si="1"/>
        <v>PKWT Anak PerusahaanL</v>
      </c>
      <c r="V6" s="182" t="str">
        <f t="shared" si="2"/>
        <v>PKWT Anak Perusahaan26</v>
      </c>
      <c r="W6" s="182" t="str">
        <f t="shared" si="3"/>
        <v>PKWT Anak PerusahaanJunior 3</v>
      </c>
      <c r="X6" s="182" t="str">
        <f t="shared" si="4"/>
        <v>PKWT Anak PerusahaanS1</v>
      </c>
      <c r="Y6" s="189" t="str">
        <f t="shared" si="5"/>
        <v>26 Tahun,9 Bulan,30 Hari</v>
      </c>
      <c r="Z6" s="182">
        <f t="shared" si="6"/>
        <v>26</v>
      </c>
    </row>
    <row r="7" spans="1:26">
      <c r="A7" s="249">
        <v>5</v>
      </c>
      <c r="B7" s="249" t="s">
        <v>1499</v>
      </c>
      <c r="C7" s="250">
        <v>100775</v>
      </c>
      <c r="D7" s="251">
        <v>6</v>
      </c>
      <c r="E7" s="252">
        <v>25683</v>
      </c>
      <c r="F7" s="188">
        <f>#N/A</f>
        <v>51</v>
      </c>
      <c r="G7" s="253" t="s">
        <v>1500</v>
      </c>
      <c r="H7" s="253" t="s">
        <v>14</v>
      </c>
      <c r="I7" s="253" t="s">
        <v>431</v>
      </c>
      <c r="J7" s="253" t="s">
        <v>73</v>
      </c>
      <c r="K7" s="253" t="s">
        <v>73</v>
      </c>
      <c r="L7" s="253" t="s">
        <v>168</v>
      </c>
      <c r="M7" s="253" t="s">
        <v>1501</v>
      </c>
      <c r="N7" s="253" t="s">
        <v>1485</v>
      </c>
      <c r="O7" s="253" t="s">
        <v>1502</v>
      </c>
      <c r="P7" s="253" t="s">
        <v>1502</v>
      </c>
      <c r="Q7" s="250" t="s">
        <v>1479</v>
      </c>
      <c r="R7" s="254" t="s">
        <v>1480</v>
      </c>
      <c r="S7" s="123">
        <v>5</v>
      </c>
      <c r="T7" s="182" t="str">
        <f t="shared" si="0"/>
        <v>Organik Pelindo (Penugasan)Personil Penunjang Ops</v>
      </c>
      <c r="U7" s="182" t="str">
        <f t="shared" si="1"/>
        <v>Organik Pelindo (Penugasan)L</v>
      </c>
      <c r="V7" s="182" t="str">
        <f t="shared" si="2"/>
        <v>Organik Pelindo (Penugasan)51</v>
      </c>
      <c r="W7" s="182" t="str">
        <f t="shared" si="3"/>
        <v>Organik Pelindo (Penugasan)6</v>
      </c>
      <c r="X7" s="182" t="str">
        <f t="shared" si="4"/>
        <v>Organik Pelindo (Penugasan)S1</v>
      </c>
      <c r="Y7" s="189" t="str">
        <f t="shared" si="5"/>
        <v>51 Tahun,9 Bulan,6 Hari</v>
      </c>
      <c r="Z7" s="182">
        <f t="shared" si="6"/>
        <v>51</v>
      </c>
    </row>
    <row r="8" spans="1:26">
      <c r="A8" s="249">
        <v>6</v>
      </c>
      <c r="B8" s="249" t="s">
        <v>1503</v>
      </c>
      <c r="C8" s="250">
        <v>19507200021</v>
      </c>
      <c r="D8" s="251" t="s">
        <v>1493</v>
      </c>
      <c r="E8" s="252">
        <v>34908</v>
      </c>
      <c r="F8" s="188">
        <f>#N/A</f>
        <v>26</v>
      </c>
      <c r="G8" s="253" t="s">
        <v>1494</v>
      </c>
      <c r="H8" s="253" t="s">
        <v>16</v>
      </c>
      <c r="I8" s="253" t="s">
        <v>431</v>
      </c>
      <c r="J8" s="253" t="s">
        <v>55</v>
      </c>
      <c r="K8" s="253" t="s">
        <v>58</v>
      </c>
      <c r="L8" s="253" t="s">
        <v>172</v>
      </c>
      <c r="M8" s="253" t="s">
        <v>1504</v>
      </c>
      <c r="N8" s="253" t="s">
        <v>1505</v>
      </c>
      <c r="O8" s="253" t="s">
        <v>1497</v>
      </c>
      <c r="P8" s="253" t="s">
        <v>1498</v>
      </c>
      <c r="Q8" s="250" t="s">
        <v>1479</v>
      </c>
      <c r="R8" s="254" t="s">
        <v>1480</v>
      </c>
      <c r="S8" s="123">
        <v>6</v>
      </c>
      <c r="T8" s="182" t="str">
        <f t="shared" si="0"/>
        <v>PKWT Anak PerusahaanPelayanan Petikemas</v>
      </c>
      <c r="U8" s="182" t="str">
        <f t="shared" si="1"/>
        <v>PKWT Anak PerusahaanL</v>
      </c>
      <c r="V8" s="182" t="str">
        <f t="shared" si="2"/>
        <v>PKWT Anak Perusahaan26</v>
      </c>
      <c r="W8" s="182" t="str">
        <f t="shared" si="3"/>
        <v>PKWT Anak PerusahaanJunior 3</v>
      </c>
      <c r="X8" s="182" t="str">
        <f t="shared" si="4"/>
        <v>PKWT Anak PerusahaanSLTA</v>
      </c>
      <c r="Y8" s="189" t="str">
        <f t="shared" si="5"/>
        <v>26 Tahun,6 Bulan,3 Hari</v>
      </c>
      <c r="Z8" s="182">
        <f t="shared" si="6"/>
        <v>26</v>
      </c>
    </row>
    <row r="9" spans="1:26">
      <c r="A9" s="249">
        <v>7</v>
      </c>
      <c r="B9" s="249" t="s">
        <v>1506</v>
      </c>
      <c r="C9" s="250">
        <v>19408200026</v>
      </c>
      <c r="D9" s="251" t="s">
        <v>1493</v>
      </c>
      <c r="E9" s="252">
        <v>34548</v>
      </c>
      <c r="F9" s="188">
        <f>#N/A</f>
        <v>27</v>
      </c>
      <c r="G9" s="253" t="s">
        <v>1494</v>
      </c>
      <c r="H9" s="253" t="s">
        <v>16</v>
      </c>
      <c r="I9" s="253" t="s">
        <v>431</v>
      </c>
      <c r="J9" s="253" t="s">
        <v>55</v>
      </c>
      <c r="K9" s="253" t="s">
        <v>58</v>
      </c>
      <c r="L9" s="253" t="s">
        <v>170</v>
      </c>
      <c r="M9" s="253" t="s">
        <v>1507</v>
      </c>
      <c r="N9" s="253" t="s">
        <v>1508</v>
      </c>
      <c r="O9" s="253" t="s">
        <v>1497</v>
      </c>
      <c r="P9" s="253" t="s">
        <v>1498</v>
      </c>
      <c r="Q9" s="250" t="s">
        <v>1479</v>
      </c>
      <c r="R9" s="254" t="s">
        <v>1480</v>
      </c>
      <c r="S9" s="123">
        <v>7</v>
      </c>
      <c r="T9" s="182" t="str">
        <f t="shared" si="0"/>
        <v>PKWT Anak PerusahaanPelayanan Petikemas</v>
      </c>
      <c r="U9" s="182" t="str">
        <f t="shared" si="1"/>
        <v>PKWT Anak PerusahaanL</v>
      </c>
      <c r="V9" s="182" t="str">
        <f t="shared" si="2"/>
        <v>PKWT Anak Perusahaan27</v>
      </c>
      <c r="W9" s="182" t="str">
        <f t="shared" si="3"/>
        <v>PKWT Anak PerusahaanJunior 3</v>
      </c>
      <c r="X9" s="182" t="str">
        <f t="shared" si="4"/>
        <v>PKWT Anak PerusahaanD3</v>
      </c>
      <c r="Y9" s="189" t="str">
        <f t="shared" si="5"/>
        <v>27 Tahun,5 Bulan,29 Hari</v>
      </c>
      <c r="Z9" s="182">
        <f t="shared" si="6"/>
        <v>27</v>
      </c>
    </row>
    <row r="10" spans="1:26">
      <c r="A10" s="249">
        <v>8</v>
      </c>
      <c r="B10" s="249" t="s">
        <v>1509</v>
      </c>
      <c r="C10" s="250">
        <v>100647</v>
      </c>
      <c r="D10" s="251">
        <v>6</v>
      </c>
      <c r="E10" s="252">
        <v>25439</v>
      </c>
      <c r="F10" s="188">
        <f>#N/A</f>
        <v>52</v>
      </c>
      <c r="G10" s="253" t="s">
        <v>1510</v>
      </c>
      <c r="H10" s="253" t="s">
        <v>14</v>
      </c>
      <c r="I10" s="253" t="s">
        <v>431</v>
      </c>
      <c r="J10" s="253" t="s">
        <v>73</v>
      </c>
      <c r="K10" s="253" t="s">
        <v>73</v>
      </c>
      <c r="L10" s="253" t="s">
        <v>168</v>
      </c>
      <c r="M10" s="253" t="s">
        <v>1511</v>
      </c>
      <c r="N10" s="253" t="s">
        <v>1512</v>
      </c>
      <c r="O10" s="253" t="s">
        <v>1392</v>
      </c>
      <c r="P10" s="253" t="s">
        <v>1392</v>
      </c>
      <c r="Q10" s="250" t="s">
        <v>1479</v>
      </c>
      <c r="R10" s="254" t="s">
        <v>1480</v>
      </c>
      <c r="S10" s="123">
        <v>8</v>
      </c>
      <c r="T10" s="182" t="str">
        <f t="shared" si="0"/>
        <v>Organik Pelindo (Penugasan)Personil Penunjang Ops</v>
      </c>
      <c r="U10" s="182" t="str">
        <f t="shared" si="1"/>
        <v>Organik Pelindo (Penugasan)L</v>
      </c>
      <c r="V10" s="182" t="str">
        <f t="shared" si="2"/>
        <v>Organik Pelindo (Penugasan)52</v>
      </c>
      <c r="W10" s="182" t="str">
        <f t="shared" si="3"/>
        <v>Organik Pelindo (Penugasan)6</v>
      </c>
      <c r="X10" s="182" t="str">
        <f t="shared" si="4"/>
        <v>Organik Pelindo (Penugasan)S1</v>
      </c>
      <c r="Y10" s="189" t="str">
        <f t="shared" si="5"/>
        <v>52 Tahun,5 Bulan,7 Hari</v>
      </c>
      <c r="Z10" s="182">
        <f t="shared" si="6"/>
        <v>52</v>
      </c>
    </row>
    <row r="11" spans="1:26">
      <c r="A11" s="249">
        <v>9</v>
      </c>
      <c r="B11" s="249" t="s">
        <v>1513</v>
      </c>
      <c r="C11" s="250">
        <v>17903170006</v>
      </c>
      <c r="D11" s="251" t="s">
        <v>1514</v>
      </c>
      <c r="E11" s="252">
        <v>28936</v>
      </c>
      <c r="F11" s="188">
        <f>#N/A</f>
        <v>42</v>
      </c>
      <c r="G11" s="253" t="s">
        <v>1515</v>
      </c>
      <c r="H11" s="253" t="s">
        <v>15</v>
      </c>
      <c r="I11" s="253" t="s">
        <v>431</v>
      </c>
      <c r="J11" s="253" t="s">
        <v>73</v>
      </c>
      <c r="K11" s="253" t="s">
        <v>73</v>
      </c>
      <c r="L11" s="253" t="s">
        <v>170</v>
      </c>
      <c r="M11" s="253" t="s">
        <v>1516</v>
      </c>
      <c r="N11" s="253" t="s">
        <v>1490</v>
      </c>
      <c r="O11" s="253" t="s">
        <v>1502</v>
      </c>
      <c r="P11" s="253" t="s">
        <v>1517</v>
      </c>
      <c r="Q11" s="250" t="s">
        <v>1479</v>
      </c>
      <c r="R11" s="254" t="s">
        <v>1480</v>
      </c>
      <c r="S11" s="123">
        <v>9</v>
      </c>
      <c r="T11" s="182" t="str">
        <f t="shared" si="0"/>
        <v>Organik Anak PerusahaanPersonil Penunjang Ops</v>
      </c>
      <c r="U11" s="182" t="str">
        <f t="shared" si="1"/>
        <v>Organik Anak PerusahaanL</v>
      </c>
      <c r="V11" s="182" t="str">
        <f t="shared" si="2"/>
        <v>Organik Anak Perusahaan42</v>
      </c>
      <c r="W11" s="182" t="str">
        <f t="shared" si="3"/>
        <v>Organik Anak PerusahaanMadya 1</v>
      </c>
      <c r="X11" s="182" t="str">
        <f t="shared" si="4"/>
        <v>Organik Anak PerusahaanD3</v>
      </c>
      <c r="Y11" s="189" t="str">
        <f t="shared" si="5"/>
        <v>42 Tahun,10 Bulan,9 Hari</v>
      </c>
      <c r="Z11" s="182">
        <f t="shared" si="6"/>
        <v>42</v>
      </c>
    </row>
    <row r="12" spans="1:26">
      <c r="A12" s="249">
        <v>10</v>
      </c>
      <c r="B12" s="249" t="s">
        <v>1518</v>
      </c>
      <c r="C12" s="250">
        <v>192023190009</v>
      </c>
      <c r="D12" s="251" t="s">
        <v>1519</v>
      </c>
      <c r="E12" s="252">
        <v>33677</v>
      </c>
      <c r="F12" s="188">
        <f>#N/A</f>
        <v>29</v>
      </c>
      <c r="G12" s="253" t="s">
        <v>1520</v>
      </c>
      <c r="H12" s="253" t="s">
        <v>15</v>
      </c>
      <c r="I12" s="253" t="s">
        <v>431</v>
      </c>
      <c r="J12" s="253" t="s">
        <v>71</v>
      </c>
      <c r="K12" s="253" t="s">
        <v>71</v>
      </c>
      <c r="L12" s="253" t="s">
        <v>166</v>
      </c>
      <c r="M12" s="253" t="s">
        <v>1521</v>
      </c>
      <c r="N12" s="253" t="s">
        <v>1522</v>
      </c>
      <c r="O12" s="253" t="s">
        <v>1392</v>
      </c>
      <c r="P12" s="253" t="s">
        <v>1523</v>
      </c>
      <c r="Q12" s="250" t="s">
        <v>1479</v>
      </c>
      <c r="R12" s="254" t="s">
        <v>1480</v>
      </c>
      <c r="S12" s="123">
        <v>10</v>
      </c>
      <c r="T12" s="182" t="str">
        <f t="shared" si="0"/>
        <v>Organik Anak PerusahaanPersonil Operasi Tak Langsung</v>
      </c>
      <c r="U12" s="182" t="str">
        <f t="shared" si="1"/>
        <v>Organik Anak PerusahaanL</v>
      </c>
      <c r="V12" s="182" t="str">
        <f t="shared" si="2"/>
        <v>Organik Anak Perusahaan29</v>
      </c>
      <c r="W12" s="182" t="str">
        <f t="shared" si="3"/>
        <v>Organik Anak PerusahaanMadya 2</v>
      </c>
      <c r="X12" s="182" t="str">
        <f t="shared" si="4"/>
        <v>Organik Anak PerusahaanS2</v>
      </c>
      <c r="Y12" s="189" t="str">
        <f t="shared" si="5"/>
        <v>29 Tahun,10 Bulan,17 Hari</v>
      </c>
      <c r="Z12" s="182">
        <f t="shared" si="6"/>
        <v>29</v>
      </c>
    </row>
    <row r="13" spans="1:26">
      <c r="A13" s="249">
        <v>11</v>
      </c>
      <c r="B13" s="249" t="s">
        <v>1524</v>
      </c>
      <c r="C13" s="250">
        <v>100733</v>
      </c>
      <c r="D13" s="251">
        <v>6</v>
      </c>
      <c r="E13" s="252">
        <v>25605</v>
      </c>
      <c r="F13" s="188">
        <f>#N/A</f>
        <v>51</v>
      </c>
      <c r="G13" s="253" t="s">
        <v>1525</v>
      </c>
      <c r="H13" s="253" t="s">
        <v>14</v>
      </c>
      <c r="I13" s="253" t="s">
        <v>431</v>
      </c>
      <c r="J13" s="253" t="s">
        <v>73</v>
      </c>
      <c r="K13" s="253" t="s">
        <v>73</v>
      </c>
      <c r="L13" s="253" t="s">
        <v>168</v>
      </c>
      <c r="M13" s="253" t="s">
        <v>1526</v>
      </c>
      <c r="N13" s="253" t="s">
        <v>1485</v>
      </c>
      <c r="O13" s="253" t="s">
        <v>1497</v>
      </c>
      <c r="P13" s="253" t="s">
        <v>1497</v>
      </c>
      <c r="Q13" s="250" t="s">
        <v>1479</v>
      </c>
      <c r="R13" s="254" t="s">
        <v>1480</v>
      </c>
      <c r="S13" s="123">
        <v>11</v>
      </c>
      <c r="T13" s="182" t="str">
        <f t="shared" si="0"/>
        <v>Organik Pelindo (Penugasan)Personil Penunjang Ops</v>
      </c>
      <c r="U13" s="182" t="str">
        <f t="shared" si="1"/>
        <v>Organik Pelindo (Penugasan)L</v>
      </c>
      <c r="V13" s="182" t="str">
        <f t="shared" si="2"/>
        <v>Organik Pelindo (Penugasan)51</v>
      </c>
      <c r="W13" s="182" t="str">
        <f t="shared" si="3"/>
        <v>Organik Pelindo (Penugasan)6</v>
      </c>
      <c r="X13" s="182" t="str">
        <f t="shared" si="4"/>
        <v>Organik Pelindo (Penugasan)S1</v>
      </c>
      <c r="Y13" s="189" t="str">
        <f t="shared" si="5"/>
        <v>51 Tahun,11 Bulan,25 Hari</v>
      </c>
      <c r="Z13" s="182">
        <f t="shared" si="6"/>
        <v>51</v>
      </c>
    </row>
    <row r="14" spans="1:26">
      <c r="A14" s="249">
        <v>12</v>
      </c>
      <c r="B14" s="249" t="s">
        <v>1527</v>
      </c>
      <c r="C14" s="250">
        <v>19301170004</v>
      </c>
      <c r="D14" s="251" t="s">
        <v>1519</v>
      </c>
      <c r="E14" s="252">
        <v>33985</v>
      </c>
      <c r="F14" s="188">
        <f>#N/A</f>
        <v>29</v>
      </c>
      <c r="G14" s="253" t="s">
        <v>1528</v>
      </c>
      <c r="H14" s="253" t="s">
        <v>15</v>
      </c>
      <c r="I14" s="253" t="s">
        <v>431</v>
      </c>
      <c r="J14" s="253" t="s">
        <v>73</v>
      </c>
      <c r="K14" s="253" t="s">
        <v>73</v>
      </c>
      <c r="L14" s="253" t="s">
        <v>168</v>
      </c>
      <c r="M14" s="253" t="s">
        <v>1521</v>
      </c>
      <c r="N14" s="253" t="s">
        <v>1512</v>
      </c>
      <c r="O14" s="253" t="s">
        <v>1392</v>
      </c>
      <c r="P14" s="253" t="s">
        <v>1529</v>
      </c>
      <c r="Q14" s="250" t="s">
        <v>1479</v>
      </c>
      <c r="R14" s="254" t="s">
        <v>1480</v>
      </c>
      <c r="S14" s="123">
        <v>12</v>
      </c>
      <c r="T14" s="182" t="str">
        <f t="shared" si="0"/>
        <v>Organik Anak PerusahaanPersonil Penunjang Ops</v>
      </c>
      <c r="U14" s="182" t="str">
        <f t="shared" si="1"/>
        <v>Organik Anak PerusahaanL</v>
      </c>
      <c r="V14" s="182" t="str">
        <f t="shared" si="2"/>
        <v>Organik Anak Perusahaan29</v>
      </c>
      <c r="W14" s="182" t="str">
        <f t="shared" si="3"/>
        <v>Organik Anak PerusahaanMadya 2</v>
      </c>
      <c r="X14" s="182" t="str">
        <f t="shared" si="4"/>
        <v>Organik Anak PerusahaanS1</v>
      </c>
      <c r="Y14" s="189" t="str">
        <f t="shared" si="5"/>
        <v>29 Tahun,0 Bulan,15 Hari</v>
      </c>
      <c r="Z14" s="182">
        <f t="shared" si="6"/>
        <v>29</v>
      </c>
    </row>
    <row r="15" spans="1:26">
      <c r="A15" s="249">
        <v>13</v>
      </c>
      <c r="B15" s="249" t="s">
        <v>1530</v>
      </c>
      <c r="C15" s="250">
        <v>101246</v>
      </c>
      <c r="D15" s="251">
        <v>7</v>
      </c>
      <c r="E15" s="252">
        <v>26376</v>
      </c>
      <c r="F15" s="188">
        <f>#N/A</f>
        <v>49</v>
      </c>
      <c r="G15" s="253" t="s">
        <v>1531</v>
      </c>
      <c r="H15" s="253" t="s">
        <v>14</v>
      </c>
      <c r="I15" s="253" t="s">
        <v>431</v>
      </c>
      <c r="J15" s="253" t="s">
        <v>73</v>
      </c>
      <c r="K15" s="253" t="s">
        <v>73</v>
      </c>
      <c r="L15" s="253" t="s">
        <v>166</v>
      </c>
      <c r="M15" s="253" t="s">
        <v>1521</v>
      </c>
      <c r="N15" s="253" t="s">
        <v>1485</v>
      </c>
      <c r="O15" s="253" t="s">
        <v>1532</v>
      </c>
      <c r="P15" s="253" t="s">
        <v>1532</v>
      </c>
      <c r="Q15" s="250" t="s">
        <v>1479</v>
      </c>
      <c r="R15" s="254" t="s">
        <v>1480</v>
      </c>
      <c r="S15" s="123">
        <v>13</v>
      </c>
      <c r="T15" s="182" t="str">
        <f t="shared" si="0"/>
        <v>Organik Pelindo (Penugasan)Personil Penunjang Ops</v>
      </c>
      <c r="U15" s="182" t="str">
        <f t="shared" si="1"/>
        <v>Organik Pelindo (Penugasan)L</v>
      </c>
      <c r="V15" s="182" t="str">
        <f t="shared" si="2"/>
        <v>Organik Pelindo (Penugasan)49</v>
      </c>
      <c r="W15" s="182" t="str">
        <f t="shared" si="3"/>
        <v>Organik Pelindo (Penugasan)7</v>
      </c>
      <c r="X15" s="182" t="str">
        <f t="shared" si="4"/>
        <v>Organik Pelindo (Penugasan)S2</v>
      </c>
      <c r="Y15" s="189" t="str">
        <f t="shared" si="5"/>
        <v>49 Tahun,10 Bulan,13 Hari</v>
      </c>
      <c r="Z15" s="182">
        <f t="shared" si="6"/>
        <v>49</v>
      </c>
    </row>
    <row r="16" spans="1:26">
      <c r="A16" s="249">
        <v>14</v>
      </c>
      <c r="B16" s="249" t="s">
        <v>1533</v>
      </c>
      <c r="C16" s="250">
        <v>19408200022</v>
      </c>
      <c r="D16" s="251" t="s">
        <v>1493</v>
      </c>
      <c r="E16" s="252">
        <v>34556</v>
      </c>
      <c r="F16" s="188">
        <f>#N/A</f>
        <v>27</v>
      </c>
      <c r="G16" s="253" t="s">
        <v>1494</v>
      </c>
      <c r="H16" s="253" t="s">
        <v>16</v>
      </c>
      <c r="I16" s="253" t="s">
        <v>431</v>
      </c>
      <c r="J16" s="253" t="s">
        <v>55</v>
      </c>
      <c r="K16" s="253" t="s">
        <v>58</v>
      </c>
      <c r="L16" s="253" t="s">
        <v>168</v>
      </c>
      <c r="M16" s="253" t="s">
        <v>1534</v>
      </c>
      <c r="N16" s="253" t="s">
        <v>1485</v>
      </c>
      <c r="O16" s="253" t="s">
        <v>1497</v>
      </c>
      <c r="P16" s="253" t="s">
        <v>1498</v>
      </c>
      <c r="Q16" s="250" t="s">
        <v>1479</v>
      </c>
      <c r="R16" s="254" t="s">
        <v>1480</v>
      </c>
      <c r="S16" s="123">
        <v>14</v>
      </c>
      <c r="T16" s="182" t="str">
        <f t="shared" si="0"/>
        <v>PKWT Anak PerusahaanPelayanan Petikemas</v>
      </c>
      <c r="U16" s="182" t="str">
        <f t="shared" si="1"/>
        <v>PKWT Anak PerusahaanL</v>
      </c>
      <c r="V16" s="182" t="str">
        <f t="shared" si="2"/>
        <v>PKWT Anak Perusahaan27</v>
      </c>
      <c r="W16" s="182" t="str">
        <f t="shared" si="3"/>
        <v>PKWT Anak PerusahaanJunior 3</v>
      </c>
      <c r="X16" s="182" t="str">
        <f t="shared" si="4"/>
        <v>PKWT Anak PerusahaanS1</v>
      </c>
      <c r="Y16" s="189" t="str">
        <f t="shared" si="5"/>
        <v>27 Tahun,5 Bulan,21 Hari</v>
      </c>
      <c r="Z16" s="182">
        <f t="shared" si="6"/>
        <v>27</v>
      </c>
    </row>
    <row r="17" spans="1:26">
      <c r="A17" s="249">
        <v>15</v>
      </c>
      <c r="B17" s="249" t="s">
        <v>1535</v>
      </c>
      <c r="C17" s="250">
        <v>104624</v>
      </c>
      <c r="D17" s="251">
        <v>8</v>
      </c>
      <c r="E17" s="252">
        <v>31230</v>
      </c>
      <c r="F17" s="188">
        <f>#N/A</f>
        <v>36</v>
      </c>
      <c r="G17" s="253" t="s">
        <v>1536</v>
      </c>
      <c r="H17" s="253" t="s">
        <v>14</v>
      </c>
      <c r="I17" s="253" t="s">
        <v>431</v>
      </c>
      <c r="J17" s="253" t="s">
        <v>73</v>
      </c>
      <c r="K17" s="253" t="s">
        <v>73</v>
      </c>
      <c r="L17" s="253" t="s">
        <v>168</v>
      </c>
      <c r="M17" s="253" t="s">
        <v>1521</v>
      </c>
      <c r="N17" s="253" t="s">
        <v>1537</v>
      </c>
      <c r="O17" s="253" t="s">
        <v>1392</v>
      </c>
      <c r="P17" s="253" t="s">
        <v>1523</v>
      </c>
      <c r="Q17" s="250" t="s">
        <v>1479</v>
      </c>
      <c r="R17" s="254" t="s">
        <v>1480</v>
      </c>
      <c r="S17" s="123">
        <v>15</v>
      </c>
      <c r="T17" s="182" t="str">
        <f t="shared" si="0"/>
        <v>Organik Pelindo (Penugasan)Personil Penunjang Ops</v>
      </c>
      <c r="U17" s="182" t="str">
        <f t="shared" si="1"/>
        <v>Organik Pelindo (Penugasan)L</v>
      </c>
      <c r="V17" s="182" t="str">
        <f t="shared" si="2"/>
        <v>Organik Pelindo (Penugasan)36</v>
      </c>
      <c r="W17" s="182" t="str">
        <f t="shared" si="3"/>
        <v>Organik Pelindo (Penugasan)8</v>
      </c>
      <c r="X17" s="182" t="str">
        <f t="shared" si="4"/>
        <v>Organik Pelindo (Penugasan)S1</v>
      </c>
      <c r="Y17" s="189" t="str">
        <f t="shared" si="5"/>
        <v>36 Tahun,6 Bulan,29 Hari</v>
      </c>
      <c r="Z17" s="182">
        <f t="shared" si="6"/>
        <v>36</v>
      </c>
    </row>
    <row r="18" spans="1:26">
      <c r="A18" s="249">
        <v>16</v>
      </c>
      <c r="B18" s="249" t="s">
        <v>1538</v>
      </c>
      <c r="C18" s="250">
        <v>19312200023</v>
      </c>
      <c r="D18" s="251" t="s">
        <v>1493</v>
      </c>
      <c r="E18" s="252">
        <v>34321</v>
      </c>
      <c r="F18" s="188">
        <f>#N/A</f>
        <v>28</v>
      </c>
      <c r="G18" s="253" t="s">
        <v>1539</v>
      </c>
      <c r="H18" s="253" t="s">
        <v>16</v>
      </c>
      <c r="I18" s="253" t="s">
        <v>431</v>
      </c>
      <c r="J18" s="253" t="s">
        <v>55</v>
      </c>
      <c r="K18" s="253" t="s">
        <v>58</v>
      </c>
      <c r="L18" s="253" t="s">
        <v>166</v>
      </c>
      <c r="M18" s="253" t="s">
        <v>1540</v>
      </c>
      <c r="N18" s="253" t="s">
        <v>1485</v>
      </c>
      <c r="O18" s="253" t="s">
        <v>1497</v>
      </c>
      <c r="P18" s="253" t="s">
        <v>1498</v>
      </c>
      <c r="Q18" s="250" t="s">
        <v>1479</v>
      </c>
      <c r="R18" s="254" t="s">
        <v>1480</v>
      </c>
      <c r="S18" s="123">
        <v>16</v>
      </c>
      <c r="T18" s="182" t="str">
        <f t="shared" si="0"/>
        <v>PKWT Anak PerusahaanPelayanan Petikemas</v>
      </c>
      <c r="U18" s="182" t="str">
        <f t="shared" si="1"/>
        <v>PKWT Anak PerusahaanL</v>
      </c>
      <c r="V18" s="182" t="str">
        <f t="shared" si="2"/>
        <v>PKWT Anak Perusahaan28</v>
      </c>
      <c r="W18" s="182" t="str">
        <f t="shared" si="3"/>
        <v>PKWT Anak PerusahaanJunior 3</v>
      </c>
      <c r="X18" s="182" t="str">
        <f t="shared" si="4"/>
        <v>PKWT Anak PerusahaanS2</v>
      </c>
      <c r="Y18" s="189" t="str">
        <f t="shared" si="5"/>
        <v>28 Tahun,1 Bulan,13 Hari</v>
      </c>
      <c r="Z18" s="182">
        <f t="shared" si="6"/>
        <v>28</v>
      </c>
    </row>
    <row r="19" spans="1:26">
      <c r="A19" s="249">
        <v>17</v>
      </c>
      <c r="B19" s="249" t="s">
        <v>1541</v>
      </c>
      <c r="C19" s="250">
        <v>101639</v>
      </c>
      <c r="D19" s="251">
        <v>6</v>
      </c>
      <c r="E19" s="252">
        <v>26901</v>
      </c>
      <c r="F19" s="188">
        <f>#N/A</f>
        <v>48</v>
      </c>
      <c r="G19" s="253" t="s">
        <v>1542</v>
      </c>
      <c r="H19" s="253" t="s">
        <v>14</v>
      </c>
      <c r="I19" s="253" t="s">
        <v>440</v>
      </c>
      <c r="J19" s="253" t="s">
        <v>73</v>
      </c>
      <c r="K19" s="253" t="s">
        <v>73</v>
      </c>
      <c r="L19" s="253" t="s">
        <v>166</v>
      </c>
      <c r="M19" s="253" t="s">
        <v>1543</v>
      </c>
      <c r="N19" s="253" t="s">
        <v>1485</v>
      </c>
      <c r="O19" s="253" t="s">
        <v>1544</v>
      </c>
      <c r="P19" s="253" t="s">
        <v>1544</v>
      </c>
      <c r="Q19" s="250" t="s">
        <v>1479</v>
      </c>
      <c r="R19" s="254" t="s">
        <v>1480</v>
      </c>
      <c r="S19" s="123">
        <v>17</v>
      </c>
      <c r="T19" s="182" t="str">
        <f t="shared" si="0"/>
        <v>Organik Pelindo (Penugasan)Personil Penunjang Ops</v>
      </c>
      <c r="U19" s="182" t="str">
        <f t="shared" si="1"/>
        <v>Organik Pelindo (Penugasan)P</v>
      </c>
      <c r="V19" s="182" t="str">
        <f t="shared" si="2"/>
        <v>Organik Pelindo (Penugasan)48</v>
      </c>
      <c r="W19" s="182" t="str">
        <f t="shared" si="3"/>
        <v>Organik Pelindo (Penugasan)6</v>
      </c>
      <c r="X19" s="182" t="str">
        <f t="shared" si="4"/>
        <v>Organik Pelindo (Penugasan)S2</v>
      </c>
      <c r="Y19" s="189" t="str">
        <f t="shared" si="5"/>
        <v>48 Tahun,5 Bulan,6 Hari</v>
      </c>
      <c r="Z19" s="182">
        <f t="shared" si="6"/>
        <v>48</v>
      </c>
    </row>
    <row r="20" spans="1:26">
      <c r="A20" s="249">
        <v>18</v>
      </c>
      <c r="B20" s="249" t="s">
        <v>1545</v>
      </c>
      <c r="C20" s="250">
        <v>19504200028</v>
      </c>
      <c r="D20" s="251" t="s">
        <v>1546</v>
      </c>
      <c r="E20" s="252">
        <v>34808</v>
      </c>
      <c r="F20" s="188">
        <f>#N/A</f>
        <v>26</v>
      </c>
      <c r="G20" s="253" t="s">
        <v>1547</v>
      </c>
      <c r="H20" s="253" t="s">
        <v>16</v>
      </c>
      <c r="I20" s="253" t="s">
        <v>431</v>
      </c>
      <c r="J20" s="253" t="s">
        <v>55</v>
      </c>
      <c r="K20" s="253" t="s">
        <v>58</v>
      </c>
      <c r="L20" s="253" t="s">
        <v>170</v>
      </c>
      <c r="M20" s="253" t="s">
        <v>1548</v>
      </c>
      <c r="N20" s="253" t="s">
        <v>1549</v>
      </c>
      <c r="O20" s="253" t="s">
        <v>1497</v>
      </c>
      <c r="P20" s="253" t="s">
        <v>1550</v>
      </c>
      <c r="Q20" s="250" t="s">
        <v>1479</v>
      </c>
      <c r="R20" s="254" t="s">
        <v>1480</v>
      </c>
      <c r="S20" s="123">
        <v>18</v>
      </c>
      <c r="T20" s="182" t="str">
        <f t="shared" si="0"/>
        <v>PKWT Anak PerusahaanPelayanan Petikemas</v>
      </c>
      <c r="U20" s="182" t="str">
        <f t="shared" si="1"/>
        <v>PKWT Anak PerusahaanL</v>
      </c>
      <c r="V20" s="182" t="str">
        <f t="shared" si="2"/>
        <v>PKWT Anak Perusahaan26</v>
      </c>
      <c r="W20" s="182" t="str">
        <f t="shared" si="3"/>
        <v>PKWT Anak PerusahaanJunior 1</v>
      </c>
      <c r="X20" s="182" t="str">
        <f t="shared" si="4"/>
        <v>PKWT Anak PerusahaanD3</v>
      </c>
      <c r="Y20" s="189" t="str">
        <f t="shared" si="5"/>
        <v>26 Tahun,9 Bulan,12 Hari</v>
      </c>
      <c r="Z20" s="182">
        <f t="shared" si="6"/>
        <v>26</v>
      </c>
    </row>
    <row r="21" spans="1:26">
      <c r="A21" s="249">
        <v>19</v>
      </c>
      <c r="B21" s="249" t="s">
        <v>1551</v>
      </c>
      <c r="C21" s="250">
        <v>19709200029</v>
      </c>
      <c r="D21" s="251" t="s">
        <v>1546</v>
      </c>
      <c r="E21" s="252">
        <v>35683</v>
      </c>
      <c r="F21" s="188">
        <f>#N/A</f>
        <v>24</v>
      </c>
      <c r="G21" s="253" t="s">
        <v>1547</v>
      </c>
      <c r="H21" s="253" t="s">
        <v>16</v>
      </c>
      <c r="I21" s="253" t="s">
        <v>431</v>
      </c>
      <c r="J21" s="253" t="s">
        <v>55</v>
      </c>
      <c r="K21" s="253" t="s">
        <v>58</v>
      </c>
      <c r="L21" s="253" t="s">
        <v>170</v>
      </c>
      <c r="M21" s="253" t="s">
        <v>1552</v>
      </c>
      <c r="N21" s="253" t="s">
        <v>1549</v>
      </c>
      <c r="O21" s="253" t="s">
        <v>1497</v>
      </c>
      <c r="P21" s="253" t="s">
        <v>1550</v>
      </c>
      <c r="Q21" s="250" t="s">
        <v>1479</v>
      </c>
      <c r="R21" s="254" t="s">
        <v>1480</v>
      </c>
      <c r="S21" s="123">
        <v>19</v>
      </c>
      <c r="T21" s="182" t="str">
        <f t="shared" si="0"/>
        <v>PKWT Anak PerusahaanPelayanan Petikemas</v>
      </c>
      <c r="U21" s="182" t="str">
        <f t="shared" si="1"/>
        <v>PKWT Anak PerusahaanL</v>
      </c>
      <c r="V21" s="182" t="str">
        <f t="shared" si="2"/>
        <v>PKWT Anak Perusahaan24</v>
      </c>
      <c r="W21" s="182" t="str">
        <f t="shared" si="3"/>
        <v>PKWT Anak PerusahaanJunior 1</v>
      </c>
      <c r="X21" s="182" t="str">
        <f t="shared" si="4"/>
        <v>PKWT Anak PerusahaanD3</v>
      </c>
      <c r="Y21" s="189" t="str">
        <f t="shared" si="5"/>
        <v>24 Tahun,4 Bulan,21 Hari</v>
      </c>
      <c r="Z21" s="182">
        <f t="shared" si="6"/>
        <v>24</v>
      </c>
    </row>
    <row r="22" spans="1:26">
      <c r="A22" s="249">
        <v>20</v>
      </c>
      <c r="B22" s="249" t="s">
        <v>1553</v>
      </c>
      <c r="C22" s="250">
        <v>18510190011</v>
      </c>
      <c r="D22" s="251" t="s">
        <v>1519</v>
      </c>
      <c r="E22" s="252">
        <v>31341</v>
      </c>
      <c r="F22" s="188">
        <f>#N/A</f>
        <v>36</v>
      </c>
      <c r="G22" s="253" t="s">
        <v>1554</v>
      </c>
      <c r="H22" s="253" t="s">
        <v>15</v>
      </c>
      <c r="I22" s="253" t="s">
        <v>431</v>
      </c>
      <c r="J22" s="253" t="s">
        <v>71</v>
      </c>
      <c r="K22" s="253" t="s">
        <v>71</v>
      </c>
      <c r="L22" s="253" t="s">
        <v>168</v>
      </c>
      <c r="M22" s="253" t="s">
        <v>1521</v>
      </c>
      <c r="N22" s="253" t="s">
        <v>1522</v>
      </c>
      <c r="O22" s="253" t="s">
        <v>1392</v>
      </c>
      <c r="P22" s="253" t="s">
        <v>1523</v>
      </c>
      <c r="Q22" s="250" t="s">
        <v>1479</v>
      </c>
      <c r="R22" s="254" t="s">
        <v>1480</v>
      </c>
      <c r="S22" s="123">
        <v>20</v>
      </c>
      <c r="T22" s="182" t="str">
        <f t="shared" si="0"/>
        <v>Organik Anak PerusahaanPersonil Operasi Tak Langsung</v>
      </c>
      <c r="U22" s="182" t="str">
        <f t="shared" si="1"/>
        <v>Organik Anak PerusahaanL</v>
      </c>
      <c r="V22" s="182" t="str">
        <f t="shared" si="2"/>
        <v>Organik Anak Perusahaan36</v>
      </c>
      <c r="W22" s="182" t="str">
        <f t="shared" si="3"/>
        <v>Organik Anak PerusahaanMadya 2</v>
      </c>
      <c r="X22" s="182" t="str">
        <f t="shared" si="4"/>
        <v>Organik Anak PerusahaanS1</v>
      </c>
      <c r="Y22" s="189" t="str">
        <f t="shared" si="5"/>
        <v>36 Tahun,3 Bulan,10 Hari</v>
      </c>
      <c r="Z22" s="182">
        <f t="shared" si="6"/>
        <v>36</v>
      </c>
    </row>
    <row r="23" spans="1:26">
      <c r="A23" s="249">
        <v>21</v>
      </c>
      <c r="B23" s="249" t="s">
        <v>1555</v>
      </c>
      <c r="C23" s="250">
        <v>19803200031</v>
      </c>
      <c r="D23" s="251" t="s">
        <v>1519</v>
      </c>
      <c r="E23" s="252">
        <v>35882</v>
      </c>
      <c r="F23" s="188">
        <f>#N/A</f>
        <v>23</v>
      </c>
      <c r="G23" s="253" t="s">
        <v>1556</v>
      </c>
      <c r="H23" s="253" t="s">
        <v>16</v>
      </c>
      <c r="I23" s="253" t="s">
        <v>440</v>
      </c>
      <c r="J23" s="253" t="s">
        <v>71</v>
      </c>
      <c r="K23" s="253" t="s">
        <v>71</v>
      </c>
      <c r="L23" s="253" t="s">
        <v>168</v>
      </c>
      <c r="M23" s="253" t="s">
        <v>1521</v>
      </c>
      <c r="N23" s="253" t="s">
        <v>1557</v>
      </c>
      <c r="O23" s="253" t="s">
        <v>1558</v>
      </c>
      <c r="P23" s="253" t="s">
        <v>1559</v>
      </c>
      <c r="Q23" s="250" t="s">
        <v>1479</v>
      </c>
      <c r="R23" s="254" t="s">
        <v>1480</v>
      </c>
      <c r="S23" s="123">
        <v>21</v>
      </c>
      <c r="T23" s="182" t="str">
        <f t="shared" si="0"/>
        <v>PKWT Anak PerusahaanPersonil Operasi Tak Langsung</v>
      </c>
      <c r="U23" s="182" t="str">
        <f t="shared" si="1"/>
        <v>PKWT Anak PerusahaanP</v>
      </c>
      <c r="V23" s="182" t="str">
        <f t="shared" si="2"/>
        <v>PKWT Anak Perusahaan23</v>
      </c>
      <c r="W23" s="182" t="str">
        <f t="shared" si="3"/>
        <v>PKWT Anak PerusahaanMadya 2</v>
      </c>
      <c r="X23" s="182" t="str">
        <f t="shared" si="4"/>
        <v>PKWT Anak PerusahaanS1</v>
      </c>
      <c r="Y23" s="189" t="str">
        <f t="shared" si="5"/>
        <v>23 Tahun,10 Bulan,3 Hari</v>
      </c>
      <c r="Z23" s="182">
        <f t="shared" si="6"/>
        <v>23</v>
      </c>
    </row>
    <row r="24" spans="1:26">
      <c r="A24" s="249">
        <v>22</v>
      </c>
      <c r="B24" s="249" t="s">
        <v>1560</v>
      </c>
      <c r="C24" s="250">
        <v>19605200024</v>
      </c>
      <c r="D24" s="251" t="s">
        <v>1493</v>
      </c>
      <c r="E24" s="252">
        <v>35211</v>
      </c>
      <c r="F24" s="188">
        <f>#N/A</f>
        <v>25</v>
      </c>
      <c r="G24" s="253" t="s">
        <v>1539</v>
      </c>
      <c r="H24" s="253" t="s">
        <v>16</v>
      </c>
      <c r="I24" s="253" t="s">
        <v>431</v>
      </c>
      <c r="J24" s="253" t="s">
        <v>55</v>
      </c>
      <c r="K24" s="253" t="s">
        <v>58</v>
      </c>
      <c r="L24" s="253" t="s">
        <v>168</v>
      </c>
      <c r="M24" s="253" t="s">
        <v>1561</v>
      </c>
      <c r="N24" s="253" t="s">
        <v>1562</v>
      </c>
      <c r="O24" s="253" t="s">
        <v>1497</v>
      </c>
      <c r="P24" s="253" t="s">
        <v>1498</v>
      </c>
      <c r="Q24" s="250" t="s">
        <v>1479</v>
      </c>
      <c r="R24" s="254" t="s">
        <v>1480</v>
      </c>
      <c r="S24" s="123">
        <v>22</v>
      </c>
      <c r="T24" s="182" t="str">
        <f t="shared" si="0"/>
        <v>PKWT Anak PerusahaanPelayanan Petikemas</v>
      </c>
      <c r="U24" s="182" t="str">
        <f t="shared" si="1"/>
        <v>PKWT Anak PerusahaanL</v>
      </c>
      <c r="V24" s="182" t="str">
        <f t="shared" si="2"/>
        <v>PKWT Anak Perusahaan25</v>
      </c>
      <c r="W24" s="182" t="str">
        <f t="shared" si="3"/>
        <v>PKWT Anak PerusahaanJunior 3</v>
      </c>
      <c r="X24" s="182" t="str">
        <f t="shared" si="4"/>
        <v>PKWT Anak PerusahaanS1</v>
      </c>
      <c r="Y24" s="189" t="str">
        <f t="shared" si="5"/>
        <v>25 Tahun,8 Bulan,5 Hari</v>
      </c>
      <c r="Z24" s="182">
        <f t="shared" si="6"/>
        <v>25</v>
      </c>
    </row>
    <row r="25" spans="1:26">
      <c r="A25" s="249">
        <v>23</v>
      </c>
      <c r="B25" s="249" t="s">
        <v>1563</v>
      </c>
      <c r="C25" s="250">
        <v>19007190008</v>
      </c>
      <c r="D25" s="251" t="s">
        <v>1519</v>
      </c>
      <c r="E25" s="252">
        <v>33069</v>
      </c>
      <c r="F25" s="188">
        <f>#N/A</f>
        <v>31</v>
      </c>
      <c r="G25" s="253" t="s">
        <v>1564</v>
      </c>
      <c r="H25" s="253" t="s">
        <v>15</v>
      </c>
      <c r="I25" s="253" t="s">
        <v>440</v>
      </c>
      <c r="J25" s="253" t="s">
        <v>73</v>
      </c>
      <c r="K25" s="253" t="s">
        <v>73</v>
      </c>
      <c r="L25" s="253" t="s">
        <v>166</v>
      </c>
      <c r="M25" s="253" t="s">
        <v>1521</v>
      </c>
      <c r="N25" s="253" t="s">
        <v>1565</v>
      </c>
      <c r="O25" s="253" t="s">
        <v>1532</v>
      </c>
      <c r="P25" s="253" t="s">
        <v>1566</v>
      </c>
      <c r="Q25" s="250" t="s">
        <v>1479</v>
      </c>
      <c r="R25" s="254" t="s">
        <v>1480</v>
      </c>
      <c r="S25" s="123">
        <v>23</v>
      </c>
      <c r="T25" s="182" t="str">
        <f t="shared" si="0"/>
        <v>Organik Anak PerusahaanPersonil Penunjang Ops</v>
      </c>
      <c r="U25" s="182" t="str">
        <f t="shared" si="1"/>
        <v>Organik Anak PerusahaanP</v>
      </c>
      <c r="V25" s="182" t="str">
        <f t="shared" si="2"/>
        <v>Organik Anak Perusahaan31</v>
      </c>
      <c r="W25" s="182" t="str">
        <f t="shared" si="3"/>
        <v>Organik Anak PerusahaanMadya 2</v>
      </c>
      <c r="X25" s="182" t="str">
        <f t="shared" si="4"/>
        <v>Organik Anak PerusahaanS2</v>
      </c>
      <c r="Y25" s="189" t="str">
        <f t="shared" si="5"/>
        <v>31 Tahun,6 Bulan,16 Hari</v>
      </c>
      <c r="Z25" s="182">
        <f t="shared" si="6"/>
        <v>31</v>
      </c>
    </row>
    <row r="26" spans="1:26">
      <c r="A26" s="249">
        <v>24</v>
      </c>
      <c r="B26" s="249" t="s">
        <v>1567</v>
      </c>
      <c r="C26" s="250">
        <v>106169</v>
      </c>
      <c r="D26" s="251">
        <v>9</v>
      </c>
      <c r="E26" s="252">
        <v>32812</v>
      </c>
      <c r="F26" s="188">
        <f>#N/A</f>
        <v>32</v>
      </c>
      <c r="G26" s="253" t="s">
        <v>1568</v>
      </c>
      <c r="H26" s="253" t="s">
        <v>14</v>
      </c>
      <c r="I26" s="253" t="s">
        <v>431</v>
      </c>
      <c r="J26" s="253" t="s">
        <v>73</v>
      </c>
      <c r="K26" s="253" t="s">
        <v>73</v>
      </c>
      <c r="L26" s="253" t="s">
        <v>168</v>
      </c>
      <c r="M26" s="253" t="s">
        <v>1521</v>
      </c>
      <c r="N26" s="253" t="s">
        <v>1569</v>
      </c>
      <c r="O26" s="253" t="s">
        <v>1558</v>
      </c>
      <c r="P26" s="253" t="s">
        <v>1570</v>
      </c>
      <c r="Q26" s="250" t="s">
        <v>1479</v>
      </c>
      <c r="R26" s="254" t="s">
        <v>1480</v>
      </c>
      <c r="S26" s="123">
        <v>24</v>
      </c>
      <c r="T26" s="182" t="str">
        <f t="shared" si="0"/>
        <v>Organik Pelindo (Penugasan)Personil Penunjang Ops</v>
      </c>
      <c r="U26" s="182" t="str">
        <f t="shared" si="1"/>
        <v>Organik Pelindo (Penugasan)L</v>
      </c>
      <c r="V26" s="182" t="str">
        <f t="shared" si="2"/>
        <v>Organik Pelindo (Penugasan)32</v>
      </c>
      <c r="W26" s="182" t="str">
        <f t="shared" si="3"/>
        <v>Organik Pelindo (Penugasan)9</v>
      </c>
      <c r="X26" s="182" t="str">
        <f t="shared" si="4"/>
        <v>Organik Pelindo (Penugasan)S1</v>
      </c>
      <c r="Y26" s="189" t="str">
        <f t="shared" si="5"/>
        <v>32 Tahun,3 Bulan,0 Hari</v>
      </c>
      <c r="Z26" s="182">
        <f t="shared" si="6"/>
        <v>32</v>
      </c>
    </row>
    <row r="27" spans="1:26">
      <c r="A27" s="249">
        <v>25</v>
      </c>
      <c r="B27" s="249" t="s">
        <v>1571</v>
      </c>
      <c r="C27" s="250">
        <v>19002190012</v>
      </c>
      <c r="D27" s="251" t="s">
        <v>1519</v>
      </c>
      <c r="E27" s="252">
        <v>32926</v>
      </c>
      <c r="F27" s="188">
        <f>#N/A</f>
        <v>31</v>
      </c>
      <c r="G27" s="253" t="s">
        <v>1572</v>
      </c>
      <c r="H27" s="253" t="s">
        <v>15</v>
      </c>
      <c r="I27" s="253" t="s">
        <v>431</v>
      </c>
      <c r="J27" s="253" t="s">
        <v>71</v>
      </c>
      <c r="K27" s="253" t="s">
        <v>71</v>
      </c>
      <c r="L27" s="253" t="s">
        <v>168</v>
      </c>
      <c r="M27" s="253" t="s">
        <v>1521</v>
      </c>
      <c r="N27" s="253" t="s">
        <v>1569</v>
      </c>
      <c r="O27" s="253" t="s">
        <v>1558</v>
      </c>
      <c r="P27" s="253" t="s">
        <v>1570</v>
      </c>
      <c r="Q27" s="250" t="s">
        <v>1479</v>
      </c>
      <c r="R27" s="254" t="s">
        <v>1480</v>
      </c>
      <c r="S27" s="123">
        <v>25</v>
      </c>
      <c r="T27" s="182" t="str">
        <f t="shared" si="0"/>
        <v>Organik Anak PerusahaanPersonil Operasi Tak Langsung</v>
      </c>
      <c r="U27" s="182" t="str">
        <f t="shared" si="1"/>
        <v>Organik Anak PerusahaanL</v>
      </c>
      <c r="V27" s="182" t="str">
        <f t="shared" si="2"/>
        <v>Organik Anak Perusahaan31</v>
      </c>
      <c r="W27" s="182" t="str">
        <f t="shared" si="3"/>
        <v>Organik Anak PerusahaanMadya 2</v>
      </c>
      <c r="X27" s="182" t="str">
        <f t="shared" si="4"/>
        <v>Organik Anak PerusahaanS1</v>
      </c>
      <c r="Y27" s="189" t="str">
        <f t="shared" si="5"/>
        <v>31 Tahun,11 Bulan,9 Hari</v>
      </c>
      <c r="Z27" s="182">
        <f t="shared" si="6"/>
        <v>31</v>
      </c>
    </row>
    <row r="28" spans="1:26">
      <c r="A28" s="249">
        <v>26</v>
      </c>
      <c r="B28" s="249" t="s">
        <v>1573</v>
      </c>
      <c r="C28" s="250">
        <v>100553</v>
      </c>
      <c r="D28" s="251">
        <v>8</v>
      </c>
      <c r="E28" s="252">
        <v>25242</v>
      </c>
      <c r="F28" s="188">
        <f>#N/A</f>
        <v>52</v>
      </c>
      <c r="G28" s="253" t="s">
        <v>1574</v>
      </c>
      <c r="H28" s="253" t="s">
        <v>14</v>
      </c>
      <c r="I28" s="253" t="s">
        <v>431</v>
      </c>
      <c r="J28" s="253" t="s">
        <v>73</v>
      </c>
      <c r="K28" s="253" t="s">
        <v>73</v>
      </c>
      <c r="L28" s="253" t="s">
        <v>168</v>
      </c>
      <c r="M28" s="253" t="s">
        <v>1575</v>
      </c>
      <c r="N28" s="253" t="s">
        <v>1576</v>
      </c>
      <c r="O28" s="253" t="s">
        <v>1497</v>
      </c>
      <c r="P28" s="253" t="s">
        <v>1498</v>
      </c>
      <c r="Q28" s="250" t="s">
        <v>1479</v>
      </c>
      <c r="R28" s="254" t="s">
        <v>1480</v>
      </c>
      <c r="S28" s="123">
        <v>26</v>
      </c>
      <c r="T28" s="182" t="str">
        <f t="shared" si="0"/>
        <v>Organik Pelindo (Penugasan)Personil Penunjang Ops</v>
      </c>
      <c r="U28" s="182" t="str">
        <f t="shared" si="1"/>
        <v>Organik Pelindo (Penugasan)L</v>
      </c>
      <c r="V28" s="182" t="str">
        <f t="shared" si="2"/>
        <v>Organik Pelindo (Penugasan)52</v>
      </c>
      <c r="W28" s="182" t="str">
        <f t="shared" si="3"/>
        <v>Organik Pelindo (Penugasan)8</v>
      </c>
      <c r="X28" s="182" t="str">
        <f t="shared" si="4"/>
        <v>Organik Pelindo (Penugasan)S1</v>
      </c>
      <c r="Y28" s="189" t="str">
        <f t="shared" si="5"/>
        <v>52 Tahun,11 Bulan,23 Hari</v>
      </c>
      <c r="Z28" s="182">
        <f t="shared" si="6"/>
        <v>52</v>
      </c>
    </row>
    <row r="29" spans="1:26">
      <c r="A29" s="249">
        <v>27</v>
      </c>
      <c r="B29" s="249" t="s">
        <v>1577</v>
      </c>
      <c r="C29" s="250">
        <v>19609200025</v>
      </c>
      <c r="D29" s="251" t="s">
        <v>1493</v>
      </c>
      <c r="E29" s="252">
        <v>35314</v>
      </c>
      <c r="F29" s="188">
        <f>#N/A</f>
        <v>25</v>
      </c>
      <c r="G29" s="253" t="s">
        <v>1494</v>
      </c>
      <c r="H29" s="253" t="s">
        <v>16</v>
      </c>
      <c r="I29" s="253" t="s">
        <v>431</v>
      </c>
      <c r="J29" s="253" t="s">
        <v>55</v>
      </c>
      <c r="K29" s="253" t="s">
        <v>58</v>
      </c>
      <c r="L29" s="253" t="s">
        <v>172</v>
      </c>
      <c r="M29" s="253" t="s">
        <v>1578</v>
      </c>
      <c r="N29" s="253" t="s">
        <v>1579</v>
      </c>
      <c r="O29" s="253" t="s">
        <v>1497</v>
      </c>
      <c r="P29" s="253" t="s">
        <v>1498</v>
      </c>
      <c r="Q29" s="250" t="s">
        <v>1479</v>
      </c>
      <c r="R29" s="254" t="s">
        <v>1480</v>
      </c>
      <c r="S29" s="123">
        <v>27</v>
      </c>
      <c r="T29" s="182" t="str">
        <f t="shared" si="0"/>
        <v>PKWT Anak PerusahaanPelayanan Petikemas</v>
      </c>
      <c r="U29" s="182" t="str">
        <f t="shared" si="1"/>
        <v>PKWT Anak PerusahaanL</v>
      </c>
      <c r="V29" s="182" t="str">
        <f t="shared" si="2"/>
        <v>PKWT Anak Perusahaan25</v>
      </c>
      <c r="W29" s="182" t="str">
        <f t="shared" si="3"/>
        <v>PKWT Anak PerusahaanJunior 3</v>
      </c>
      <c r="X29" s="182" t="str">
        <f t="shared" si="4"/>
        <v>PKWT Anak PerusahaanSLTA</v>
      </c>
      <c r="Y29" s="189" t="str">
        <f t="shared" si="5"/>
        <v>25 Tahun,4 Bulan,25 Hari</v>
      </c>
      <c r="Z29" s="182">
        <f t="shared" si="6"/>
        <v>25</v>
      </c>
    </row>
    <row r="30" spans="1:26">
      <c r="A30" s="249">
        <v>28</v>
      </c>
      <c r="B30" s="249" t="s">
        <v>1580</v>
      </c>
      <c r="C30" s="250">
        <v>19409200030</v>
      </c>
      <c r="D30" s="251" t="s">
        <v>1546</v>
      </c>
      <c r="E30" s="252">
        <v>34582</v>
      </c>
      <c r="F30" s="188">
        <f>#N/A</f>
        <v>27</v>
      </c>
      <c r="G30" s="253" t="s">
        <v>1547</v>
      </c>
      <c r="H30" s="253" t="s">
        <v>16</v>
      </c>
      <c r="I30" s="253" t="s">
        <v>431</v>
      </c>
      <c r="J30" s="253" t="s">
        <v>55</v>
      </c>
      <c r="K30" s="253" t="s">
        <v>58</v>
      </c>
      <c r="L30" s="253" t="s">
        <v>170</v>
      </c>
      <c r="M30" s="253" t="s">
        <v>1548</v>
      </c>
      <c r="N30" s="253" t="s">
        <v>1581</v>
      </c>
      <c r="O30" s="253" t="s">
        <v>1497</v>
      </c>
      <c r="P30" s="253" t="s">
        <v>1550</v>
      </c>
      <c r="Q30" s="250" t="s">
        <v>1479</v>
      </c>
      <c r="R30" s="254" t="s">
        <v>1480</v>
      </c>
      <c r="S30" s="123">
        <v>28</v>
      </c>
      <c r="T30" s="182" t="str">
        <f t="shared" si="0"/>
        <v>PKWT Anak PerusahaanPelayanan Petikemas</v>
      </c>
      <c r="U30" s="182" t="str">
        <f t="shared" si="1"/>
        <v>PKWT Anak PerusahaanL</v>
      </c>
      <c r="V30" s="182" t="str">
        <f t="shared" si="2"/>
        <v>PKWT Anak Perusahaan27</v>
      </c>
      <c r="W30" s="182" t="str">
        <f t="shared" si="3"/>
        <v>PKWT Anak PerusahaanJunior 1</v>
      </c>
      <c r="X30" s="182" t="str">
        <f t="shared" si="4"/>
        <v>PKWT Anak PerusahaanD3</v>
      </c>
      <c r="Y30" s="189" t="str">
        <f t="shared" si="5"/>
        <v>27 Tahun,4 Bulan,26 Hari</v>
      </c>
      <c r="Z30" s="182">
        <f t="shared" si="6"/>
        <v>27</v>
      </c>
    </row>
    <row r="31" spans="1:26">
      <c r="A31" s="249">
        <v>29</v>
      </c>
      <c r="B31" s="249" t="s">
        <v>1582</v>
      </c>
      <c r="C31" s="250">
        <v>106476</v>
      </c>
      <c r="D31" s="251">
        <v>10</v>
      </c>
      <c r="E31" s="252">
        <v>33179</v>
      </c>
      <c r="F31" s="188">
        <f>#N/A</f>
        <v>31</v>
      </c>
      <c r="G31" s="253" t="s">
        <v>1583</v>
      </c>
      <c r="H31" s="253" t="s">
        <v>14</v>
      </c>
      <c r="I31" s="253" t="s">
        <v>431</v>
      </c>
      <c r="J31" s="253" t="s">
        <v>73</v>
      </c>
      <c r="K31" s="253" t="s">
        <v>73</v>
      </c>
      <c r="L31" s="253" t="s">
        <v>168</v>
      </c>
      <c r="M31" s="253" t="s">
        <v>1584</v>
      </c>
      <c r="N31" s="253" t="s">
        <v>1585</v>
      </c>
      <c r="O31" s="253" t="s">
        <v>1497</v>
      </c>
      <c r="P31" s="253" t="s">
        <v>1586</v>
      </c>
      <c r="Q31" s="250" t="s">
        <v>1479</v>
      </c>
      <c r="R31" s="254" t="s">
        <v>1480</v>
      </c>
      <c r="S31" s="123">
        <v>29</v>
      </c>
      <c r="T31" s="182" t="str">
        <f t="shared" si="0"/>
        <v>Organik Pelindo (Penugasan)Personil Penunjang Ops</v>
      </c>
      <c r="U31" s="182" t="str">
        <f t="shared" si="1"/>
        <v>Organik Pelindo (Penugasan)L</v>
      </c>
      <c r="V31" s="182" t="str">
        <f t="shared" si="2"/>
        <v>Organik Pelindo (Penugasan)31</v>
      </c>
      <c r="W31" s="182" t="str">
        <f t="shared" si="3"/>
        <v>Organik Pelindo (Penugasan)10</v>
      </c>
      <c r="X31" s="182" t="str">
        <f t="shared" si="4"/>
        <v>Organik Pelindo (Penugasan)S1</v>
      </c>
      <c r="Y31" s="189" t="str">
        <f t="shared" si="5"/>
        <v>31 Tahun,2 Bulan,29 Hari</v>
      </c>
      <c r="Z31" s="182">
        <f t="shared" si="6"/>
        <v>31</v>
      </c>
    </row>
    <row r="32" spans="1:26">
      <c r="A32" s="249">
        <v>30</v>
      </c>
      <c r="B32" s="249" t="s">
        <v>1587</v>
      </c>
      <c r="C32" s="250">
        <v>19004130002</v>
      </c>
      <c r="D32" s="251" t="s">
        <v>1588</v>
      </c>
      <c r="E32" s="252">
        <v>32970</v>
      </c>
      <c r="F32" s="188">
        <f>#N/A</f>
        <v>31</v>
      </c>
      <c r="G32" s="253" t="s">
        <v>1589</v>
      </c>
      <c r="H32" s="253" t="s">
        <v>15</v>
      </c>
      <c r="I32" s="253" t="s">
        <v>440</v>
      </c>
      <c r="J32" s="253" t="s">
        <v>73</v>
      </c>
      <c r="K32" s="253" t="s">
        <v>73</v>
      </c>
      <c r="L32" s="253" t="s">
        <v>168</v>
      </c>
      <c r="M32" s="253" t="s">
        <v>1521</v>
      </c>
      <c r="N32" s="253" t="s">
        <v>1490</v>
      </c>
      <c r="O32" s="253" t="s">
        <v>1502</v>
      </c>
      <c r="P32" s="253" t="s">
        <v>1590</v>
      </c>
      <c r="Q32" s="250" t="s">
        <v>1479</v>
      </c>
      <c r="R32" s="254" t="s">
        <v>1480</v>
      </c>
      <c r="S32" s="123">
        <v>30</v>
      </c>
      <c r="T32" s="182" t="str">
        <f t="shared" si="0"/>
        <v>Organik Anak PerusahaanPersonil Penunjang Ops</v>
      </c>
      <c r="U32" s="182" t="str">
        <f t="shared" si="1"/>
        <v>Organik Anak PerusahaanP</v>
      </c>
      <c r="V32" s="182" t="str">
        <f t="shared" si="2"/>
        <v>Organik Anak Perusahaan31</v>
      </c>
      <c r="W32" s="182" t="str">
        <f t="shared" si="3"/>
        <v>Organik Anak PerusahaanSenior 3</v>
      </c>
      <c r="X32" s="182" t="str">
        <f t="shared" si="4"/>
        <v>Organik Anak PerusahaanS1</v>
      </c>
      <c r="Y32" s="189" t="str">
        <f t="shared" si="5"/>
        <v>31 Tahun,9 Bulan,24 Hari</v>
      </c>
      <c r="Z32" s="182">
        <f t="shared" si="6"/>
        <v>31</v>
      </c>
    </row>
    <row r="33" spans="1:26">
      <c r="A33" s="249">
        <v>31</v>
      </c>
      <c r="B33" s="249" t="s">
        <v>1591</v>
      </c>
      <c r="C33" s="250">
        <v>1870513001</v>
      </c>
      <c r="D33" s="251" t="s">
        <v>1588</v>
      </c>
      <c r="E33" s="252">
        <v>31902</v>
      </c>
      <c r="F33" s="188">
        <f>#N/A</f>
        <v>34</v>
      </c>
      <c r="G33" s="253" t="s">
        <v>1592</v>
      </c>
      <c r="H33" s="253" t="s">
        <v>15</v>
      </c>
      <c r="I33" s="253" t="s">
        <v>440</v>
      </c>
      <c r="J33" s="253" t="s">
        <v>73</v>
      </c>
      <c r="K33" s="253" t="s">
        <v>73</v>
      </c>
      <c r="L33" s="253" t="s">
        <v>168</v>
      </c>
      <c r="M33" s="253" t="s">
        <v>1521</v>
      </c>
      <c r="N33" s="253" t="s">
        <v>1576</v>
      </c>
      <c r="O33" s="253" t="s">
        <v>1532</v>
      </c>
      <c r="P33" s="253" t="s">
        <v>1593</v>
      </c>
      <c r="Q33" s="250" t="s">
        <v>1479</v>
      </c>
      <c r="R33" s="254" t="s">
        <v>1480</v>
      </c>
      <c r="S33" s="123">
        <v>31</v>
      </c>
      <c r="T33" s="182" t="str">
        <f t="shared" si="0"/>
        <v>Organik Anak PerusahaanPersonil Penunjang Ops</v>
      </c>
      <c r="U33" s="182" t="str">
        <f t="shared" si="1"/>
        <v>Organik Anak PerusahaanP</v>
      </c>
      <c r="V33" s="182" t="str">
        <f t="shared" si="2"/>
        <v>Organik Anak Perusahaan34</v>
      </c>
      <c r="W33" s="182" t="str">
        <f t="shared" si="3"/>
        <v>Organik Anak PerusahaanSenior 3</v>
      </c>
      <c r="X33" s="182" t="str">
        <f t="shared" si="4"/>
        <v>Organik Anak PerusahaanS1</v>
      </c>
      <c r="Y33" s="189" t="str">
        <f t="shared" si="5"/>
        <v>34 Tahun,8 Bulan,26 Hari</v>
      </c>
      <c r="Z33" s="182">
        <f t="shared" si="6"/>
        <v>34</v>
      </c>
    </row>
    <row r="34" spans="1:26">
      <c r="A34" s="249">
        <v>32</v>
      </c>
      <c r="B34" s="249" t="s">
        <v>1594</v>
      </c>
      <c r="C34" s="250">
        <v>19206200014</v>
      </c>
      <c r="D34" s="251" t="s">
        <v>1493</v>
      </c>
      <c r="E34" s="252">
        <v>33785</v>
      </c>
      <c r="F34" s="188">
        <f>#N/A</f>
        <v>29</v>
      </c>
      <c r="G34" s="253" t="s">
        <v>1539</v>
      </c>
      <c r="H34" s="253" t="s">
        <v>16</v>
      </c>
      <c r="I34" s="253" t="s">
        <v>431</v>
      </c>
      <c r="J34" s="253" t="s">
        <v>55</v>
      </c>
      <c r="K34" s="253" t="s">
        <v>58</v>
      </c>
      <c r="L34" s="253" t="s">
        <v>170</v>
      </c>
      <c r="M34" s="253" t="s">
        <v>1534</v>
      </c>
      <c r="N34" s="253" t="s">
        <v>1595</v>
      </c>
      <c r="O34" s="253" t="s">
        <v>1497</v>
      </c>
      <c r="P34" s="253" t="s">
        <v>1498</v>
      </c>
      <c r="Q34" s="250" t="s">
        <v>1479</v>
      </c>
      <c r="R34" s="254" t="s">
        <v>1480</v>
      </c>
      <c r="S34" s="123">
        <v>32</v>
      </c>
      <c r="T34" s="182" t="str">
        <f t="shared" si="0"/>
        <v>PKWT Anak PerusahaanPelayanan Petikemas</v>
      </c>
      <c r="U34" s="182" t="str">
        <f t="shared" si="1"/>
        <v>PKWT Anak PerusahaanL</v>
      </c>
      <c r="V34" s="182" t="str">
        <f t="shared" si="2"/>
        <v>PKWT Anak Perusahaan29</v>
      </c>
      <c r="W34" s="182" t="str">
        <f t="shared" si="3"/>
        <v>PKWT Anak PerusahaanJunior 3</v>
      </c>
      <c r="X34" s="182" t="str">
        <f t="shared" si="4"/>
        <v>PKWT Anak PerusahaanD3</v>
      </c>
      <c r="Y34" s="189" t="str">
        <f t="shared" si="5"/>
        <v>29 Tahun,7 Bulan,1 Hari</v>
      </c>
      <c r="Z34" s="182">
        <f t="shared" si="6"/>
        <v>29</v>
      </c>
    </row>
    <row r="35" spans="1:26">
      <c r="A35" s="249">
        <v>33</v>
      </c>
      <c r="B35" s="249" t="s">
        <v>1596</v>
      </c>
      <c r="C35" s="250">
        <v>102489</v>
      </c>
      <c r="D35" s="251">
        <v>8</v>
      </c>
      <c r="E35" s="252">
        <v>27967</v>
      </c>
      <c r="F35" s="188">
        <f>#N/A</f>
        <v>45</v>
      </c>
      <c r="G35" s="253" t="s">
        <v>1597</v>
      </c>
      <c r="H35" s="253" t="s">
        <v>14</v>
      </c>
      <c r="I35" s="253" t="s">
        <v>431</v>
      </c>
      <c r="J35" s="253" t="s">
        <v>73</v>
      </c>
      <c r="K35" s="253" t="s">
        <v>73</v>
      </c>
      <c r="L35" s="253" t="s">
        <v>168</v>
      </c>
      <c r="M35" s="253" t="s">
        <v>1561</v>
      </c>
      <c r="N35" s="253" t="s">
        <v>1576</v>
      </c>
      <c r="O35" s="253" t="s">
        <v>1497</v>
      </c>
      <c r="P35" s="253" t="s">
        <v>1550</v>
      </c>
      <c r="Q35" s="250" t="s">
        <v>1479</v>
      </c>
      <c r="R35" s="254" t="s">
        <v>1480</v>
      </c>
      <c r="S35" s="123">
        <v>33</v>
      </c>
      <c r="T35" s="182" t="str">
        <f t="shared" si="0"/>
        <v>Organik Pelindo (Penugasan)Personil Penunjang Ops</v>
      </c>
      <c r="U35" s="182" t="str">
        <f t="shared" si="1"/>
        <v>Organik Pelindo (Penugasan)L</v>
      </c>
      <c r="V35" s="182" t="str">
        <f t="shared" si="2"/>
        <v>Organik Pelindo (Penugasan)45</v>
      </c>
      <c r="W35" s="182" t="str">
        <f t="shared" si="3"/>
        <v>Organik Pelindo (Penugasan)8</v>
      </c>
      <c r="X35" s="182" t="str">
        <f t="shared" si="4"/>
        <v>Organik Pelindo (Penugasan)S1</v>
      </c>
      <c r="Y35" s="189" t="str">
        <f t="shared" si="5"/>
        <v>45 Tahun,6 Bulan,5 Hari</v>
      </c>
      <c r="Z35" s="182">
        <f t="shared" si="6"/>
        <v>45</v>
      </c>
    </row>
    <row r="36" spans="1:26">
      <c r="A36" s="249">
        <v>34</v>
      </c>
      <c r="B36" s="249" t="s">
        <v>1598</v>
      </c>
      <c r="C36" s="250">
        <v>18610190007</v>
      </c>
      <c r="D36" s="251" t="s">
        <v>1519</v>
      </c>
      <c r="E36" s="252">
        <v>31687</v>
      </c>
      <c r="F36" s="188">
        <f>#N/A</f>
        <v>35</v>
      </c>
      <c r="G36" s="253" t="s">
        <v>1599</v>
      </c>
      <c r="H36" s="253" t="s">
        <v>15</v>
      </c>
      <c r="I36" s="253" t="s">
        <v>431</v>
      </c>
      <c r="J36" s="253" t="s">
        <v>73</v>
      </c>
      <c r="K36" s="253" t="s">
        <v>73</v>
      </c>
      <c r="L36" s="253" t="s">
        <v>168</v>
      </c>
      <c r="M36" s="253" t="s">
        <v>1600</v>
      </c>
      <c r="N36" s="253" t="s">
        <v>1490</v>
      </c>
      <c r="O36" s="253" t="s">
        <v>1502</v>
      </c>
      <c r="P36" s="253" t="s">
        <v>1517</v>
      </c>
      <c r="Q36" s="250" t="s">
        <v>1479</v>
      </c>
      <c r="R36" s="254" t="s">
        <v>1480</v>
      </c>
      <c r="S36" s="123">
        <v>34</v>
      </c>
      <c r="T36" s="182" t="str">
        <f t="shared" si="0"/>
        <v>Organik Anak PerusahaanPersonil Penunjang Ops</v>
      </c>
      <c r="U36" s="182" t="str">
        <f t="shared" si="1"/>
        <v>Organik Anak PerusahaanL</v>
      </c>
      <c r="V36" s="182" t="str">
        <f t="shared" si="2"/>
        <v>Organik Anak Perusahaan35</v>
      </c>
      <c r="W36" s="182" t="str">
        <f t="shared" si="3"/>
        <v>Organik Anak PerusahaanMadya 2</v>
      </c>
      <c r="X36" s="182" t="str">
        <f t="shared" si="4"/>
        <v>Organik Anak PerusahaanS1</v>
      </c>
      <c r="Y36" s="189" t="str">
        <f t="shared" si="5"/>
        <v>35 Tahun,3 Bulan,29 Hari</v>
      </c>
      <c r="Z36" s="182">
        <f t="shared" si="6"/>
        <v>35</v>
      </c>
    </row>
    <row r="37" spans="1:26">
      <c r="A37" s="249">
        <v>35</v>
      </c>
      <c r="B37" s="249" t="s">
        <v>1601</v>
      </c>
      <c r="C37" s="250">
        <v>107068</v>
      </c>
      <c r="D37" s="251">
        <v>11</v>
      </c>
      <c r="E37" s="252">
        <v>34206</v>
      </c>
      <c r="F37" s="188">
        <f>#N/A</f>
        <v>28</v>
      </c>
      <c r="G37" s="253" t="s">
        <v>1602</v>
      </c>
      <c r="H37" s="253" t="s">
        <v>14</v>
      </c>
      <c r="I37" s="253" t="s">
        <v>431</v>
      </c>
      <c r="J37" s="253" t="s">
        <v>71</v>
      </c>
      <c r="K37" s="253" t="s">
        <v>71</v>
      </c>
      <c r="L37" s="253" t="s">
        <v>168</v>
      </c>
      <c r="M37" s="253" t="s">
        <v>1543</v>
      </c>
      <c r="N37" s="253" t="s">
        <v>1537</v>
      </c>
      <c r="O37" s="253" t="s">
        <v>1392</v>
      </c>
      <c r="P37" s="253" t="s">
        <v>1523</v>
      </c>
      <c r="Q37" s="250" t="s">
        <v>1479</v>
      </c>
      <c r="R37" s="254" t="s">
        <v>1480</v>
      </c>
      <c r="S37" s="123">
        <v>35</v>
      </c>
      <c r="T37" s="182" t="str">
        <f t="shared" si="0"/>
        <v>Organik Pelindo (Penugasan)Personil Operasi Tak Langsung</v>
      </c>
      <c r="U37" s="182" t="str">
        <f t="shared" si="1"/>
        <v>Organik Pelindo (Penugasan)L</v>
      </c>
      <c r="V37" s="182" t="str">
        <f t="shared" si="2"/>
        <v>Organik Pelindo (Penugasan)28</v>
      </c>
      <c r="W37" s="182" t="str">
        <f t="shared" si="3"/>
        <v>Organik Pelindo (Penugasan)11</v>
      </c>
      <c r="X37" s="182" t="str">
        <f t="shared" si="4"/>
        <v>Organik Pelindo (Penugasan)S1</v>
      </c>
      <c r="Y37" s="189" t="str">
        <f t="shared" si="5"/>
        <v>28 Tahun,5 Bulan,6 Hari</v>
      </c>
      <c r="Z37" s="182">
        <f t="shared" si="6"/>
        <v>28</v>
      </c>
    </row>
    <row r="38" spans="1:26">
      <c r="A38" s="249">
        <v>36</v>
      </c>
      <c r="B38" s="249" t="s">
        <v>1603</v>
      </c>
      <c r="C38" s="250">
        <v>19108200015</v>
      </c>
      <c r="D38" s="251" t="s">
        <v>1493</v>
      </c>
      <c r="E38" s="252">
        <v>33459</v>
      </c>
      <c r="F38" s="188">
        <f>#N/A</f>
        <v>30</v>
      </c>
      <c r="G38" s="253" t="s">
        <v>1539</v>
      </c>
      <c r="H38" s="253" t="s">
        <v>16</v>
      </c>
      <c r="I38" s="253" t="s">
        <v>431</v>
      </c>
      <c r="J38" s="253" t="s">
        <v>55</v>
      </c>
      <c r="K38" s="253" t="s">
        <v>58</v>
      </c>
      <c r="L38" s="253" t="s">
        <v>168</v>
      </c>
      <c r="M38" s="253" t="s">
        <v>1561</v>
      </c>
      <c r="N38" s="253" t="s">
        <v>1485</v>
      </c>
      <c r="O38" s="253" t="s">
        <v>1497</v>
      </c>
      <c r="P38" s="253" t="s">
        <v>1498</v>
      </c>
      <c r="Q38" s="250" t="s">
        <v>1479</v>
      </c>
      <c r="R38" s="254" t="s">
        <v>1480</v>
      </c>
      <c r="S38" s="123">
        <v>36</v>
      </c>
      <c r="T38" s="182" t="str">
        <f t="shared" si="0"/>
        <v>PKWT Anak PerusahaanPelayanan Petikemas</v>
      </c>
      <c r="U38" s="182" t="str">
        <f t="shared" si="1"/>
        <v>PKWT Anak PerusahaanL</v>
      </c>
      <c r="V38" s="182" t="str">
        <f t="shared" si="2"/>
        <v>PKWT Anak Perusahaan30</v>
      </c>
      <c r="W38" s="182" t="str">
        <f t="shared" si="3"/>
        <v>PKWT Anak PerusahaanJunior 3</v>
      </c>
      <c r="X38" s="182" t="str">
        <f t="shared" si="4"/>
        <v>PKWT Anak PerusahaanS1</v>
      </c>
      <c r="Y38" s="189" t="str">
        <f t="shared" si="5"/>
        <v>30 Tahun,5 Bulan,22 Hari</v>
      </c>
      <c r="Z38" s="182">
        <f t="shared" si="6"/>
        <v>30</v>
      </c>
    </row>
    <row r="39" spans="1:26">
      <c r="A39" s="249">
        <v>37</v>
      </c>
      <c r="B39" s="249" t="s">
        <v>1604</v>
      </c>
      <c r="C39" s="250">
        <v>18911190010</v>
      </c>
      <c r="D39" s="251" t="s">
        <v>1519</v>
      </c>
      <c r="E39" s="252">
        <v>32816</v>
      </c>
      <c r="F39" s="188">
        <f>#N/A</f>
        <v>32</v>
      </c>
      <c r="G39" s="253" t="s">
        <v>1605</v>
      </c>
      <c r="H39" s="253" t="s">
        <v>15</v>
      </c>
      <c r="I39" s="253" t="s">
        <v>431</v>
      </c>
      <c r="J39" s="253" t="s">
        <v>71</v>
      </c>
      <c r="K39" s="253" t="s">
        <v>71</v>
      </c>
      <c r="L39" s="253" t="s">
        <v>168</v>
      </c>
      <c r="M39" s="253" t="s">
        <v>1521</v>
      </c>
      <c r="N39" s="253" t="s">
        <v>1569</v>
      </c>
      <c r="O39" s="253" t="s">
        <v>1558</v>
      </c>
      <c r="P39" s="253" t="s">
        <v>1570</v>
      </c>
      <c r="Q39" s="250" t="s">
        <v>1479</v>
      </c>
      <c r="R39" s="254" t="s">
        <v>1480</v>
      </c>
      <c r="S39" s="123">
        <v>37</v>
      </c>
      <c r="T39" s="182" t="str">
        <f t="shared" si="0"/>
        <v>Organik Anak PerusahaanPersonil Operasi Tak Langsung</v>
      </c>
      <c r="U39" s="182" t="str">
        <f t="shared" si="1"/>
        <v>Organik Anak PerusahaanL</v>
      </c>
      <c r="V39" s="182" t="str">
        <f t="shared" si="2"/>
        <v>Organik Anak Perusahaan32</v>
      </c>
      <c r="W39" s="182" t="str">
        <f t="shared" si="3"/>
        <v>Organik Anak PerusahaanMadya 2</v>
      </c>
      <c r="X39" s="182" t="str">
        <f t="shared" si="4"/>
        <v>Organik Anak PerusahaanS1</v>
      </c>
      <c r="Y39" s="189" t="str">
        <f t="shared" si="5"/>
        <v>32 Tahun,2 Bulan,27 Hari</v>
      </c>
      <c r="Z39" s="182">
        <f t="shared" si="6"/>
        <v>32</v>
      </c>
    </row>
    <row r="40" spans="1:26">
      <c r="A40" s="249">
        <v>38</v>
      </c>
      <c r="B40" s="249" t="s">
        <v>1606</v>
      </c>
      <c r="C40" s="250">
        <v>19411200016</v>
      </c>
      <c r="D40" s="251" t="s">
        <v>1493</v>
      </c>
      <c r="E40" s="252">
        <v>34648</v>
      </c>
      <c r="F40" s="188">
        <f>#N/A</f>
        <v>27</v>
      </c>
      <c r="G40" s="253" t="s">
        <v>1494</v>
      </c>
      <c r="H40" s="253" t="s">
        <v>16</v>
      </c>
      <c r="I40" s="253" t="s">
        <v>431</v>
      </c>
      <c r="J40" s="253" t="s">
        <v>55</v>
      </c>
      <c r="K40" s="253" t="s">
        <v>58</v>
      </c>
      <c r="L40" s="253" t="s">
        <v>168</v>
      </c>
      <c r="M40" s="253" t="s">
        <v>1607</v>
      </c>
      <c r="N40" s="253" t="s">
        <v>1608</v>
      </c>
      <c r="O40" s="253" t="s">
        <v>1497</v>
      </c>
      <c r="P40" s="253" t="s">
        <v>1498</v>
      </c>
      <c r="Q40" s="250" t="s">
        <v>1479</v>
      </c>
      <c r="R40" s="254" t="s">
        <v>1480</v>
      </c>
      <c r="S40" s="123">
        <v>38</v>
      </c>
      <c r="T40" s="182" t="str">
        <f t="shared" si="0"/>
        <v>PKWT Anak PerusahaanPelayanan Petikemas</v>
      </c>
      <c r="U40" s="182" t="str">
        <f t="shared" si="1"/>
        <v>PKWT Anak PerusahaanL</v>
      </c>
      <c r="V40" s="182" t="str">
        <f t="shared" si="2"/>
        <v>PKWT Anak Perusahaan27</v>
      </c>
      <c r="W40" s="182" t="str">
        <f t="shared" si="3"/>
        <v>PKWT Anak PerusahaanJunior 3</v>
      </c>
      <c r="X40" s="182" t="str">
        <f t="shared" si="4"/>
        <v>PKWT Anak PerusahaanS1</v>
      </c>
      <c r="Y40" s="189" t="str">
        <f t="shared" si="5"/>
        <v>27 Tahun,2 Bulan,21 Hari</v>
      </c>
      <c r="Z40" s="182">
        <f t="shared" si="6"/>
        <v>27</v>
      </c>
    </row>
    <row r="41" spans="1:26">
      <c r="A41" s="249">
        <v>39</v>
      </c>
      <c r="B41" s="249" t="s">
        <v>1609</v>
      </c>
      <c r="C41" s="250">
        <v>19610200017</v>
      </c>
      <c r="D41" s="251" t="s">
        <v>1493</v>
      </c>
      <c r="E41" s="252">
        <v>35368</v>
      </c>
      <c r="F41" s="188">
        <f>#N/A</f>
        <v>25</v>
      </c>
      <c r="G41" s="253" t="s">
        <v>1494</v>
      </c>
      <c r="H41" s="253" t="s">
        <v>16</v>
      </c>
      <c r="I41" s="253" t="s">
        <v>431</v>
      </c>
      <c r="J41" s="253" t="s">
        <v>55</v>
      </c>
      <c r="K41" s="253" t="s">
        <v>58</v>
      </c>
      <c r="L41" s="253" t="s">
        <v>168</v>
      </c>
      <c r="M41" s="253" t="s">
        <v>1610</v>
      </c>
      <c r="N41" s="253" t="s">
        <v>1611</v>
      </c>
      <c r="O41" s="253" t="s">
        <v>1497</v>
      </c>
      <c r="P41" s="253" t="s">
        <v>1498</v>
      </c>
      <c r="Q41" s="250" t="s">
        <v>1479</v>
      </c>
      <c r="R41" s="254" t="s">
        <v>1480</v>
      </c>
      <c r="S41" s="123">
        <v>39</v>
      </c>
      <c r="T41" s="182" t="str">
        <f t="shared" si="0"/>
        <v>PKWT Anak PerusahaanPelayanan Petikemas</v>
      </c>
      <c r="U41" s="182" t="str">
        <f t="shared" si="1"/>
        <v>PKWT Anak PerusahaanL</v>
      </c>
      <c r="V41" s="182" t="str">
        <f t="shared" si="2"/>
        <v>PKWT Anak Perusahaan25</v>
      </c>
      <c r="W41" s="182" t="str">
        <f t="shared" si="3"/>
        <v>PKWT Anak PerusahaanJunior 3</v>
      </c>
      <c r="X41" s="182" t="str">
        <f t="shared" si="4"/>
        <v>PKWT Anak PerusahaanS1</v>
      </c>
      <c r="Y41" s="189" t="str">
        <f t="shared" si="5"/>
        <v>25 Tahun,3 Bulan,1 Hari</v>
      </c>
      <c r="Z41" s="182">
        <f t="shared" si="6"/>
        <v>25</v>
      </c>
    </row>
    <row r="42" spans="1:26">
      <c r="A42" s="249">
        <v>40</v>
      </c>
      <c r="B42" s="249" t="s">
        <v>1612</v>
      </c>
      <c r="C42" s="250">
        <v>19705200018</v>
      </c>
      <c r="D42" s="251" t="s">
        <v>1493</v>
      </c>
      <c r="E42" s="252">
        <v>35568</v>
      </c>
      <c r="F42" s="188">
        <f>#N/A</f>
        <v>24</v>
      </c>
      <c r="G42" s="253" t="s">
        <v>1494</v>
      </c>
      <c r="H42" s="253" t="s">
        <v>16</v>
      </c>
      <c r="I42" s="253" t="s">
        <v>431</v>
      </c>
      <c r="J42" s="253" t="s">
        <v>55</v>
      </c>
      <c r="K42" s="253" t="s">
        <v>58</v>
      </c>
      <c r="L42" s="253" t="s">
        <v>170</v>
      </c>
      <c r="M42" s="253" t="s">
        <v>1613</v>
      </c>
      <c r="N42" s="253" t="s">
        <v>1537</v>
      </c>
      <c r="O42" s="253" t="s">
        <v>1497</v>
      </c>
      <c r="P42" s="253" t="s">
        <v>1498</v>
      </c>
      <c r="Q42" s="250" t="s">
        <v>1479</v>
      </c>
      <c r="R42" s="254" t="s">
        <v>1480</v>
      </c>
      <c r="S42" s="123">
        <v>40</v>
      </c>
      <c r="T42" s="182" t="str">
        <f t="shared" si="0"/>
        <v>PKWT Anak PerusahaanPelayanan Petikemas</v>
      </c>
      <c r="U42" s="182" t="str">
        <f t="shared" si="1"/>
        <v>PKWT Anak PerusahaanL</v>
      </c>
      <c r="V42" s="182" t="str">
        <f t="shared" si="2"/>
        <v>PKWT Anak Perusahaan24</v>
      </c>
      <c r="W42" s="182" t="str">
        <f t="shared" si="3"/>
        <v>PKWT Anak PerusahaanJunior 3</v>
      </c>
      <c r="X42" s="182" t="str">
        <f t="shared" si="4"/>
        <v>PKWT Anak PerusahaanD3</v>
      </c>
      <c r="Y42" s="189" t="str">
        <f t="shared" si="5"/>
        <v>24 Tahun,8 Bulan,13 Hari</v>
      </c>
      <c r="Z42" s="182">
        <f t="shared" si="6"/>
        <v>24</v>
      </c>
    </row>
    <row r="43" spans="1:26">
      <c r="A43" s="249">
        <v>41</v>
      </c>
      <c r="B43" s="249" t="s">
        <v>1614</v>
      </c>
      <c r="C43" s="250">
        <v>19405190013</v>
      </c>
      <c r="D43" s="251" t="s">
        <v>1519</v>
      </c>
      <c r="E43" s="252">
        <v>34461</v>
      </c>
      <c r="F43" s="188">
        <f>#N/A</f>
        <v>27</v>
      </c>
      <c r="G43" s="253" t="s">
        <v>1592</v>
      </c>
      <c r="H43" s="253" t="s">
        <v>15</v>
      </c>
      <c r="I43" s="253" t="s">
        <v>431</v>
      </c>
      <c r="J43" s="253" t="s">
        <v>73</v>
      </c>
      <c r="K43" s="253" t="s">
        <v>73</v>
      </c>
      <c r="L43" s="253" t="s">
        <v>168</v>
      </c>
      <c r="M43" s="253" t="s">
        <v>1521</v>
      </c>
      <c r="N43" s="253" t="s">
        <v>1615</v>
      </c>
      <c r="O43" s="253" t="s">
        <v>1532</v>
      </c>
      <c r="P43" s="253" t="s">
        <v>1593</v>
      </c>
      <c r="Q43" s="250" t="s">
        <v>1479</v>
      </c>
      <c r="R43" s="254" t="s">
        <v>1480</v>
      </c>
      <c r="S43" s="123">
        <v>41</v>
      </c>
      <c r="T43" s="182" t="str">
        <f t="shared" si="0"/>
        <v>Organik Anak PerusahaanPersonil Penunjang Ops</v>
      </c>
      <c r="U43" s="182" t="str">
        <f t="shared" si="1"/>
        <v>Organik Anak PerusahaanL</v>
      </c>
      <c r="V43" s="182" t="str">
        <f t="shared" si="2"/>
        <v>Organik Anak Perusahaan27</v>
      </c>
      <c r="W43" s="182" t="str">
        <f t="shared" si="3"/>
        <v>Organik Anak PerusahaanMadya 2</v>
      </c>
      <c r="X43" s="182" t="str">
        <f t="shared" si="4"/>
        <v>Organik Anak PerusahaanS1</v>
      </c>
      <c r="Y43" s="189" t="str">
        <f t="shared" si="5"/>
        <v>27 Tahun,8 Bulan,24 Hari</v>
      </c>
      <c r="Z43" s="182">
        <f t="shared" si="6"/>
        <v>27</v>
      </c>
    </row>
    <row r="44" spans="1:26">
      <c r="A44" s="249">
        <v>42</v>
      </c>
      <c r="B44" s="249" t="s">
        <v>1616</v>
      </c>
      <c r="C44" s="250">
        <v>106796</v>
      </c>
      <c r="D44" s="251">
        <v>11</v>
      </c>
      <c r="E44" s="252">
        <v>33672</v>
      </c>
      <c r="F44" s="188">
        <f>#N/A</f>
        <v>29</v>
      </c>
      <c r="G44" s="253" t="s">
        <v>1617</v>
      </c>
      <c r="H44" s="253" t="s">
        <v>14</v>
      </c>
      <c r="I44" s="253" t="s">
        <v>431</v>
      </c>
      <c r="J44" s="253" t="s">
        <v>71</v>
      </c>
      <c r="K44" s="253" t="s">
        <v>71</v>
      </c>
      <c r="L44" s="253" t="s">
        <v>168</v>
      </c>
      <c r="M44" s="253" t="s">
        <v>1618</v>
      </c>
      <c r="N44" s="253" t="s">
        <v>1537</v>
      </c>
      <c r="O44" s="253" t="s">
        <v>1392</v>
      </c>
      <c r="P44" s="253" t="s">
        <v>1523</v>
      </c>
      <c r="Q44" s="250" t="s">
        <v>1479</v>
      </c>
      <c r="R44" s="254" t="s">
        <v>1480</v>
      </c>
      <c r="S44" s="123">
        <v>42</v>
      </c>
      <c r="T44" s="182" t="str">
        <f t="shared" si="0"/>
        <v>Organik Pelindo (Penugasan)Personil Operasi Tak Langsung</v>
      </c>
      <c r="U44" s="182" t="str">
        <f t="shared" si="1"/>
        <v>Organik Pelindo (Penugasan)L</v>
      </c>
      <c r="V44" s="182" t="str">
        <f t="shared" si="2"/>
        <v>Organik Pelindo (Penugasan)29</v>
      </c>
      <c r="W44" s="182" t="str">
        <f t="shared" si="3"/>
        <v>Organik Pelindo (Penugasan)11</v>
      </c>
      <c r="X44" s="182" t="str">
        <f t="shared" si="4"/>
        <v>Organik Pelindo (Penugasan)S1</v>
      </c>
      <c r="Y44" s="189" t="str">
        <f t="shared" si="5"/>
        <v>29 Tahun,10 Bulan,22 Hari</v>
      </c>
      <c r="Z44" s="182">
        <f t="shared" si="6"/>
        <v>29</v>
      </c>
    </row>
    <row r="45" spans="1:26">
      <c r="A45" s="249">
        <v>43</v>
      </c>
      <c r="B45" s="249" t="s">
        <v>1619</v>
      </c>
      <c r="C45" s="250">
        <v>19305200027</v>
      </c>
      <c r="D45" s="251" t="s">
        <v>1546</v>
      </c>
      <c r="E45" s="252">
        <v>34103</v>
      </c>
      <c r="F45" s="188">
        <f>#N/A</f>
        <v>28</v>
      </c>
      <c r="G45" s="253" t="s">
        <v>1547</v>
      </c>
      <c r="H45" s="253" t="s">
        <v>16</v>
      </c>
      <c r="I45" s="253" t="s">
        <v>431</v>
      </c>
      <c r="J45" s="253" t="s">
        <v>55</v>
      </c>
      <c r="K45" s="253" t="s">
        <v>58</v>
      </c>
      <c r="L45" s="253" t="s">
        <v>170</v>
      </c>
      <c r="M45" s="253" t="s">
        <v>1548</v>
      </c>
      <c r="N45" s="253" t="s">
        <v>1549</v>
      </c>
      <c r="O45" s="253" t="s">
        <v>1497</v>
      </c>
      <c r="P45" s="253" t="s">
        <v>1550</v>
      </c>
      <c r="Q45" s="250" t="s">
        <v>1479</v>
      </c>
      <c r="R45" s="254" t="s">
        <v>1480</v>
      </c>
      <c r="S45" s="123">
        <v>43</v>
      </c>
      <c r="T45" s="182" t="str">
        <f t="shared" si="0"/>
        <v>PKWT Anak PerusahaanPelayanan Petikemas</v>
      </c>
      <c r="U45" s="182" t="str">
        <f t="shared" si="1"/>
        <v>PKWT Anak PerusahaanL</v>
      </c>
      <c r="V45" s="182" t="str">
        <f t="shared" si="2"/>
        <v>PKWT Anak Perusahaan28</v>
      </c>
      <c r="W45" s="182" t="str">
        <f t="shared" si="3"/>
        <v>PKWT Anak PerusahaanJunior 1</v>
      </c>
      <c r="X45" s="182" t="str">
        <f t="shared" si="4"/>
        <v>PKWT Anak PerusahaanD3</v>
      </c>
      <c r="Y45" s="189" t="str">
        <f t="shared" si="5"/>
        <v>28 Tahun,8 Bulan,17 Hari</v>
      </c>
      <c r="Z45" s="182">
        <f t="shared" si="6"/>
        <v>28</v>
      </c>
    </row>
    <row r="46" spans="1:26">
      <c r="A46" s="249">
        <v>44</v>
      </c>
      <c r="B46" s="249" t="s">
        <v>1620</v>
      </c>
      <c r="C46" s="250">
        <v>105200</v>
      </c>
      <c r="D46" s="251">
        <v>7</v>
      </c>
      <c r="E46" s="252">
        <v>31866</v>
      </c>
      <c r="F46" s="188">
        <f>#N/A</f>
        <v>34</v>
      </c>
      <c r="G46" s="253" t="s">
        <v>1621</v>
      </c>
      <c r="H46" s="253" t="s">
        <v>14</v>
      </c>
      <c r="I46" s="253" t="s">
        <v>431</v>
      </c>
      <c r="J46" s="253" t="s">
        <v>73</v>
      </c>
      <c r="K46" s="253" t="s">
        <v>73</v>
      </c>
      <c r="L46" s="253" t="s">
        <v>166</v>
      </c>
      <c r="M46" s="253" t="s">
        <v>1622</v>
      </c>
      <c r="N46" s="253" t="s">
        <v>1485</v>
      </c>
      <c r="O46" s="253" t="s">
        <v>1558</v>
      </c>
      <c r="P46" s="253" t="s">
        <v>1558</v>
      </c>
      <c r="Q46" s="250" t="s">
        <v>1479</v>
      </c>
      <c r="R46" s="254" t="s">
        <v>1480</v>
      </c>
      <c r="S46" s="123">
        <v>44</v>
      </c>
      <c r="T46" s="182" t="str">
        <f t="shared" si="0"/>
        <v>Organik Pelindo (Penugasan)Personil Penunjang Ops</v>
      </c>
      <c r="U46" s="182" t="str">
        <f t="shared" si="1"/>
        <v>Organik Pelindo (Penugasan)L</v>
      </c>
      <c r="V46" s="182" t="str">
        <f t="shared" si="2"/>
        <v>Organik Pelindo (Penugasan)34</v>
      </c>
      <c r="W46" s="182" t="str">
        <f t="shared" si="3"/>
        <v>Organik Pelindo (Penugasan)7</v>
      </c>
      <c r="X46" s="182" t="str">
        <f t="shared" si="4"/>
        <v>Organik Pelindo (Penugasan)S2</v>
      </c>
      <c r="Y46" s="189" t="str">
        <f t="shared" si="5"/>
        <v>34 Tahun,10 Bulan,1 Hari</v>
      </c>
      <c r="Z46" s="182">
        <f t="shared" si="6"/>
        <v>34</v>
      </c>
    </row>
    <row r="47" spans="1:26">
      <c r="A47" s="249">
        <v>45</v>
      </c>
      <c r="B47" s="249" t="s">
        <v>1623</v>
      </c>
      <c r="C47" s="250">
        <v>19004200019</v>
      </c>
      <c r="D47" s="251" t="s">
        <v>1493</v>
      </c>
      <c r="E47" s="252">
        <v>32982</v>
      </c>
      <c r="F47" s="188">
        <f>#N/A</f>
        <v>31</v>
      </c>
      <c r="G47" s="253" t="s">
        <v>1494</v>
      </c>
      <c r="H47" s="253" t="s">
        <v>16</v>
      </c>
      <c r="I47" s="253" t="s">
        <v>431</v>
      </c>
      <c r="J47" s="253" t="s">
        <v>55</v>
      </c>
      <c r="K47" s="253" t="s">
        <v>58</v>
      </c>
      <c r="L47" s="253" t="s">
        <v>168</v>
      </c>
      <c r="M47" s="253" t="s">
        <v>1624</v>
      </c>
      <c r="N47" s="253" t="s">
        <v>1569</v>
      </c>
      <c r="O47" s="253" t="s">
        <v>1497</v>
      </c>
      <c r="P47" s="253" t="s">
        <v>1498</v>
      </c>
      <c r="Q47" s="250" t="s">
        <v>1479</v>
      </c>
      <c r="R47" s="254" t="s">
        <v>1480</v>
      </c>
      <c r="S47" s="123">
        <v>45</v>
      </c>
      <c r="T47" s="182" t="str">
        <f t="shared" si="0"/>
        <v>PKWT Anak PerusahaanPelayanan Petikemas</v>
      </c>
      <c r="U47" s="182" t="str">
        <f t="shared" si="1"/>
        <v>PKWT Anak PerusahaanL</v>
      </c>
      <c r="V47" s="182" t="str">
        <f t="shared" si="2"/>
        <v>PKWT Anak Perusahaan31</v>
      </c>
      <c r="W47" s="182" t="str">
        <f t="shared" si="3"/>
        <v>PKWT Anak PerusahaanJunior 3</v>
      </c>
      <c r="X47" s="182" t="str">
        <f t="shared" si="4"/>
        <v>PKWT Anak PerusahaanS1</v>
      </c>
      <c r="Y47" s="189" t="str">
        <f t="shared" si="5"/>
        <v>31 Tahun,9 Bulan,12 Hari</v>
      </c>
      <c r="Z47" s="182">
        <f t="shared" si="6"/>
        <v>31</v>
      </c>
    </row>
    <row r="48" spans="1:26">
      <c r="A48" s="249">
        <v>46</v>
      </c>
      <c r="B48" s="249" t="s">
        <v>1625</v>
      </c>
      <c r="C48" s="250" t="s">
        <v>1482</v>
      </c>
      <c r="D48" s="250" t="s">
        <v>1482</v>
      </c>
      <c r="E48" s="252">
        <v>33226</v>
      </c>
      <c r="F48" s="188">
        <f>#N/A</f>
        <v>31</v>
      </c>
      <c r="G48" s="253" t="s">
        <v>1626</v>
      </c>
      <c r="H48" s="253" t="s">
        <v>17</v>
      </c>
      <c r="I48" s="253" t="s">
        <v>431</v>
      </c>
      <c r="J48" s="253" t="s">
        <v>55</v>
      </c>
      <c r="K48" s="253" t="s">
        <v>58</v>
      </c>
      <c r="L48" s="253" t="s">
        <v>172</v>
      </c>
      <c r="M48" s="253" t="s">
        <v>1627</v>
      </c>
      <c r="N48" s="253" t="s">
        <v>1628</v>
      </c>
      <c r="O48" s="253" t="s">
        <v>1392</v>
      </c>
      <c r="P48" s="253" t="s">
        <v>1498</v>
      </c>
      <c r="Q48" s="250" t="s">
        <v>1479</v>
      </c>
      <c r="R48" s="254" t="s">
        <v>1480</v>
      </c>
      <c r="S48" s="123">
        <v>46</v>
      </c>
      <c r="T48" s="182" t="str">
        <f t="shared" si="0"/>
        <v>Alih Daya Anak PerusahaanPelayanan Petikemas</v>
      </c>
      <c r="U48" s="182" t="str">
        <f t="shared" si="1"/>
        <v>Alih Daya Anak PerusahaanL</v>
      </c>
      <c r="V48" s="182" t="str">
        <f t="shared" si="2"/>
        <v>Alih Daya Anak Perusahaan31</v>
      </c>
      <c r="W48" s="182" t="str">
        <f t="shared" si="3"/>
        <v>Alih Daya Anak Perusahaan-</v>
      </c>
      <c r="X48" s="182" t="str">
        <f t="shared" si="4"/>
        <v>Alih Daya Anak PerusahaanSLTA</v>
      </c>
      <c r="Y48" s="189" t="str">
        <f t="shared" si="5"/>
        <v>31 Tahun,1 Bulan,12 Hari</v>
      </c>
      <c r="Z48" s="182">
        <f t="shared" si="6"/>
        <v>31</v>
      </c>
    </row>
    <row r="49" spans="1:26">
      <c r="A49" s="249">
        <v>47</v>
      </c>
      <c r="B49" s="249" t="s">
        <v>1629</v>
      </c>
      <c r="C49" s="250" t="s">
        <v>1482</v>
      </c>
      <c r="D49" s="250" t="s">
        <v>1482</v>
      </c>
      <c r="E49" s="252">
        <v>33053</v>
      </c>
      <c r="F49" s="188">
        <f>#N/A</f>
        <v>31</v>
      </c>
      <c r="G49" s="253" t="s">
        <v>1626</v>
      </c>
      <c r="H49" s="253" t="s">
        <v>17</v>
      </c>
      <c r="I49" s="253" t="s">
        <v>431</v>
      </c>
      <c r="J49" s="253" t="s">
        <v>55</v>
      </c>
      <c r="K49" s="253" t="s">
        <v>58</v>
      </c>
      <c r="L49" s="253" t="s">
        <v>168</v>
      </c>
      <c r="M49" s="253" t="s">
        <v>1630</v>
      </c>
      <c r="N49" s="253" t="s">
        <v>1631</v>
      </c>
      <c r="O49" s="253" t="s">
        <v>1392</v>
      </c>
      <c r="P49" s="253" t="s">
        <v>1498</v>
      </c>
      <c r="Q49" s="250" t="s">
        <v>1479</v>
      </c>
      <c r="R49" s="254" t="s">
        <v>1480</v>
      </c>
      <c r="S49" s="123">
        <v>47</v>
      </c>
      <c r="T49" s="182" t="str">
        <f t="shared" si="0"/>
        <v>Alih Daya Anak PerusahaanPelayanan Petikemas</v>
      </c>
      <c r="U49" s="182" t="str">
        <f t="shared" si="1"/>
        <v>Alih Daya Anak PerusahaanL</v>
      </c>
      <c r="V49" s="182" t="str">
        <f t="shared" si="2"/>
        <v>Alih Daya Anak Perusahaan31</v>
      </c>
      <c r="W49" s="182" t="str">
        <f t="shared" si="3"/>
        <v>Alih Daya Anak Perusahaan-</v>
      </c>
      <c r="X49" s="182" t="str">
        <f t="shared" si="4"/>
        <v>Alih Daya Anak PerusahaanS1</v>
      </c>
      <c r="Y49" s="189" t="str">
        <f t="shared" si="5"/>
        <v>31 Tahun,7 Bulan,2 Hari</v>
      </c>
      <c r="Z49" s="182">
        <f t="shared" si="6"/>
        <v>31</v>
      </c>
    </row>
    <row r="50" spans="1:26">
      <c r="A50" s="249">
        <v>48</v>
      </c>
      <c r="B50" s="249" t="s">
        <v>1632</v>
      </c>
      <c r="C50" s="250" t="s">
        <v>1482</v>
      </c>
      <c r="D50" s="250" t="s">
        <v>1482</v>
      </c>
      <c r="E50" s="252">
        <v>33035</v>
      </c>
      <c r="F50" s="188">
        <f>#N/A</f>
        <v>31</v>
      </c>
      <c r="G50" s="253" t="s">
        <v>1633</v>
      </c>
      <c r="H50" s="253" t="s">
        <v>17</v>
      </c>
      <c r="I50" s="253" t="s">
        <v>431</v>
      </c>
      <c r="J50" s="253" t="s">
        <v>55</v>
      </c>
      <c r="K50" s="253" t="s">
        <v>58</v>
      </c>
      <c r="L50" s="253" t="s">
        <v>172</v>
      </c>
      <c r="M50" s="253" t="s">
        <v>1634</v>
      </c>
      <c r="N50" s="253" t="s">
        <v>1635</v>
      </c>
      <c r="O50" s="253" t="s">
        <v>1392</v>
      </c>
      <c r="P50" s="253" t="s">
        <v>1498</v>
      </c>
      <c r="Q50" s="250" t="s">
        <v>1479</v>
      </c>
      <c r="R50" s="254" t="s">
        <v>1480</v>
      </c>
      <c r="S50" s="123">
        <v>48</v>
      </c>
      <c r="T50" s="182" t="str">
        <f t="shared" si="0"/>
        <v>Alih Daya Anak PerusahaanPelayanan Petikemas</v>
      </c>
      <c r="U50" s="182" t="str">
        <f t="shared" si="1"/>
        <v>Alih Daya Anak PerusahaanL</v>
      </c>
      <c r="V50" s="182" t="str">
        <f t="shared" si="2"/>
        <v>Alih Daya Anak Perusahaan31</v>
      </c>
      <c r="W50" s="182" t="str">
        <f t="shared" si="3"/>
        <v>Alih Daya Anak Perusahaan-</v>
      </c>
      <c r="X50" s="182" t="str">
        <f t="shared" si="4"/>
        <v>Alih Daya Anak PerusahaanSLTA</v>
      </c>
      <c r="Y50" s="189" t="str">
        <f t="shared" si="5"/>
        <v>31 Tahun,7 Bulan,20 Hari</v>
      </c>
      <c r="Z50" s="182">
        <f t="shared" si="6"/>
        <v>31</v>
      </c>
    </row>
    <row r="51" spans="1:26">
      <c r="A51" s="249">
        <v>49</v>
      </c>
      <c r="B51" s="249" t="s">
        <v>1636</v>
      </c>
      <c r="C51" s="250" t="s">
        <v>1482</v>
      </c>
      <c r="D51" s="250" t="s">
        <v>1482</v>
      </c>
      <c r="E51" s="252">
        <v>34436</v>
      </c>
      <c r="F51" s="188">
        <f>#N/A</f>
        <v>27</v>
      </c>
      <c r="G51" s="253" t="s">
        <v>1633</v>
      </c>
      <c r="H51" s="253" t="s">
        <v>17</v>
      </c>
      <c r="I51" s="253" t="s">
        <v>431</v>
      </c>
      <c r="J51" s="253" t="s">
        <v>55</v>
      </c>
      <c r="K51" s="253" t="s">
        <v>58</v>
      </c>
      <c r="L51" s="253" t="s">
        <v>172</v>
      </c>
      <c r="M51" s="253" t="s">
        <v>1637</v>
      </c>
      <c r="N51" s="253" t="s">
        <v>1638</v>
      </c>
      <c r="O51" s="253" t="s">
        <v>1392</v>
      </c>
      <c r="P51" s="253" t="s">
        <v>1498</v>
      </c>
      <c r="Q51" s="250" t="s">
        <v>1479</v>
      </c>
      <c r="R51" s="254" t="s">
        <v>1480</v>
      </c>
      <c r="S51" s="123">
        <v>49</v>
      </c>
      <c r="T51" s="182" t="str">
        <f t="shared" si="0"/>
        <v>Alih Daya Anak PerusahaanPelayanan Petikemas</v>
      </c>
      <c r="U51" s="182" t="str">
        <f t="shared" si="1"/>
        <v>Alih Daya Anak PerusahaanL</v>
      </c>
      <c r="V51" s="182" t="str">
        <f t="shared" si="2"/>
        <v>Alih Daya Anak Perusahaan27</v>
      </c>
      <c r="W51" s="182" t="str">
        <f t="shared" si="3"/>
        <v>Alih Daya Anak Perusahaan-</v>
      </c>
      <c r="X51" s="182" t="str">
        <f t="shared" si="4"/>
        <v>Alih Daya Anak PerusahaanSLTA</v>
      </c>
      <c r="Y51" s="189" t="str">
        <f t="shared" si="5"/>
        <v>27 Tahun,9 Bulan,19 Hari</v>
      </c>
      <c r="Z51" s="182">
        <f t="shared" si="6"/>
        <v>27</v>
      </c>
    </row>
    <row r="52" spans="1:26">
      <c r="A52" s="249">
        <v>50</v>
      </c>
      <c r="B52" s="249" t="s">
        <v>1639</v>
      </c>
      <c r="C52" s="250" t="s">
        <v>1482</v>
      </c>
      <c r="D52" s="250" t="s">
        <v>1482</v>
      </c>
      <c r="E52" s="252">
        <v>32929</v>
      </c>
      <c r="F52" s="188">
        <f>#N/A</f>
        <v>31</v>
      </c>
      <c r="G52" s="253" t="s">
        <v>1633</v>
      </c>
      <c r="H52" s="253" t="s">
        <v>17</v>
      </c>
      <c r="I52" s="253" t="s">
        <v>431</v>
      </c>
      <c r="J52" s="253" t="s">
        <v>55</v>
      </c>
      <c r="K52" s="253" t="s">
        <v>58</v>
      </c>
      <c r="L52" s="253" t="s">
        <v>172</v>
      </c>
      <c r="M52" s="253" t="s">
        <v>1640</v>
      </c>
      <c r="N52" s="253" t="s">
        <v>1641</v>
      </c>
      <c r="O52" s="253" t="s">
        <v>1392</v>
      </c>
      <c r="P52" s="253" t="s">
        <v>1498</v>
      </c>
      <c r="Q52" s="250" t="s">
        <v>1479</v>
      </c>
      <c r="R52" s="254" t="s">
        <v>1480</v>
      </c>
      <c r="S52" s="123">
        <v>50</v>
      </c>
      <c r="T52" s="182" t="str">
        <f t="shared" si="0"/>
        <v>Alih Daya Anak PerusahaanPelayanan Petikemas</v>
      </c>
      <c r="U52" s="182" t="str">
        <f t="shared" si="1"/>
        <v>Alih Daya Anak PerusahaanL</v>
      </c>
      <c r="V52" s="182" t="str">
        <f t="shared" si="2"/>
        <v>Alih Daya Anak Perusahaan31</v>
      </c>
      <c r="W52" s="182" t="str">
        <f t="shared" si="3"/>
        <v>Alih Daya Anak Perusahaan-</v>
      </c>
      <c r="X52" s="182" t="str">
        <f t="shared" si="4"/>
        <v>Alih Daya Anak PerusahaanSLTA</v>
      </c>
      <c r="Y52" s="189" t="str">
        <f t="shared" si="5"/>
        <v>31 Tahun,11 Bulan,6 Hari</v>
      </c>
      <c r="Z52" s="182">
        <f t="shared" si="6"/>
        <v>31</v>
      </c>
    </row>
    <row r="53" spans="1:26">
      <c r="A53" s="249">
        <v>51</v>
      </c>
      <c r="B53" s="249" t="s">
        <v>1642</v>
      </c>
      <c r="C53" s="250" t="s">
        <v>1482</v>
      </c>
      <c r="D53" s="250" t="s">
        <v>1482</v>
      </c>
      <c r="E53" s="252">
        <v>36640</v>
      </c>
      <c r="F53" s="188">
        <f>#N/A</f>
        <v>21</v>
      </c>
      <c r="G53" s="253" t="s">
        <v>1633</v>
      </c>
      <c r="H53" s="253" t="s">
        <v>17</v>
      </c>
      <c r="I53" s="253" t="s">
        <v>431</v>
      </c>
      <c r="J53" s="253" t="s">
        <v>55</v>
      </c>
      <c r="K53" s="253" t="s">
        <v>58</v>
      </c>
      <c r="L53" s="253" t="s">
        <v>170</v>
      </c>
      <c r="M53" s="253" t="s">
        <v>1643</v>
      </c>
      <c r="N53" s="253" t="s">
        <v>1644</v>
      </c>
      <c r="O53" s="253" t="s">
        <v>1392</v>
      </c>
      <c r="P53" s="253" t="s">
        <v>1498</v>
      </c>
      <c r="Q53" s="250" t="s">
        <v>1479</v>
      </c>
      <c r="R53" s="254" t="s">
        <v>1480</v>
      </c>
      <c r="S53" s="123">
        <v>51</v>
      </c>
      <c r="T53" s="182" t="str">
        <f t="shared" si="0"/>
        <v>Alih Daya Anak PerusahaanPelayanan Petikemas</v>
      </c>
      <c r="U53" s="182" t="str">
        <f t="shared" si="1"/>
        <v>Alih Daya Anak PerusahaanL</v>
      </c>
      <c r="V53" s="182" t="str">
        <f t="shared" si="2"/>
        <v>Alih Daya Anak Perusahaan21</v>
      </c>
      <c r="W53" s="182" t="str">
        <f t="shared" si="3"/>
        <v>Alih Daya Anak Perusahaan-</v>
      </c>
      <c r="X53" s="182" t="str">
        <f t="shared" si="4"/>
        <v>Alih Daya Anak PerusahaanD3</v>
      </c>
      <c r="Y53" s="189" t="str">
        <f t="shared" si="5"/>
        <v>21 Tahun,9 Bulan,7 Hari</v>
      </c>
      <c r="Z53" s="182">
        <f t="shared" si="6"/>
        <v>21</v>
      </c>
    </row>
    <row r="54" spans="1:26">
      <c r="A54" s="249">
        <v>52</v>
      </c>
      <c r="B54" s="249" t="s">
        <v>1645</v>
      </c>
      <c r="C54" s="250" t="s">
        <v>1482</v>
      </c>
      <c r="D54" s="250" t="s">
        <v>1482</v>
      </c>
      <c r="E54" s="252">
        <v>32042</v>
      </c>
      <c r="F54" s="188">
        <f>#N/A</f>
        <v>34</v>
      </c>
      <c r="G54" s="253" t="s">
        <v>1646</v>
      </c>
      <c r="H54" s="253" t="s">
        <v>17</v>
      </c>
      <c r="I54" s="253" t="s">
        <v>431</v>
      </c>
      <c r="J54" s="253" t="s">
        <v>55</v>
      </c>
      <c r="K54" s="253" t="s">
        <v>58</v>
      </c>
      <c r="L54" s="253" t="s">
        <v>172</v>
      </c>
      <c r="M54" s="253" t="s">
        <v>1647</v>
      </c>
      <c r="N54" s="253" t="s">
        <v>1641</v>
      </c>
      <c r="O54" s="253" t="s">
        <v>1497</v>
      </c>
      <c r="P54" s="253" t="s">
        <v>1498</v>
      </c>
      <c r="Q54" s="250" t="s">
        <v>1479</v>
      </c>
      <c r="R54" s="254" t="s">
        <v>1480</v>
      </c>
      <c r="S54" s="123">
        <v>52</v>
      </c>
      <c r="T54" s="182" t="str">
        <f t="shared" si="0"/>
        <v>Alih Daya Anak PerusahaanPelayanan Petikemas</v>
      </c>
      <c r="U54" s="182" t="str">
        <f t="shared" si="1"/>
        <v>Alih Daya Anak PerusahaanL</v>
      </c>
      <c r="V54" s="182" t="str">
        <f t="shared" si="2"/>
        <v>Alih Daya Anak Perusahaan34</v>
      </c>
      <c r="W54" s="182" t="str">
        <f t="shared" si="3"/>
        <v>Alih Daya Anak Perusahaan-</v>
      </c>
      <c r="X54" s="182" t="str">
        <f t="shared" si="4"/>
        <v>Alih Daya Anak PerusahaanSLTA</v>
      </c>
      <c r="Y54" s="189" t="str">
        <f t="shared" si="5"/>
        <v>34 Tahun,4 Bulan,9 Hari</v>
      </c>
      <c r="Z54" s="182">
        <f t="shared" si="6"/>
        <v>34</v>
      </c>
    </row>
    <row r="55" spans="1:26">
      <c r="A55" s="249">
        <v>53</v>
      </c>
      <c r="B55" s="249" t="s">
        <v>1648</v>
      </c>
      <c r="C55" s="250" t="s">
        <v>1482</v>
      </c>
      <c r="D55" s="250" t="s">
        <v>1482</v>
      </c>
      <c r="E55" s="252">
        <v>34920</v>
      </c>
      <c r="F55" s="188">
        <f>#N/A</f>
        <v>26</v>
      </c>
      <c r="G55" s="253" t="s">
        <v>1646</v>
      </c>
      <c r="H55" s="253" t="s">
        <v>17</v>
      </c>
      <c r="I55" s="253" t="s">
        <v>431</v>
      </c>
      <c r="J55" s="253" t="s">
        <v>55</v>
      </c>
      <c r="K55" s="253" t="s">
        <v>58</v>
      </c>
      <c r="L55" s="253" t="s">
        <v>172</v>
      </c>
      <c r="M55" s="253" t="s">
        <v>1649</v>
      </c>
      <c r="N55" s="253" t="s">
        <v>1650</v>
      </c>
      <c r="O55" s="253" t="s">
        <v>1497</v>
      </c>
      <c r="P55" s="253" t="s">
        <v>1498</v>
      </c>
      <c r="Q55" s="250" t="s">
        <v>1479</v>
      </c>
      <c r="R55" s="254" t="s">
        <v>1480</v>
      </c>
      <c r="S55" s="123">
        <v>53</v>
      </c>
      <c r="T55" s="182" t="str">
        <f t="shared" si="0"/>
        <v>Alih Daya Anak PerusahaanPelayanan Petikemas</v>
      </c>
      <c r="U55" s="182" t="str">
        <f t="shared" si="1"/>
        <v>Alih Daya Anak PerusahaanL</v>
      </c>
      <c r="V55" s="182" t="str">
        <f t="shared" si="2"/>
        <v>Alih Daya Anak Perusahaan26</v>
      </c>
      <c r="W55" s="182" t="str">
        <f t="shared" si="3"/>
        <v>Alih Daya Anak Perusahaan-</v>
      </c>
      <c r="X55" s="182" t="str">
        <f t="shared" si="4"/>
        <v>Alih Daya Anak PerusahaanSLTA</v>
      </c>
      <c r="Y55" s="189" t="str">
        <f t="shared" si="5"/>
        <v>26 Tahun,5 Bulan,22 Hari</v>
      </c>
      <c r="Z55" s="182">
        <f t="shared" si="6"/>
        <v>26</v>
      </c>
    </row>
    <row r="56" spans="1:26">
      <c r="A56" s="249">
        <v>54</v>
      </c>
      <c r="B56" s="249" t="s">
        <v>1651</v>
      </c>
      <c r="C56" s="250" t="s">
        <v>1482</v>
      </c>
      <c r="D56" s="250" t="s">
        <v>1482</v>
      </c>
      <c r="E56" s="252">
        <v>32367</v>
      </c>
      <c r="F56" s="188">
        <f>#N/A</f>
        <v>33</v>
      </c>
      <c r="G56" s="253" t="s">
        <v>1646</v>
      </c>
      <c r="H56" s="253" t="s">
        <v>17</v>
      </c>
      <c r="I56" s="253" t="s">
        <v>431</v>
      </c>
      <c r="J56" s="253" t="s">
        <v>55</v>
      </c>
      <c r="K56" s="253" t="s">
        <v>58</v>
      </c>
      <c r="L56" s="253" t="s">
        <v>172</v>
      </c>
      <c r="M56" s="253" t="s">
        <v>1652</v>
      </c>
      <c r="N56" s="253" t="s">
        <v>1635</v>
      </c>
      <c r="O56" s="253" t="s">
        <v>1497</v>
      </c>
      <c r="P56" s="253" t="s">
        <v>1498</v>
      </c>
      <c r="Q56" s="250" t="s">
        <v>1479</v>
      </c>
      <c r="R56" s="254" t="s">
        <v>1480</v>
      </c>
      <c r="S56" s="123">
        <v>54</v>
      </c>
      <c r="T56" s="182" t="str">
        <f t="shared" si="0"/>
        <v>Alih Daya Anak PerusahaanPelayanan Petikemas</v>
      </c>
      <c r="U56" s="182" t="str">
        <f t="shared" si="1"/>
        <v>Alih Daya Anak PerusahaanL</v>
      </c>
      <c r="V56" s="182" t="str">
        <f t="shared" si="2"/>
        <v>Alih Daya Anak Perusahaan33</v>
      </c>
      <c r="W56" s="182" t="str">
        <f t="shared" si="3"/>
        <v>Alih Daya Anak Perusahaan-</v>
      </c>
      <c r="X56" s="182" t="str">
        <f t="shared" si="4"/>
        <v>Alih Daya Anak PerusahaanSLTA</v>
      </c>
      <c r="Y56" s="189" t="str">
        <f t="shared" si="5"/>
        <v>33 Tahun,5 Bulan,19 Hari</v>
      </c>
      <c r="Z56" s="182">
        <f t="shared" si="6"/>
        <v>33</v>
      </c>
    </row>
    <row r="57" spans="1:26">
      <c r="A57" s="249">
        <v>55</v>
      </c>
      <c r="B57" s="249" t="s">
        <v>1653</v>
      </c>
      <c r="C57" s="250" t="s">
        <v>1482</v>
      </c>
      <c r="D57" s="250" t="s">
        <v>1482</v>
      </c>
      <c r="E57" s="252">
        <v>36887</v>
      </c>
      <c r="F57" s="188">
        <f>#N/A</f>
        <v>21</v>
      </c>
      <c r="G57" s="253" t="s">
        <v>1646</v>
      </c>
      <c r="H57" s="253" t="s">
        <v>17</v>
      </c>
      <c r="I57" s="253" t="s">
        <v>431</v>
      </c>
      <c r="J57" s="253" t="s">
        <v>55</v>
      </c>
      <c r="K57" s="253" t="s">
        <v>58</v>
      </c>
      <c r="L57" s="253" t="s">
        <v>172</v>
      </c>
      <c r="M57" s="253" t="s">
        <v>1654</v>
      </c>
      <c r="N57" s="253" t="s">
        <v>1635</v>
      </c>
      <c r="O57" s="253" t="s">
        <v>1497</v>
      </c>
      <c r="P57" s="253" t="s">
        <v>1498</v>
      </c>
      <c r="Q57" s="250" t="s">
        <v>1479</v>
      </c>
      <c r="R57" s="254" t="s">
        <v>1480</v>
      </c>
      <c r="S57" s="123">
        <v>55</v>
      </c>
      <c r="T57" s="182" t="str">
        <f t="shared" si="0"/>
        <v>Alih Daya Anak PerusahaanPelayanan Petikemas</v>
      </c>
      <c r="U57" s="182" t="str">
        <f t="shared" si="1"/>
        <v>Alih Daya Anak PerusahaanL</v>
      </c>
      <c r="V57" s="182" t="str">
        <f t="shared" si="2"/>
        <v>Alih Daya Anak Perusahaan21</v>
      </c>
      <c r="W57" s="182" t="str">
        <f t="shared" si="3"/>
        <v>Alih Daya Anak Perusahaan-</v>
      </c>
      <c r="X57" s="182" t="str">
        <f t="shared" si="4"/>
        <v>Alih Daya Anak PerusahaanSLTA</v>
      </c>
      <c r="Y57" s="189" t="str">
        <f t="shared" si="5"/>
        <v>21 Tahun,1 Bulan,4 Hari</v>
      </c>
      <c r="Z57" s="182">
        <f t="shared" si="6"/>
        <v>21</v>
      </c>
    </row>
    <row r="58" spans="1:26">
      <c r="A58" s="249">
        <v>56</v>
      </c>
      <c r="B58" s="249" t="s">
        <v>1655</v>
      </c>
      <c r="C58" s="250" t="s">
        <v>1482</v>
      </c>
      <c r="D58" s="250" t="s">
        <v>1482</v>
      </c>
      <c r="E58" s="252">
        <v>36197</v>
      </c>
      <c r="F58" s="188">
        <f>#N/A</f>
        <v>22</v>
      </c>
      <c r="G58" s="253" t="s">
        <v>1646</v>
      </c>
      <c r="H58" s="253" t="s">
        <v>17</v>
      </c>
      <c r="I58" s="253" t="s">
        <v>431</v>
      </c>
      <c r="J58" s="253" t="s">
        <v>55</v>
      </c>
      <c r="K58" s="253" t="s">
        <v>58</v>
      </c>
      <c r="L58" s="253" t="s">
        <v>172</v>
      </c>
      <c r="M58" s="253" t="s">
        <v>1656</v>
      </c>
      <c r="N58" s="253" t="s">
        <v>1635</v>
      </c>
      <c r="O58" s="253" t="s">
        <v>1497</v>
      </c>
      <c r="P58" s="253" t="s">
        <v>1498</v>
      </c>
      <c r="Q58" s="250" t="s">
        <v>1479</v>
      </c>
      <c r="R58" s="254" t="s">
        <v>1480</v>
      </c>
      <c r="S58" s="123">
        <v>56</v>
      </c>
      <c r="T58" s="182" t="str">
        <f t="shared" si="0"/>
        <v>Alih Daya Anak PerusahaanPelayanan Petikemas</v>
      </c>
      <c r="U58" s="182" t="str">
        <f t="shared" si="1"/>
        <v>Alih Daya Anak PerusahaanL</v>
      </c>
      <c r="V58" s="182" t="str">
        <f t="shared" si="2"/>
        <v>Alih Daya Anak Perusahaan22</v>
      </c>
      <c r="W58" s="182" t="str">
        <f t="shared" si="3"/>
        <v>Alih Daya Anak Perusahaan-</v>
      </c>
      <c r="X58" s="182" t="str">
        <f t="shared" si="4"/>
        <v>Alih Daya Anak PerusahaanSLTA</v>
      </c>
      <c r="Y58" s="189" t="str">
        <f t="shared" si="5"/>
        <v>22 Tahun,11 Bulan,25 Hari</v>
      </c>
      <c r="Z58" s="182">
        <f t="shared" si="6"/>
        <v>22</v>
      </c>
    </row>
    <row r="59" spans="1:26">
      <c r="A59" s="249">
        <v>57</v>
      </c>
      <c r="B59" s="249" t="s">
        <v>1657</v>
      </c>
      <c r="C59" s="250" t="s">
        <v>1482</v>
      </c>
      <c r="D59" s="250" t="s">
        <v>1482</v>
      </c>
      <c r="E59" s="252">
        <v>36367</v>
      </c>
      <c r="F59" s="188">
        <f>#N/A</f>
        <v>22</v>
      </c>
      <c r="G59" s="253" t="s">
        <v>1646</v>
      </c>
      <c r="H59" s="253" t="s">
        <v>17</v>
      </c>
      <c r="I59" s="253" t="s">
        <v>431</v>
      </c>
      <c r="J59" s="253" t="s">
        <v>55</v>
      </c>
      <c r="K59" s="253" t="s">
        <v>58</v>
      </c>
      <c r="L59" s="253" t="s">
        <v>172</v>
      </c>
      <c r="M59" s="253" t="s">
        <v>1658</v>
      </c>
      <c r="N59" s="253" t="s">
        <v>1650</v>
      </c>
      <c r="O59" s="253" t="s">
        <v>1497</v>
      </c>
      <c r="P59" s="253" t="s">
        <v>1498</v>
      </c>
      <c r="Q59" s="250" t="s">
        <v>1479</v>
      </c>
      <c r="R59" s="254" t="s">
        <v>1480</v>
      </c>
      <c r="S59" s="123">
        <v>57</v>
      </c>
      <c r="T59" s="182" t="str">
        <f t="shared" si="0"/>
        <v>Alih Daya Anak PerusahaanPelayanan Petikemas</v>
      </c>
      <c r="U59" s="182" t="str">
        <f t="shared" si="1"/>
        <v>Alih Daya Anak PerusahaanL</v>
      </c>
      <c r="V59" s="182" t="str">
        <f t="shared" si="2"/>
        <v>Alih Daya Anak Perusahaan22</v>
      </c>
      <c r="W59" s="182" t="str">
        <f t="shared" si="3"/>
        <v>Alih Daya Anak Perusahaan-</v>
      </c>
      <c r="X59" s="182" t="str">
        <f t="shared" si="4"/>
        <v>Alih Daya Anak PerusahaanSLTA</v>
      </c>
      <c r="Y59" s="189" t="str">
        <f t="shared" si="5"/>
        <v>22 Tahun,6 Bulan,5 Hari</v>
      </c>
      <c r="Z59" s="182">
        <f t="shared" si="6"/>
        <v>22</v>
      </c>
    </row>
    <row r="60" spans="1:26">
      <c r="A60" s="249">
        <v>58</v>
      </c>
      <c r="B60" s="249" t="s">
        <v>1659</v>
      </c>
      <c r="C60" s="250" t="s">
        <v>1482</v>
      </c>
      <c r="D60" s="250" t="s">
        <v>1482</v>
      </c>
      <c r="E60" s="252">
        <v>36438</v>
      </c>
      <c r="F60" s="188">
        <f>#N/A</f>
        <v>22</v>
      </c>
      <c r="G60" s="253" t="s">
        <v>1646</v>
      </c>
      <c r="H60" s="253" t="s">
        <v>17</v>
      </c>
      <c r="I60" s="253" t="s">
        <v>431</v>
      </c>
      <c r="J60" s="253" t="s">
        <v>55</v>
      </c>
      <c r="K60" s="253" t="s">
        <v>58</v>
      </c>
      <c r="L60" s="253" t="s">
        <v>172</v>
      </c>
      <c r="M60" s="253" t="s">
        <v>1660</v>
      </c>
      <c r="N60" s="253" t="s">
        <v>1641</v>
      </c>
      <c r="O60" s="253" t="s">
        <v>1497</v>
      </c>
      <c r="P60" s="253" t="s">
        <v>1498</v>
      </c>
      <c r="Q60" s="250" t="s">
        <v>1479</v>
      </c>
      <c r="R60" s="254" t="s">
        <v>1480</v>
      </c>
      <c r="S60" s="123">
        <v>58</v>
      </c>
      <c r="T60" s="182" t="str">
        <f t="shared" si="0"/>
        <v>Alih Daya Anak PerusahaanPelayanan Petikemas</v>
      </c>
      <c r="U60" s="182" t="str">
        <f t="shared" si="1"/>
        <v>Alih Daya Anak PerusahaanL</v>
      </c>
      <c r="V60" s="182" t="str">
        <f t="shared" si="2"/>
        <v>Alih Daya Anak Perusahaan22</v>
      </c>
      <c r="W60" s="182" t="str">
        <f t="shared" si="3"/>
        <v>Alih Daya Anak Perusahaan-</v>
      </c>
      <c r="X60" s="182" t="str">
        <f t="shared" si="4"/>
        <v>Alih Daya Anak PerusahaanSLTA</v>
      </c>
      <c r="Y60" s="189" t="str">
        <f t="shared" si="5"/>
        <v>22 Tahun,3 Bulan,26 Hari</v>
      </c>
      <c r="Z60" s="182">
        <f t="shared" si="6"/>
        <v>22</v>
      </c>
    </row>
    <row r="61" spans="1:26">
      <c r="A61" s="249">
        <v>59</v>
      </c>
      <c r="B61" s="249" t="s">
        <v>1661</v>
      </c>
      <c r="C61" s="250" t="s">
        <v>1482</v>
      </c>
      <c r="D61" s="250" t="s">
        <v>1482</v>
      </c>
      <c r="E61" s="252">
        <v>35443</v>
      </c>
      <c r="F61" s="188">
        <f>#N/A</f>
        <v>25</v>
      </c>
      <c r="G61" s="253" t="s">
        <v>1646</v>
      </c>
      <c r="H61" s="253" t="s">
        <v>17</v>
      </c>
      <c r="I61" s="253" t="s">
        <v>431</v>
      </c>
      <c r="J61" s="253" t="s">
        <v>55</v>
      </c>
      <c r="K61" s="253" t="s">
        <v>58</v>
      </c>
      <c r="L61" s="253" t="s">
        <v>172</v>
      </c>
      <c r="M61" s="253" t="s">
        <v>1662</v>
      </c>
      <c r="N61" s="253" t="s">
        <v>1663</v>
      </c>
      <c r="O61" s="253" t="s">
        <v>1497</v>
      </c>
      <c r="P61" s="253" t="s">
        <v>1498</v>
      </c>
      <c r="Q61" s="250" t="s">
        <v>1479</v>
      </c>
      <c r="R61" s="254" t="s">
        <v>1480</v>
      </c>
      <c r="S61" s="123">
        <v>59</v>
      </c>
      <c r="T61" s="182" t="str">
        <f t="shared" si="0"/>
        <v>Alih Daya Anak PerusahaanPelayanan Petikemas</v>
      </c>
      <c r="U61" s="182" t="str">
        <f t="shared" si="1"/>
        <v>Alih Daya Anak PerusahaanL</v>
      </c>
      <c r="V61" s="182" t="str">
        <f t="shared" si="2"/>
        <v>Alih Daya Anak Perusahaan25</v>
      </c>
      <c r="W61" s="182" t="str">
        <f t="shared" si="3"/>
        <v>Alih Daya Anak Perusahaan-</v>
      </c>
      <c r="X61" s="182" t="str">
        <f t="shared" si="4"/>
        <v>Alih Daya Anak PerusahaanSLTA</v>
      </c>
      <c r="Y61" s="189" t="str">
        <f t="shared" si="5"/>
        <v>25 Tahun,0 Bulan,18 Hari</v>
      </c>
      <c r="Z61" s="182">
        <f t="shared" si="6"/>
        <v>25</v>
      </c>
    </row>
    <row r="62" spans="1:26">
      <c r="A62" s="249">
        <v>60</v>
      </c>
      <c r="B62" s="249" t="s">
        <v>1664</v>
      </c>
      <c r="C62" s="250" t="s">
        <v>1482</v>
      </c>
      <c r="D62" s="250" t="s">
        <v>1482</v>
      </c>
      <c r="E62" s="252">
        <v>36556</v>
      </c>
      <c r="F62" s="188">
        <f>#N/A</f>
        <v>22</v>
      </c>
      <c r="G62" s="253" t="s">
        <v>1646</v>
      </c>
      <c r="H62" s="253" t="s">
        <v>17</v>
      </c>
      <c r="I62" s="253" t="s">
        <v>431</v>
      </c>
      <c r="J62" s="253" t="s">
        <v>55</v>
      </c>
      <c r="K62" s="253" t="s">
        <v>58</v>
      </c>
      <c r="L62" s="253" t="s">
        <v>172</v>
      </c>
      <c r="M62" s="253" t="s">
        <v>1665</v>
      </c>
      <c r="N62" s="253" t="s">
        <v>1638</v>
      </c>
      <c r="O62" s="253" t="s">
        <v>1497</v>
      </c>
      <c r="P62" s="253" t="s">
        <v>1498</v>
      </c>
      <c r="Q62" s="250" t="s">
        <v>1479</v>
      </c>
      <c r="R62" s="254" t="s">
        <v>1480</v>
      </c>
      <c r="S62" s="123">
        <v>60</v>
      </c>
      <c r="T62" s="182" t="str">
        <f t="shared" si="0"/>
        <v>Alih Daya Anak PerusahaanPelayanan Petikemas</v>
      </c>
      <c r="U62" s="182" t="str">
        <f t="shared" si="1"/>
        <v>Alih Daya Anak PerusahaanL</v>
      </c>
      <c r="V62" s="182" t="str">
        <f t="shared" si="2"/>
        <v>Alih Daya Anak Perusahaan22</v>
      </c>
      <c r="W62" s="182" t="str">
        <f t="shared" si="3"/>
        <v>Alih Daya Anak Perusahaan-</v>
      </c>
      <c r="X62" s="182" t="str">
        <f t="shared" si="4"/>
        <v>Alih Daya Anak PerusahaanSLTA</v>
      </c>
      <c r="Y62" s="189" t="str">
        <f t="shared" si="5"/>
        <v>22 Tahun,0 Bulan,0 Hari</v>
      </c>
      <c r="Z62" s="182">
        <f t="shared" si="6"/>
        <v>22</v>
      </c>
    </row>
    <row r="63" spans="1:26">
      <c r="A63" s="249">
        <v>61</v>
      </c>
      <c r="B63" s="249" t="s">
        <v>1666</v>
      </c>
      <c r="C63" s="250" t="s">
        <v>1482</v>
      </c>
      <c r="D63" s="250" t="s">
        <v>1482</v>
      </c>
      <c r="E63" s="252">
        <v>36686</v>
      </c>
      <c r="F63" s="188">
        <f>#N/A</f>
        <v>21</v>
      </c>
      <c r="G63" s="253" t="s">
        <v>1646</v>
      </c>
      <c r="H63" s="253" t="s">
        <v>17</v>
      </c>
      <c r="I63" s="253" t="s">
        <v>431</v>
      </c>
      <c r="J63" s="253" t="s">
        <v>55</v>
      </c>
      <c r="K63" s="253" t="s">
        <v>58</v>
      </c>
      <c r="L63" s="253" t="s">
        <v>172</v>
      </c>
      <c r="M63" s="253" t="s">
        <v>1667</v>
      </c>
      <c r="N63" s="253" t="s">
        <v>1650</v>
      </c>
      <c r="O63" s="253" t="s">
        <v>1497</v>
      </c>
      <c r="P63" s="253" t="s">
        <v>1498</v>
      </c>
      <c r="Q63" s="250" t="s">
        <v>1479</v>
      </c>
      <c r="R63" s="254" t="s">
        <v>1480</v>
      </c>
      <c r="S63" s="123">
        <v>61</v>
      </c>
      <c r="T63" s="182" t="str">
        <f t="shared" si="0"/>
        <v>Alih Daya Anak PerusahaanPelayanan Petikemas</v>
      </c>
      <c r="U63" s="182" t="str">
        <f t="shared" si="1"/>
        <v>Alih Daya Anak PerusahaanL</v>
      </c>
      <c r="V63" s="182" t="str">
        <f t="shared" si="2"/>
        <v>Alih Daya Anak Perusahaan21</v>
      </c>
      <c r="W63" s="182" t="str">
        <f t="shared" si="3"/>
        <v>Alih Daya Anak Perusahaan-</v>
      </c>
      <c r="X63" s="182" t="str">
        <f t="shared" si="4"/>
        <v>Alih Daya Anak PerusahaanSLTA</v>
      </c>
      <c r="Y63" s="189" t="str">
        <f t="shared" si="5"/>
        <v>21 Tahun,7 Bulan,22 Hari</v>
      </c>
      <c r="Z63" s="182">
        <f t="shared" si="6"/>
        <v>21</v>
      </c>
    </row>
    <row r="64" spans="1:26">
      <c r="A64" s="249">
        <v>62</v>
      </c>
      <c r="B64" s="249" t="s">
        <v>1668</v>
      </c>
      <c r="C64" s="250" t="s">
        <v>1482</v>
      </c>
      <c r="D64" s="250" t="s">
        <v>1482</v>
      </c>
      <c r="E64" s="252">
        <v>31088</v>
      </c>
      <c r="F64" s="188">
        <f>#N/A</f>
        <v>36</v>
      </c>
      <c r="G64" s="253" t="s">
        <v>1646</v>
      </c>
      <c r="H64" s="253" t="s">
        <v>17</v>
      </c>
      <c r="I64" s="253" t="s">
        <v>431</v>
      </c>
      <c r="J64" s="253" t="s">
        <v>55</v>
      </c>
      <c r="K64" s="253" t="s">
        <v>58</v>
      </c>
      <c r="L64" s="253" t="s">
        <v>172</v>
      </c>
      <c r="M64" s="253" t="s">
        <v>1669</v>
      </c>
      <c r="N64" s="253" t="s">
        <v>1670</v>
      </c>
      <c r="O64" s="253" t="s">
        <v>1497</v>
      </c>
      <c r="P64" s="253" t="s">
        <v>1498</v>
      </c>
      <c r="Q64" s="250" t="s">
        <v>1479</v>
      </c>
      <c r="R64" s="254" t="s">
        <v>1480</v>
      </c>
      <c r="S64" s="123">
        <v>62</v>
      </c>
      <c r="T64" s="182" t="str">
        <f t="shared" si="0"/>
        <v>Alih Daya Anak PerusahaanPelayanan Petikemas</v>
      </c>
      <c r="U64" s="182" t="str">
        <f t="shared" si="1"/>
        <v>Alih Daya Anak PerusahaanL</v>
      </c>
      <c r="V64" s="182" t="str">
        <f t="shared" si="2"/>
        <v>Alih Daya Anak Perusahaan36</v>
      </c>
      <c r="W64" s="182" t="str">
        <f t="shared" si="3"/>
        <v>Alih Daya Anak Perusahaan-</v>
      </c>
      <c r="X64" s="182" t="str">
        <f t="shared" si="4"/>
        <v>Alih Daya Anak PerusahaanSLTA</v>
      </c>
      <c r="Y64" s="189" t="str">
        <f t="shared" si="5"/>
        <v>36 Tahun,11 Bulan,21 Hari</v>
      </c>
      <c r="Z64" s="182">
        <f t="shared" si="6"/>
        <v>36</v>
      </c>
    </row>
    <row r="65" spans="1:26">
      <c r="A65" s="249">
        <v>63</v>
      </c>
      <c r="B65" s="249" t="s">
        <v>1671</v>
      </c>
      <c r="C65" s="250" t="s">
        <v>1482</v>
      </c>
      <c r="D65" s="250" t="s">
        <v>1482</v>
      </c>
      <c r="E65" s="252">
        <v>30638</v>
      </c>
      <c r="F65" s="188">
        <v>38</v>
      </c>
      <c r="G65" s="253" t="s">
        <v>1646</v>
      </c>
      <c r="H65" s="253" t="s">
        <v>17</v>
      </c>
      <c r="I65" s="253" t="s">
        <v>431</v>
      </c>
      <c r="J65" s="253" t="s">
        <v>55</v>
      </c>
      <c r="K65" s="253" t="s">
        <v>58</v>
      </c>
      <c r="L65" s="253" t="s">
        <v>172</v>
      </c>
      <c r="M65" s="253" t="s">
        <v>1672</v>
      </c>
      <c r="N65" s="253" t="s">
        <v>1673</v>
      </c>
      <c r="O65" s="253" t="s">
        <v>1497</v>
      </c>
      <c r="P65" s="253" t="s">
        <v>1498</v>
      </c>
      <c r="Q65" s="250" t="s">
        <v>1479</v>
      </c>
      <c r="R65" s="254" t="s">
        <v>1480</v>
      </c>
      <c r="S65" s="123">
        <v>63</v>
      </c>
      <c r="T65" s="182" t="str">
        <f t="shared" si="0"/>
        <v>Alih Daya Anak PerusahaanPelayanan Petikemas</v>
      </c>
      <c r="U65" s="182" t="str">
        <f t="shared" si="1"/>
        <v>Alih Daya Anak PerusahaanL</v>
      </c>
      <c r="V65" s="182" t="str">
        <f t="shared" si="2"/>
        <v>Alih Daya Anak Perusahaan38</v>
      </c>
      <c r="W65" s="182" t="str">
        <f t="shared" si="3"/>
        <v>Alih Daya Anak Perusahaan-</v>
      </c>
      <c r="X65" s="182" t="str">
        <f t="shared" si="4"/>
        <v>Alih Daya Anak PerusahaanSLTA</v>
      </c>
      <c r="Y65" s="189" t="str">
        <f t="shared" si="5"/>
        <v>38 Tahun,2 Bulan,13 Hari</v>
      </c>
      <c r="Z65" s="182">
        <f t="shared" si="6"/>
        <v>38</v>
      </c>
    </row>
    <row r="66" spans="1:26">
      <c r="A66" s="249">
        <v>64</v>
      </c>
      <c r="B66" s="249" t="s">
        <v>1674</v>
      </c>
      <c r="C66" s="250" t="s">
        <v>1482</v>
      </c>
      <c r="D66" s="250" t="s">
        <v>1482</v>
      </c>
      <c r="E66" s="252">
        <v>33457</v>
      </c>
      <c r="F66" s="188">
        <v>30</v>
      </c>
      <c r="G66" s="253" t="s">
        <v>1646</v>
      </c>
      <c r="H66" s="253" t="s">
        <v>17</v>
      </c>
      <c r="I66" s="253" t="s">
        <v>431</v>
      </c>
      <c r="J66" s="253" t="s">
        <v>55</v>
      </c>
      <c r="K66" s="253" t="s">
        <v>58</v>
      </c>
      <c r="L66" s="253" t="s">
        <v>172</v>
      </c>
      <c r="M66" s="253" t="s">
        <v>1675</v>
      </c>
      <c r="N66" s="253" t="s">
        <v>1650</v>
      </c>
      <c r="O66" s="253" t="s">
        <v>1497</v>
      </c>
      <c r="P66" s="253" t="s">
        <v>1498</v>
      </c>
      <c r="Q66" s="250" t="s">
        <v>1479</v>
      </c>
      <c r="R66" s="254" t="s">
        <v>1480</v>
      </c>
      <c r="S66" s="123">
        <v>64</v>
      </c>
      <c r="T66" s="182" t="str">
        <f>#N/A</f>
        <v/>
      </c>
      <c r="U66" s="182" t="str">
        <f>#N/A</f>
        <v/>
      </c>
      <c r="V66" s="182" t="str">
        <f>#N/A</f>
        <v>12</v>
      </c>
      <c r="W66" s="182" t="str">
        <f>#N/A</f>
        <v/>
      </c>
      <c r="X66" s="182" t="str">
        <f>#N/A</f>
        <v/>
      </c>
      <c r="Y66" s="189" t="str">
        <f>#N/A</f>
        <v>122 Tahun,0 Bulan,31 Hari</v>
      </c>
      <c r="Z66" s="182">
        <f>#N/A</f>
        <v>12</v>
      </c>
    </row>
    <row r="67" spans="1:26">
      <c r="A67" s="249">
        <v>65</v>
      </c>
      <c r="B67" s="249" t="s">
        <v>1676</v>
      </c>
      <c r="C67" s="250" t="s">
        <v>1482</v>
      </c>
      <c r="D67" s="250" t="s">
        <v>1482</v>
      </c>
      <c r="E67" s="252">
        <v>35951</v>
      </c>
      <c r="F67" s="188">
        <v>23</v>
      </c>
      <c r="G67" s="253" t="s">
        <v>1646</v>
      </c>
      <c r="H67" s="253" t="s">
        <v>17</v>
      </c>
      <c r="I67" s="253" t="s">
        <v>431</v>
      </c>
      <c r="J67" s="253" t="s">
        <v>55</v>
      </c>
      <c r="K67" s="253" t="s">
        <v>58</v>
      </c>
      <c r="L67" s="253" t="s">
        <v>172</v>
      </c>
      <c r="M67" s="253" t="s">
        <v>1677</v>
      </c>
      <c r="N67" s="253" t="s">
        <v>1635</v>
      </c>
      <c r="O67" s="253" t="s">
        <v>1497</v>
      </c>
      <c r="P67" s="253" t="s">
        <v>1498</v>
      </c>
      <c r="Q67" s="250" t="s">
        <v>1479</v>
      </c>
      <c r="R67" s="254" t="s">
        <v>1480</v>
      </c>
      <c r="S67" s="123">
        <v>65</v>
      </c>
      <c r="T67" s="182" t="str">
        <f>#N/A</f>
        <v/>
      </c>
      <c r="U67" s="182" t="str">
        <f>#N/A</f>
        <v/>
      </c>
      <c r="V67" s="182" t="str">
        <f>#N/A</f>
        <v>12</v>
      </c>
      <c r="W67" s="182" t="str">
        <f>#N/A</f>
        <v/>
      </c>
      <c r="X67" s="182" t="str">
        <f>#N/A</f>
        <v/>
      </c>
      <c r="Y67" s="189" t="str">
        <f>#N/A</f>
        <v>122 Tahun,0 Bulan,31 Hari</v>
      </c>
      <c r="Z67" s="182">
        <f>#N/A</f>
        <v>12</v>
      </c>
    </row>
    <row r="68" spans="1:26">
      <c r="A68" s="249">
        <v>66</v>
      </c>
      <c r="B68" s="249" t="s">
        <v>1678</v>
      </c>
      <c r="C68" s="250" t="s">
        <v>1482</v>
      </c>
      <c r="D68" s="250" t="s">
        <v>1482</v>
      </c>
      <c r="E68" s="252">
        <v>33868</v>
      </c>
      <c r="F68" s="188">
        <v>29</v>
      </c>
      <c r="G68" s="253" t="s">
        <v>1646</v>
      </c>
      <c r="H68" s="253" t="s">
        <v>17</v>
      </c>
      <c r="I68" s="253" t="s">
        <v>431</v>
      </c>
      <c r="J68" s="253" t="s">
        <v>55</v>
      </c>
      <c r="K68" s="253" t="s">
        <v>58</v>
      </c>
      <c r="L68" s="253" t="s">
        <v>172</v>
      </c>
      <c r="M68" s="253" t="s">
        <v>1679</v>
      </c>
      <c r="N68" s="253" t="s">
        <v>1650</v>
      </c>
      <c r="O68" s="253" t="s">
        <v>1497</v>
      </c>
      <c r="P68" s="253" t="s">
        <v>1498</v>
      </c>
      <c r="Q68" s="250" t="s">
        <v>1479</v>
      </c>
      <c r="R68" s="254" t="s">
        <v>1480</v>
      </c>
      <c r="S68" s="123">
        <v>66</v>
      </c>
      <c r="T68" s="182" t="str">
        <f>#N/A</f>
        <v/>
      </c>
      <c r="U68" s="182" t="str">
        <f>#N/A</f>
        <v/>
      </c>
      <c r="V68" s="182" t="str">
        <f>#N/A</f>
        <v>12</v>
      </c>
      <c r="W68" s="182" t="str">
        <f>#N/A</f>
        <v/>
      </c>
      <c r="X68" s="182" t="str">
        <f>#N/A</f>
        <v/>
      </c>
      <c r="Y68" s="189" t="str">
        <f>#N/A</f>
        <v>122 Tahun,0 Bulan,31 Hari</v>
      </c>
      <c r="Z68" s="182">
        <f>#N/A</f>
        <v>12</v>
      </c>
    </row>
    <row r="69" spans="1:26">
      <c r="A69" s="249">
        <v>67</v>
      </c>
      <c r="B69" s="249" t="s">
        <v>1680</v>
      </c>
      <c r="C69" s="250" t="s">
        <v>1482</v>
      </c>
      <c r="D69" s="250" t="s">
        <v>1482</v>
      </c>
      <c r="E69" s="252">
        <v>34434</v>
      </c>
      <c r="F69" s="188">
        <v>27</v>
      </c>
      <c r="G69" s="253" t="s">
        <v>1646</v>
      </c>
      <c r="H69" s="253" t="s">
        <v>17</v>
      </c>
      <c r="I69" s="253" t="s">
        <v>431</v>
      </c>
      <c r="J69" s="253" t="s">
        <v>55</v>
      </c>
      <c r="K69" s="253" t="s">
        <v>58</v>
      </c>
      <c r="L69" s="253" t="s">
        <v>172</v>
      </c>
      <c r="M69" s="253" t="s">
        <v>1681</v>
      </c>
      <c r="N69" s="253" t="s">
        <v>1682</v>
      </c>
      <c r="O69" s="253" t="s">
        <v>1497</v>
      </c>
      <c r="P69" s="253" t="s">
        <v>1498</v>
      </c>
      <c r="Q69" s="250" t="s">
        <v>1479</v>
      </c>
      <c r="R69" s="254" t="s">
        <v>1480</v>
      </c>
      <c r="S69" s="123">
        <v>67</v>
      </c>
      <c r="T69" s="182" t="str">
        <f>#N/A</f>
        <v/>
      </c>
      <c r="U69" s="182" t="str">
        <f>#N/A</f>
        <v/>
      </c>
      <c r="V69" s="182" t="str">
        <f>#N/A</f>
        <v>12</v>
      </c>
      <c r="W69" s="182" t="str">
        <f>#N/A</f>
        <v/>
      </c>
      <c r="X69" s="182" t="str">
        <f>#N/A</f>
        <v/>
      </c>
      <c r="Y69" s="189" t="str">
        <f>#N/A</f>
        <v>122 Tahun,0 Bulan,31 Hari</v>
      </c>
      <c r="Z69" s="182">
        <f>#N/A</f>
        <v>12</v>
      </c>
    </row>
    <row r="70" spans="1:26">
      <c r="A70" s="249">
        <v>68</v>
      </c>
      <c r="B70" s="249" t="s">
        <v>1683</v>
      </c>
      <c r="C70" s="250" t="s">
        <v>1482</v>
      </c>
      <c r="D70" s="250" t="s">
        <v>1482</v>
      </c>
      <c r="E70" s="252">
        <v>34642</v>
      </c>
      <c r="F70" s="188">
        <v>27</v>
      </c>
      <c r="G70" s="253" t="s">
        <v>1646</v>
      </c>
      <c r="H70" s="253" t="s">
        <v>17</v>
      </c>
      <c r="I70" s="253" t="s">
        <v>431</v>
      </c>
      <c r="J70" s="253" t="s">
        <v>55</v>
      </c>
      <c r="K70" s="253" t="s">
        <v>58</v>
      </c>
      <c r="L70" s="253" t="s">
        <v>168</v>
      </c>
      <c r="M70" s="253" t="s">
        <v>1684</v>
      </c>
      <c r="N70" s="253" t="s">
        <v>1685</v>
      </c>
      <c r="O70" s="253" t="s">
        <v>1497</v>
      </c>
      <c r="P70" s="253" t="s">
        <v>1498</v>
      </c>
      <c r="Q70" s="250" t="s">
        <v>1479</v>
      </c>
      <c r="R70" s="254" t="s">
        <v>1480</v>
      </c>
      <c r="S70" s="123">
        <v>68</v>
      </c>
      <c r="T70" s="182" t="str">
        <f>#N/A</f>
        <v/>
      </c>
      <c r="U70" s="182" t="str">
        <f>#N/A</f>
        <v/>
      </c>
      <c r="V70" s="182" t="str">
        <f>#N/A</f>
        <v>12</v>
      </c>
      <c r="W70" s="182" t="str">
        <f>#N/A</f>
        <v/>
      </c>
      <c r="X70" s="182" t="str">
        <f>#N/A</f>
        <v/>
      </c>
      <c r="Y70" s="189" t="str">
        <f>#N/A</f>
        <v>122 Tahun,0 Bulan,31 Hari</v>
      </c>
      <c r="Z70" s="182">
        <f>#N/A</f>
        <v>12</v>
      </c>
    </row>
    <row r="71" spans="1:26">
      <c r="A71" s="249">
        <v>69</v>
      </c>
      <c r="B71" s="249" t="s">
        <v>1686</v>
      </c>
      <c r="C71" s="250" t="s">
        <v>1482</v>
      </c>
      <c r="D71" s="250" t="s">
        <v>1482</v>
      </c>
      <c r="E71" s="252">
        <v>32558</v>
      </c>
      <c r="F71" s="188">
        <v>32</v>
      </c>
      <c r="G71" s="253" t="s">
        <v>1646</v>
      </c>
      <c r="H71" s="253" t="s">
        <v>17</v>
      </c>
      <c r="I71" s="253" t="s">
        <v>431</v>
      </c>
      <c r="J71" s="253" t="s">
        <v>55</v>
      </c>
      <c r="K71" s="253" t="s">
        <v>58</v>
      </c>
      <c r="L71" s="253" t="s">
        <v>172</v>
      </c>
      <c r="M71" s="253" t="s">
        <v>1687</v>
      </c>
      <c r="N71" s="253" t="s">
        <v>1635</v>
      </c>
      <c r="O71" s="253" t="s">
        <v>1497</v>
      </c>
      <c r="P71" s="253" t="s">
        <v>1498</v>
      </c>
      <c r="Q71" s="250" t="s">
        <v>1479</v>
      </c>
      <c r="R71" s="254" t="s">
        <v>1480</v>
      </c>
      <c r="S71" s="123">
        <v>69</v>
      </c>
      <c r="T71" s="182" t="str">
        <f>#N/A</f>
        <v/>
      </c>
      <c r="U71" s="182" t="str">
        <f>#N/A</f>
        <v/>
      </c>
      <c r="V71" s="182" t="str">
        <f>#N/A</f>
        <v>12</v>
      </c>
      <c r="W71" s="182" t="str">
        <f>#N/A</f>
        <v/>
      </c>
      <c r="X71" s="182" t="str">
        <f>#N/A</f>
        <v/>
      </c>
      <c r="Y71" s="189" t="str">
        <f>#N/A</f>
        <v>122 Tahun,0 Bulan,31 Hari</v>
      </c>
      <c r="Z71" s="182">
        <f>#N/A</f>
        <v>12</v>
      </c>
    </row>
    <row r="72" spans="1:26">
      <c r="A72" s="249">
        <v>70</v>
      </c>
      <c r="B72" s="249" t="s">
        <v>1688</v>
      </c>
      <c r="C72" s="250" t="s">
        <v>1482</v>
      </c>
      <c r="D72" s="250" t="s">
        <v>1482</v>
      </c>
      <c r="E72" s="252">
        <v>33931</v>
      </c>
      <c r="F72" s="188">
        <v>29</v>
      </c>
      <c r="G72" s="253" t="s">
        <v>1646</v>
      </c>
      <c r="H72" s="253" t="s">
        <v>17</v>
      </c>
      <c r="I72" s="253" t="s">
        <v>431</v>
      </c>
      <c r="J72" s="253" t="s">
        <v>55</v>
      </c>
      <c r="K72" s="253" t="s">
        <v>58</v>
      </c>
      <c r="L72" s="253" t="s">
        <v>172</v>
      </c>
      <c r="M72" s="253" t="s">
        <v>1689</v>
      </c>
      <c r="N72" s="253" t="s">
        <v>1638</v>
      </c>
      <c r="O72" s="253" t="s">
        <v>1497</v>
      </c>
      <c r="P72" s="253" t="s">
        <v>1498</v>
      </c>
      <c r="Q72" s="250" t="s">
        <v>1479</v>
      </c>
      <c r="R72" s="254" t="s">
        <v>1480</v>
      </c>
      <c r="S72" s="123">
        <v>70</v>
      </c>
      <c r="T72" s="182" t="str">
        <f>#N/A</f>
        <v/>
      </c>
      <c r="U72" s="182" t="str">
        <f>#N/A</f>
        <v/>
      </c>
      <c r="V72" s="182" t="str">
        <f>#N/A</f>
        <v>12</v>
      </c>
      <c r="W72" s="182" t="str">
        <f>#N/A</f>
        <v/>
      </c>
      <c r="X72" s="182" t="str">
        <f>#N/A</f>
        <v/>
      </c>
      <c r="Y72" s="189" t="str">
        <f>#N/A</f>
        <v>122 Tahun,0 Bulan,31 Hari</v>
      </c>
      <c r="Z72" s="182">
        <f>#N/A</f>
        <v>12</v>
      </c>
    </row>
    <row r="73" spans="1:26">
      <c r="A73" s="249">
        <v>71</v>
      </c>
      <c r="B73" s="249" t="s">
        <v>1690</v>
      </c>
      <c r="C73" s="250" t="s">
        <v>1482</v>
      </c>
      <c r="D73" s="250" t="s">
        <v>1482</v>
      </c>
      <c r="E73" s="252">
        <v>30856</v>
      </c>
      <c r="F73" s="188">
        <v>37</v>
      </c>
      <c r="G73" s="253" t="s">
        <v>1646</v>
      </c>
      <c r="H73" s="253" t="s">
        <v>17</v>
      </c>
      <c r="I73" s="253" t="s">
        <v>431</v>
      </c>
      <c r="J73" s="253" t="s">
        <v>55</v>
      </c>
      <c r="K73" s="253" t="s">
        <v>58</v>
      </c>
      <c r="L73" s="253" t="s">
        <v>168</v>
      </c>
      <c r="M73" s="253" t="s">
        <v>1684</v>
      </c>
      <c r="N73" s="253" t="s">
        <v>1691</v>
      </c>
      <c r="O73" s="253" t="s">
        <v>1497</v>
      </c>
      <c r="P73" s="253" t="s">
        <v>1498</v>
      </c>
      <c r="Q73" s="250" t="s">
        <v>1479</v>
      </c>
      <c r="R73" s="254" t="s">
        <v>1480</v>
      </c>
      <c r="S73" s="123">
        <v>71</v>
      </c>
      <c r="T73" s="182" t="str">
        <f>#N/A</f>
        <v/>
      </c>
      <c r="U73" s="182" t="str">
        <f>#N/A</f>
        <v/>
      </c>
      <c r="V73" s="182" t="str">
        <f>#N/A</f>
        <v>12</v>
      </c>
      <c r="W73" s="182" t="str">
        <f>#N/A</f>
        <v/>
      </c>
      <c r="X73" s="182" t="str">
        <f>#N/A</f>
        <v/>
      </c>
      <c r="Y73" s="189" t="str">
        <f>#N/A</f>
        <v>122 Tahun,0 Bulan,31 Hari</v>
      </c>
      <c r="Z73" s="182">
        <f>#N/A</f>
        <v>12</v>
      </c>
    </row>
    <row r="74" spans="1:26">
      <c r="A74" s="249">
        <v>72</v>
      </c>
      <c r="B74" s="249" t="s">
        <v>1692</v>
      </c>
      <c r="C74" s="250" t="s">
        <v>1482</v>
      </c>
      <c r="D74" s="250" t="s">
        <v>1482</v>
      </c>
      <c r="E74" s="252">
        <v>35241</v>
      </c>
      <c r="F74" s="188">
        <v>25</v>
      </c>
      <c r="G74" s="253" t="s">
        <v>1646</v>
      </c>
      <c r="H74" s="253" t="s">
        <v>17</v>
      </c>
      <c r="I74" s="253" t="s">
        <v>431</v>
      </c>
      <c r="J74" s="253" t="s">
        <v>55</v>
      </c>
      <c r="K74" s="253" t="s">
        <v>58</v>
      </c>
      <c r="L74" s="253" t="s">
        <v>168</v>
      </c>
      <c r="M74" s="253" t="s">
        <v>1693</v>
      </c>
      <c r="N74" s="253" t="s">
        <v>1694</v>
      </c>
      <c r="O74" s="253" t="s">
        <v>1497</v>
      </c>
      <c r="P74" s="253" t="s">
        <v>1498</v>
      </c>
      <c r="Q74" s="250" t="s">
        <v>1479</v>
      </c>
      <c r="R74" s="254" t="s">
        <v>1480</v>
      </c>
      <c r="S74" s="123">
        <v>72</v>
      </c>
      <c r="T74" s="182" t="str">
        <f>#N/A</f>
        <v/>
      </c>
      <c r="U74" s="182" t="str">
        <f>#N/A</f>
        <v/>
      </c>
      <c r="V74" s="182" t="str">
        <f>#N/A</f>
        <v>12</v>
      </c>
      <c r="W74" s="182" t="str">
        <f>#N/A</f>
        <v/>
      </c>
      <c r="X74" s="182" t="str">
        <f>#N/A</f>
        <v/>
      </c>
      <c r="Y74" s="189" t="str">
        <f>#N/A</f>
        <v>122 Tahun,0 Bulan,31 Hari</v>
      </c>
      <c r="Z74" s="182">
        <f>#N/A</f>
        <v>12</v>
      </c>
    </row>
    <row r="75" spans="1:26">
      <c r="A75" s="249">
        <v>73</v>
      </c>
      <c r="B75" s="249" t="s">
        <v>1695</v>
      </c>
      <c r="C75" s="250" t="s">
        <v>1482</v>
      </c>
      <c r="D75" s="250" t="s">
        <v>1482</v>
      </c>
      <c r="E75" s="252">
        <v>31989</v>
      </c>
      <c r="F75" s="188">
        <v>34</v>
      </c>
      <c r="G75" s="253" t="s">
        <v>1646</v>
      </c>
      <c r="H75" s="253" t="s">
        <v>17</v>
      </c>
      <c r="I75" s="253" t="s">
        <v>431</v>
      </c>
      <c r="J75" s="253" t="s">
        <v>55</v>
      </c>
      <c r="K75" s="253" t="s">
        <v>58</v>
      </c>
      <c r="L75" s="253" t="s">
        <v>172</v>
      </c>
      <c r="M75" s="253" t="s">
        <v>1696</v>
      </c>
      <c r="N75" s="253" t="s">
        <v>1650</v>
      </c>
      <c r="O75" s="253" t="s">
        <v>1497</v>
      </c>
      <c r="P75" s="253" t="s">
        <v>1498</v>
      </c>
      <c r="Q75" s="250" t="s">
        <v>1479</v>
      </c>
      <c r="R75" s="254" t="s">
        <v>1480</v>
      </c>
      <c r="S75" s="123">
        <v>73</v>
      </c>
      <c r="T75" s="182" t="str">
        <f>#N/A</f>
        <v/>
      </c>
      <c r="U75" s="182" t="str">
        <f>#N/A</f>
        <v/>
      </c>
      <c r="V75" s="182" t="str">
        <f>#N/A</f>
        <v>12</v>
      </c>
      <c r="W75" s="182" t="str">
        <f>#N/A</f>
        <v/>
      </c>
      <c r="X75" s="182" t="str">
        <f>#N/A</f>
        <v/>
      </c>
      <c r="Y75" s="189" t="str">
        <f>#N/A</f>
        <v>122 Tahun,0 Bulan,31 Hari</v>
      </c>
      <c r="Z75" s="182">
        <f>#N/A</f>
        <v>12</v>
      </c>
    </row>
    <row r="76" spans="1:26">
      <c r="A76" s="249">
        <v>74</v>
      </c>
      <c r="B76" s="249" t="s">
        <v>1697</v>
      </c>
      <c r="C76" s="250" t="s">
        <v>1482</v>
      </c>
      <c r="D76" s="250" t="s">
        <v>1482</v>
      </c>
      <c r="E76" s="252">
        <v>33372</v>
      </c>
      <c r="F76" s="188">
        <v>30</v>
      </c>
      <c r="G76" s="253" t="s">
        <v>1646</v>
      </c>
      <c r="H76" s="253" t="s">
        <v>17</v>
      </c>
      <c r="I76" s="253" t="s">
        <v>431</v>
      </c>
      <c r="J76" s="253" t="s">
        <v>55</v>
      </c>
      <c r="K76" s="253" t="s">
        <v>58</v>
      </c>
      <c r="L76" s="253" t="s">
        <v>170</v>
      </c>
      <c r="M76" s="253" t="s">
        <v>1698</v>
      </c>
      <c r="N76" s="253" t="s">
        <v>1699</v>
      </c>
      <c r="O76" s="253" t="s">
        <v>1497</v>
      </c>
      <c r="P76" s="253" t="s">
        <v>1498</v>
      </c>
      <c r="Q76" s="250" t="s">
        <v>1479</v>
      </c>
      <c r="R76" s="254" t="s">
        <v>1480</v>
      </c>
      <c r="S76" s="123">
        <v>74</v>
      </c>
      <c r="T76" s="182" t="str">
        <f>#N/A</f>
        <v/>
      </c>
      <c r="U76" s="182" t="str">
        <f>#N/A</f>
        <v/>
      </c>
      <c r="V76" s="182" t="str">
        <f>#N/A</f>
        <v>12</v>
      </c>
      <c r="W76" s="182" t="str">
        <f>#N/A</f>
        <v/>
      </c>
      <c r="X76" s="182" t="str">
        <f>#N/A</f>
        <v/>
      </c>
      <c r="Y76" s="189" t="str">
        <f>#N/A</f>
        <v>122 Tahun,0 Bulan,31 Hari</v>
      </c>
      <c r="Z76" s="182">
        <f>#N/A</f>
        <v>12</v>
      </c>
    </row>
    <row r="77" spans="1:26">
      <c r="A77" s="249">
        <v>75</v>
      </c>
      <c r="B77" s="249" t="s">
        <v>1700</v>
      </c>
      <c r="C77" s="250" t="s">
        <v>1482</v>
      </c>
      <c r="D77" s="250" t="s">
        <v>1482</v>
      </c>
      <c r="E77" s="252">
        <v>36691</v>
      </c>
      <c r="F77" s="188">
        <v>21</v>
      </c>
      <c r="G77" s="253" t="s">
        <v>1646</v>
      </c>
      <c r="H77" s="253" t="s">
        <v>17</v>
      </c>
      <c r="I77" s="253" t="s">
        <v>431</v>
      </c>
      <c r="J77" s="253" t="s">
        <v>55</v>
      </c>
      <c r="K77" s="253" t="s">
        <v>58</v>
      </c>
      <c r="L77" s="253" t="s">
        <v>172</v>
      </c>
      <c r="M77" s="253" t="s">
        <v>1701</v>
      </c>
      <c r="N77" s="253" t="s">
        <v>1702</v>
      </c>
      <c r="O77" s="253" t="s">
        <v>1497</v>
      </c>
      <c r="P77" s="253" t="s">
        <v>1498</v>
      </c>
      <c r="Q77" s="250" t="s">
        <v>1479</v>
      </c>
      <c r="R77" s="254" t="s">
        <v>1480</v>
      </c>
      <c r="S77" s="123">
        <v>75</v>
      </c>
      <c r="T77" s="182" t="str">
        <f>#N/A</f>
        <v/>
      </c>
      <c r="U77" s="182" t="str">
        <f>#N/A</f>
        <v/>
      </c>
      <c r="V77" s="182" t="str">
        <f>#N/A</f>
        <v>12</v>
      </c>
      <c r="W77" s="182" t="str">
        <f>#N/A</f>
        <v/>
      </c>
      <c r="X77" s="182" t="str">
        <f>#N/A</f>
        <v/>
      </c>
      <c r="Y77" s="189" t="str">
        <f>#N/A</f>
        <v>122 Tahun,0 Bulan,31 Hari</v>
      </c>
      <c r="Z77" s="182">
        <f>#N/A</f>
        <v>12</v>
      </c>
    </row>
    <row r="78" spans="1:26">
      <c r="A78" s="249">
        <v>76</v>
      </c>
      <c r="B78" s="249" t="s">
        <v>1703</v>
      </c>
      <c r="C78" s="250" t="s">
        <v>1482</v>
      </c>
      <c r="D78" s="250" t="s">
        <v>1482</v>
      </c>
      <c r="E78" s="252">
        <v>35271</v>
      </c>
      <c r="F78" s="188">
        <v>25</v>
      </c>
      <c r="G78" s="253" t="s">
        <v>1704</v>
      </c>
      <c r="H78" s="253" t="s">
        <v>17</v>
      </c>
      <c r="I78" s="253" t="s">
        <v>431</v>
      </c>
      <c r="J78" s="253" t="s">
        <v>55</v>
      </c>
      <c r="K78" s="253" t="s">
        <v>58</v>
      </c>
      <c r="L78" s="253" t="s">
        <v>172</v>
      </c>
      <c r="M78" s="253" t="s">
        <v>1705</v>
      </c>
      <c r="N78" s="253" t="s">
        <v>1635</v>
      </c>
      <c r="O78" s="253" t="s">
        <v>1497</v>
      </c>
      <c r="P78" s="253" t="s">
        <v>1498</v>
      </c>
      <c r="Q78" s="250" t="s">
        <v>1479</v>
      </c>
      <c r="R78" s="254" t="s">
        <v>1480</v>
      </c>
      <c r="S78" s="123">
        <v>76</v>
      </c>
      <c r="T78" s="182" t="str">
        <f>#N/A</f>
        <v/>
      </c>
      <c r="U78" s="182" t="str">
        <f>#N/A</f>
        <v/>
      </c>
      <c r="V78" s="182" t="str">
        <f>#N/A</f>
        <v>12</v>
      </c>
      <c r="W78" s="182" t="str">
        <f>#N/A</f>
        <v/>
      </c>
      <c r="X78" s="182" t="str">
        <f>#N/A</f>
        <v/>
      </c>
      <c r="Y78" s="189" t="str">
        <f>#N/A</f>
        <v>122 Tahun,0 Bulan,31 Hari</v>
      </c>
      <c r="Z78" s="182">
        <f>#N/A</f>
        <v>12</v>
      </c>
    </row>
    <row r="79" spans="1:26">
      <c r="A79" s="249">
        <v>77</v>
      </c>
      <c r="B79" s="249" t="s">
        <v>1706</v>
      </c>
      <c r="C79" s="250" t="s">
        <v>1482</v>
      </c>
      <c r="D79" s="250" t="s">
        <v>1482</v>
      </c>
      <c r="E79" s="252">
        <v>34184</v>
      </c>
      <c r="F79" s="188">
        <v>28</v>
      </c>
      <c r="G79" s="253" t="s">
        <v>1704</v>
      </c>
      <c r="H79" s="253" t="s">
        <v>17</v>
      </c>
      <c r="I79" s="253" t="s">
        <v>431</v>
      </c>
      <c r="J79" s="253" t="s">
        <v>55</v>
      </c>
      <c r="K79" s="253" t="s">
        <v>58</v>
      </c>
      <c r="L79" s="253" t="s">
        <v>172</v>
      </c>
      <c r="M79" s="253" t="s">
        <v>1707</v>
      </c>
      <c r="N79" s="253" t="s">
        <v>1708</v>
      </c>
      <c r="O79" s="253" t="s">
        <v>1497</v>
      </c>
      <c r="P79" s="253" t="s">
        <v>1498</v>
      </c>
      <c r="Q79" s="250" t="s">
        <v>1479</v>
      </c>
      <c r="R79" s="254" t="s">
        <v>1480</v>
      </c>
      <c r="S79" s="123">
        <v>77</v>
      </c>
      <c r="T79" s="182" t="str">
        <f>#N/A</f>
        <v/>
      </c>
      <c r="U79" s="182" t="str">
        <f>#N/A</f>
        <v/>
      </c>
      <c r="V79" s="182" t="str">
        <f>#N/A</f>
        <v>12</v>
      </c>
      <c r="W79" s="182" t="str">
        <f>#N/A</f>
        <v/>
      </c>
      <c r="X79" s="182" t="str">
        <f>#N/A</f>
        <v/>
      </c>
      <c r="Y79" s="189" t="str">
        <f>#N/A</f>
        <v>122 Tahun,0 Bulan,31 Hari</v>
      </c>
      <c r="Z79" s="182">
        <f>#N/A</f>
        <v>12</v>
      </c>
    </row>
    <row r="80" spans="1:26">
      <c r="A80" s="249">
        <v>78</v>
      </c>
      <c r="B80" s="249" t="s">
        <v>1709</v>
      </c>
      <c r="C80" s="250" t="s">
        <v>1482</v>
      </c>
      <c r="D80" s="250" t="s">
        <v>1482</v>
      </c>
      <c r="E80" s="252">
        <v>32697</v>
      </c>
      <c r="F80" s="188">
        <v>32</v>
      </c>
      <c r="G80" s="253" t="s">
        <v>1704</v>
      </c>
      <c r="H80" s="253" t="s">
        <v>17</v>
      </c>
      <c r="I80" s="253" t="s">
        <v>431</v>
      </c>
      <c r="J80" s="253" t="s">
        <v>55</v>
      </c>
      <c r="K80" s="253" t="s">
        <v>58</v>
      </c>
      <c r="L80" s="253" t="s">
        <v>172</v>
      </c>
      <c r="M80" s="253" t="s">
        <v>1710</v>
      </c>
      <c r="N80" s="253" t="s">
        <v>1711</v>
      </c>
      <c r="O80" s="253" t="s">
        <v>1497</v>
      </c>
      <c r="P80" s="253" t="s">
        <v>1498</v>
      </c>
      <c r="Q80" s="250" t="s">
        <v>1479</v>
      </c>
      <c r="R80" s="254" t="s">
        <v>1480</v>
      </c>
      <c r="S80" s="123">
        <v>78</v>
      </c>
      <c r="T80" s="182" t="str">
        <f>#N/A</f>
        <v/>
      </c>
      <c r="U80" s="182" t="str">
        <f>#N/A</f>
        <v/>
      </c>
      <c r="V80" s="182" t="str">
        <f>#N/A</f>
        <v>12</v>
      </c>
      <c r="W80" s="182" t="str">
        <f>#N/A</f>
        <v/>
      </c>
      <c r="X80" s="182" t="str">
        <f>#N/A</f>
        <v/>
      </c>
      <c r="Y80" s="189" t="str">
        <f>#N/A</f>
        <v>122 Tahun,0 Bulan,31 Hari</v>
      </c>
      <c r="Z80" s="182">
        <f>#N/A</f>
        <v>12</v>
      </c>
    </row>
    <row r="81" spans="1:26">
      <c r="A81" s="249">
        <v>79</v>
      </c>
      <c r="B81" s="249" t="s">
        <v>1712</v>
      </c>
      <c r="C81" s="250" t="s">
        <v>1482</v>
      </c>
      <c r="D81" s="250" t="s">
        <v>1482</v>
      </c>
      <c r="E81" s="252">
        <v>31756</v>
      </c>
      <c r="F81" s="188">
        <v>35</v>
      </c>
      <c r="G81" s="253" t="s">
        <v>1704</v>
      </c>
      <c r="H81" s="253" t="s">
        <v>17</v>
      </c>
      <c r="I81" s="253" t="s">
        <v>431</v>
      </c>
      <c r="J81" s="253" t="s">
        <v>55</v>
      </c>
      <c r="K81" s="253" t="s">
        <v>58</v>
      </c>
      <c r="L81" s="253" t="s">
        <v>172</v>
      </c>
      <c r="M81" s="253" t="s">
        <v>1713</v>
      </c>
      <c r="N81" s="253" t="s">
        <v>1714</v>
      </c>
      <c r="O81" s="253" t="s">
        <v>1497</v>
      </c>
      <c r="P81" s="253" t="s">
        <v>1498</v>
      </c>
      <c r="Q81" s="250" t="s">
        <v>1479</v>
      </c>
      <c r="R81" s="254" t="s">
        <v>1480</v>
      </c>
      <c r="S81" s="123">
        <v>79</v>
      </c>
      <c r="T81" s="182" t="str">
        <f>#N/A</f>
        <v/>
      </c>
      <c r="U81" s="182" t="str">
        <f>#N/A</f>
        <v/>
      </c>
      <c r="V81" s="182" t="str">
        <f>#N/A</f>
        <v>12</v>
      </c>
      <c r="W81" s="182" t="str">
        <f>#N/A</f>
        <v/>
      </c>
      <c r="X81" s="182" t="str">
        <f>#N/A</f>
        <v/>
      </c>
      <c r="Y81" s="189" t="str">
        <f>#N/A</f>
        <v>122 Tahun,0 Bulan,31 Hari</v>
      </c>
      <c r="Z81" s="182">
        <f>#N/A</f>
        <v>12</v>
      </c>
    </row>
    <row r="82" spans="1:26">
      <c r="A82" s="249">
        <v>80</v>
      </c>
      <c r="B82" s="249" t="s">
        <v>1715</v>
      </c>
      <c r="C82" s="250" t="s">
        <v>1482</v>
      </c>
      <c r="D82" s="250" t="s">
        <v>1482</v>
      </c>
      <c r="E82" s="252">
        <v>29851</v>
      </c>
      <c r="F82" s="188">
        <v>40</v>
      </c>
      <c r="G82" s="253" t="s">
        <v>1704</v>
      </c>
      <c r="H82" s="253" t="s">
        <v>17</v>
      </c>
      <c r="I82" s="253" t="s">
        <v>431</v>
      </c>
      <c r="J82" s="253" t="s">
        <v>55</v>
      </c>
      <c r="K82" s="253" t="s">
        <v>58</v>
      </c>
      <c r="L82" s="253" t="s">
        <v>172</v>
      </c>
      <c r="M82" s="253" t="s">
        <v>1716</v>
      </c>
      <c r="N82" s="253" t="s">
        <v>1711</v>
      </c>
      <c r="O82" s="253" t="s">
        <v>1497</v>
      </c>
      <c r="P82" s="253" t="s">
        <v>1498</v>
      </c>
      <c r="Q82" s="250" t="s">
        <v>1479</v>
      </c>
      <c r="R82" s="254" t="s">
        <v>1480</v>
      </c>
      <c r="S82" s="123">
        <v>80</v>
      </c>
      <c r="T82" s="182" t="str">
        <f>#N/A</f>
        <v/>
      </c>
      <c r="U82" s="182" t="str">
        <f>#N/A</f>
        <v/>
      </c>
      <c r="V82" s="182" t="str">
        <f>#N/A</f>
        <v>12</v>
      </c>
      <c r="W82" s="182" t="str">
        <f>#N/A</f>
        <v/>
      </c>
      <c r="X82" s="182" t="str">
        <f>#N/A</f>
        <v/>
      </c>
      <c r="Y82" s="189" t="str">
        <f>#N/A</f>
        <v>122 Tahun,0 Bulan,31 Hari</v>
      </c>
      <c r="Z82" s="182">
        <f>#N/A</f>
        <v>12</v>
      </c>
    </row>
    <row r="83" spans="1:26">
      <c r="A83" s="249">
        <v>81</v>
      </c>
      <c r="B83" s="249" t="s">
        <v>1717</v>
      </c>
      <c r="C83" s="250" t="s">
        <v>1482</v>
      </c>
      <c r="D83" s="250" t="s">
        <v>1482</v>
      </c>
      <c r="E83" s="252">
        <v>35383</v>
      </c>
      <c r="F83" s="188">
        <v>25</v>
      </c>
      <c r="G83" s="253" t="s">
        <v>1704</v>
      </c>
      <c r="H83" s="253" t="s">
        <v>17</v>
      </c>
      <c r="I83" s="253" t="s">
        <v>431</v>
      </c>
      <c r="J83" s="253" t="s">
        <v>55</v>
      </c>
      <c r="K83" s="253" t="s">
        <v>58</v>
      </c>
      <c r="L83" s="253" t="s">
        <v>172</v>
      </c>
      <c r="M83" s="253" t="s">
        <v>1679</v>
      </c>
      <c r="N83" s="253" t="s">
        <v>1718</v>
      </c>
      <c r="O83" s="253" t="s">
        <v>1497</v>
      </c>
      <c r="P83" s="253" t="s">
        <v>1498</v>
      </c>
      <c r="Q83" s="250" t="s">
        <v>1479</v>
      </c>
      <c r="R83" s="254" t="s">
        <v>1480</v>
      </c>
      <c r="S83" s="123">
        <v>81</v>
      </c>
      <c r="T83" s="182" t="str">
        <f>#N/A</f>
        <v/>
      </c>
      <c r="U83" s="182" t="str">
        <f>#N/A</f>
        <v/>
      </c>
      <c r="V83" s="182" t="str">
        <f>#N/A</f>
        <v>12</v>
      </c>
      <c r="W83" s="182" t="str">
        <f>#N/A</f>
        <v/>
      </c>
      <c r="X83" s="182" t="str">
        <f>#N/A</f>
        <v/>
      </c>
      <c r="Y83" s="189" t="str">
        <f>#N/A</f>
        <v>122 Tahun,0 Bulan,31 Hari</v>
      </c>
      <c r="Z83" s="182">
        <f>#N/A</f>
        <v>12</v>
      </c>
    </row>
    <row r="84" spans="1:26">
      <c r="A84" s="249">
        <v>82</v>
      </c>
      <c r="B84" s="249" t="s">
        <v>1719</v>
      </c>
      <c r="C84" s="250" t="s">
        <v>1482</v>
      </c>
      <c r="D84" s="250" t="s">
        <v>1482</v>
      </c>
      <c r="E84" s="252">
        <v>33603</v>
      </c>
      <c r="F84" s="188">
        <v>30</v>
      </c>
      <c r="G84" s="253" t="s">
        <v>1704</v>
      </c>
      <c r="H84" s="253" t="s">
        <v>17</v>
      </c>
      <c r="I84" s="253" t="s">
        <v>431</v>
      </c>
      <c r="J84" s="253" t="s">
        <v>55</v>
      </c>
      <c r="K84" s="253" t="s">
        <v>58</v>
      </c>
      <c r="L84" s="253" t="s">
        <v>172</v>
      </c>
      <c r="M84" s="253" t="s">
        <v>1720</v>
      </c>
      <c r="N84" s="253" t="s">
        <v>1721</v>
      </c>
      <c r="O84" s="253" t="s">
        <v>1497</v>
      </c>
      <c r="P84" s="253" t="s">
        <v>1498</v>
      </c>
      <c r="Q84" s="250" t="s">
        <v>1479</v>
      </c>
      <c r="R84" s="254" t="s">
        <v>1480</v>
      </c>
      <c r="S84" s="123">
        <v>82</v>
      </c>
      <c r="T84" s="182" t="str">
        <f>#N/A</f>
        <v/>
      </c>
      <c r="U84" s="182" t="str">
        <f>#N/A</f>
        <v/>
      </c>
      <c r="V84" s="182" t="str">
        <f>#N/A</f>
        <v>12</v>
      </c>
      <c r="W84" s="182" t="str">
        <f>#N/A</f>
        <v/>
      </c>
      <c r="X84" s="182" t="str">
        <f>#N/A</f>
        <v/>
      </c>
      <c r="Y84" s="189" t="str">
        <f>#N/A</f>
        <v>122 Tahun,0 Bulan,31 Hari</v>
      </c>
      <c r="Z84" s="182">
        <f>#N/A</f>
        <v>12</v>
      </c>
    </row>
    <row r="85" spans="1:26">
      <c r="A85" s="249">
        <v>83</v>
      </c>
      <c r="B85" s="249" t="s">
        <v>1722</v>
      </c>
      <c r="C85" s="250" t="s">
        <v>1482</v>
      </c>
      <c r="D85" s="250" t="s">
        <v>1482</v>
      </c>
      <c r="E85" s="252">
        <v>27379</v>
      </c>
      <c r="F85" s="188">
        <v>47</v>
      </c>
      <c r="G85" s="253" t="s">
        <v>1704</v>
      </c>
      <c r="H85" s="253" t="s">
        <v>17</v>
      </c>
      <c r="I85" s="253" t="s">
        <v>431</v>
      </c>
      <c r="J85" s="253" t="s">
        <v>55</v>
      </c>
      <c r="K85" s="253" t="s">
        <v>58</v>
      </c>
      <c r="L85" s="253" t="s">
        <v>172</v>
      </c>
      <c r="M85" s="253" t="s">
        <v>1723</v>
      </c>
      <c r="N85" s="253" t="s">
        <v>1724</v>
      </c>
      <c r="O85" s="253" t="s">
        <v>1497</v>
      </c>
      <c r="P85" s="253" t="s">
        <v>1498</v>
      </c>
      <c r="Q85" s="250" t="s">
        <v>1479</v>
      </c>
      <c r="R85" s="254" t="s">
        <v>1480</v>
      </c>
      <c r="S85" s="123">
        <v>83</v>
      </c>
      <c r="T85" s="182" t="str">
        <f>#N/A</f>
        <v/>
      </c>
      <c r="U85" s="182" t="str">
        <f>#N/A</f>
        <v/>
      </c>
      <c r="V85" s="182" t="str">
        <f>#N/A</f>
        <v>12</v>
      </c>
      <c r="W85" s="182" t="str">
        <f>#N/A</f>
        <v/>
      </c>
      <c r="X85" s="182" t="str">
        <f>#N/A</f>
        <v/>
      </c>
      <c r="Y85" s="189" t="str">
        <f>#N/A</f>
        <v>122 Tahun,0 Bulan,31 Hari</v>
      </c>
      <c r="Z85" s="182">
        <f>#N/A</f>
        <v>12</v>
      </c>
    </row>
    <row r="86" spans="1:26">
      <c r="A86" s="249">
        <v>84</v>
      </c>
      <c r="B86" s="249" t="s">
        <v>1725</v>
      </c>
      <c r="C86" s="250" t="s">
        <v>1482</v>
      </c>
      <c r="D86" s="250" t="s">
        <v>1482</v>
      </c>
      <c r="E86" s="252">
        <v>32278</v>
      </c>
      <c r="F86" s="188">
        <v>33</v>
      </c>
      <c r="G86" s="253" t="s">
        <v>1704</v>
      </c>
      <c r="H86" s="253" t="s">
        <v>17</v>
      </c>
      <c r="I86" s="253" t="s">
        <v>431</v>
      </c>
      <c r="J86" s="253" t="s">
        <v>55</v>
      </c>
      <c r="K86" s="253" t="s">
        <v>58</v>
      </c>
      <c r="L86" s="253" t="s">
        <v>172</v>
      </c>
      <c r="M86" s="253" t="s">
        <v>1726</v>
      </c>
      <c r="N86" s="253" t="s">
        <v>1727</v>
      </c>
      <c r="O86" s="253" t="s">
        <v>1497</v>
      </c>
      <c r="P86" s="253" t="s">
        <v>1498</v>
      </c>
      <c r="Q86" s="250" t="s">
        <v>1479</v>
      </c>
      <c r="R86" s="254" t="s">
        <v>1480</v>
      </c>
      <c r="S86" s="123">
        <v>84</v>
      </c>
      <c r="T86" s="182" t="str">
        <f>#N/A</f>
        <v/>
      </c>
      <c r="U86" s="182" t="str">
        <f>#N/A</f>
        <v/>
      </c>
      <c r="V86" s="182" t="str">
        <f>#N/A</f>
        <v>12</v>
      </c>
      <c r="W86" s="182" t="str">
        <f>#N/A</f>
        <v/>
      </c>
      <c r="X86" s="182" t="str">
        <f>#N/A</f>
        <v/>
      </c>
      <c r="Y86" s="189" t="str">
        <f>#N/A</f>
        <v>122 Tahun,0 Bulan,31 Hari</v>
      </c>
      <c r="Z86" s="182">
        <f>#N/A</f>
        <v>12</v>
      </c>
    </row>
    <row r="87" spans="1:26">
      <c r="A87" s="249">
        <v>85</v>
      </c>
      <c r="B87" s="249" t="s">
        <v>1728</v>
      </c>
      <c r="C87" s="250" t="s">
        <v>1482</v>
      </c>
      <c r="D87" s="250" t="s">
        <v>1482</v>
      </c>
      <c r="E87" s="252">
        <v>27946</v>
      </c>
      <c r="F87" s="188">
        <v>45</v>
      </c>
      <c r="G87" s="253" t="s">
        <v>1704</v>
      </c>
      <c r="H87" s="253" t="s">
        <v>17</v>
      </c>
      <c r="I87" s="253" t="s">
        <v>431</v>
      </c>
      <c r="J87" s="253" t="s">
        <v>55</v>
      </c>
      <c r="K87" s="253" t="s">
        <v>58</v>
      </c>
      <c r="L87" s="253" t="s">
        <v>172</v>
      </c>
      <c r="M87" s="253" t="s">
        <v>1729</v>
      </c>
      <c r="N87" s="253" t="s">
        <v>1685</v>
      </c>
      <c r="O87" s="253" t="s">
        <v>1497</v>
      </c>
      <c r="P87" s="253" t="s">
        <v>1498</v>
      </c>
      <c r="Q87" s="250" t="s">
        <v>1479</v>
      </c>
      <c r="R87" s="254" t="s">
        <v>1480</v>
      </c>
      <c r="S87" s="123">
        <v>85</v>
      </c>
      <c r="T87" s="182" t="str">
        <f>#N/A</f>
        <v/>
      </c>
      <c r="U87" s="182" t="str">
        <f>#N/A</f>
        <v/>
      </c>
      <c r="V87" s="182" t="str">
        <f>#N/A</f>
        <v>12</v>
      </c>
      <c r="W87" s="182" t="str">
        <f>#N/A</f>
        <v/>
      </c>
      <c r="X87" s="182" t="str">
        <f>#N/A</f>
        <v/>
      </c>
      <c r="Y87" s="189" t="str">
        <f>#N/A</f>
        <v>122 Tahun,0 Bulan,31 Hari</v>
      </c>
      <c r="Z87" s="182">
        <f>#N/A</f>
        <v>12</v>
      </c>
    </row>
    <row r="88" spans="1:26">
      <c r="A88" s="249">
        <v>86</v>
      </c>
      <c r="B88" s="249" t="s">
        <v>1730</v>
      </c>
      <c r="C88" s="250" t="s">
        <v>1482</v>
      </c>
      <c r="D88" s="250" t="s">
        <v>1482</v>
      </c>
      <c r="E88" s="252">
        <v>32399</v>
      </c>
      <c r="F88" s="188">
        <v>33</v>
      </c>
      <c r="G88" s="253" t="s">
        <v>1704</v>
      </c>
      <c r="H88" s="253" t="s">
        <v>17</v>
      </c>
      <c r="I88" s="253" t="s">
        <v>431</v>
      </c>
      <c r="J88" s="253" t="s">
        <v>55</v>
      </c>
      <c r="K88" s="253" t="s">
        <v>58</v>
      </c>
      <c r="L88" s="253" t="s">
        <v>172</v>
      </c>
      <c r="M88" s="253" t="s">
        <v>1731</v>
      </c>
      <c r="N88" s="253" t="s">
        <v>1650</v>
      </c>
      <c r="O88" s="253" t="s">
        <v>1497</v>
      </c>
      <c r="P88" s="253" t="s">
        <v>1498</v>
      </c>
      <c r="Q88" s="250" t="s">
        <v>1479</v>
      </c>
      <c r="R88" s="254" t="s">
        <v>1480</v>
      </c>
      <c r="S88" s="123">
        <v>86</v>
      </c>
      <c r="T88" s="182" t="str">
        <f>#N/A</f>
        <v/>
      </c>
      <c r="U88" s="182" t="str">
        <f>#N/A</f>
        <v/>
      </c>
      <c r="V88" s="182" t="str">
        <f>#N/A</f>
        <v>12</v>
      </c>
      <c r="W88" s="182" t="str">
        <f>#N/A</f>
        <v/>
      </c>
      <c r="X88" s="182" t="str">
        <f>#N/A</f>
        <v/>
      </c>
      <c r="Y88" s="189" t="str">
        <f>#N/A</f>
        <v>122 Tahun,0 Bulan,31 Hari</v>
      </c>
      <c r="Z88" s="182">
        <f>#N/A</f>
        <v>12</v>
      </c>
    </row>
    <row r="89" spans="1:26">
      <c r="A89" s="249">
        <v>87</v>
      </c>
      <c r="B89" s="249" t="s">
        <v>1732</v>
      </c>
      <c r="C89" s="250" t="s">
        <v>1482</v>
      </c>
      <c r="D89" s="250" t="s">
        <v>1482</v>
      </c>
      <c r="E89" s="252">
        <v>27837</v>
      </c>
      <c r="F89" s="188">
        <v>45</v>
      </c>
      <c r="G89" s="253" t="s">
        <v>1704</v>
      </c>
      <c r="H89" s="253" t="s">
        <v>17</v>
      </c>
      <c r="I89" s="253" t="s">
        <v>431</v>
      </c>
      <c r="J89" s="253" t="s">
        <v>55</v>
      </c>
      <c r="K89" s="253" t="s">
        <v>58</v>
      </c>
      <c r="L89" s="253" t="s">
        <v>172</v>
      </c>
      <c r="M89" s="253" t="s">
        <v>1733</v>
      </c>
      <c r="N89" s="253" t="s">
        <v>1734</v>
      </c>
      <c r="O89" s="253" t="s">
        <v>1497</v>
      </c>
      <c r="P89" s="253" t="s">
        <v>1498</v>
      </c>
      <c r="Q89" s="250" t="s">
        <v>1479</v>
      </c>
      <c r="R89" s="254" t="s">
        <v>1480</v>
      </c>
      <c r="S89" s="123">
        <v>87</v>
      </c>
      <c r="T89" s="182" t="str">
        <f>#N/A</f>
        <v/>
      </c>
      <c r="U89" s="182" t="str">
        <f>#N/A</f>
        <v/>
      </c>
      <c r="V89" s="182" t="str">
        <f>#N/A</f>
        <v>12</v>
      </c>
      <c r="W89" s="182" t="str">
        <f>#N/A</f>
        <v/>
      </c>
      <c r="X89" s="182" t="str">
        <f>#N/A</f>
        <v/>
      </c>
      <c r="Y89" s="189" t="str">
        <f>#N/A</f>
        <v>122 Tahun,0 Bulan,31 Hari</v>
      </c>
      <c r="Z89" s="182">
        <f>#N/A</f>
        <v>12</v>
      </c>
    </row>
    <row r="90" spans="1:26">
      <c r="A90" s="249">
        <v>88</v>
      </c>
      <c r="B90" s="249" t="s">
        <v>1735</v>
      </c>
      <c r="C90" s="250" t="s">
        <v>1482</v>
      </c>
      <c r="D90" s="250" t="s">
        <v>1482</v>
      </c>
      <c r="E90" s="252">
        <v>33631</v>
      </c>
      <c r="F90" s="188">
        <v>30</v>
      </c>
      <c r="G90" s="253" t="s">
        <v>1704</v>
      </c>
      <c r="H90" s="253" t="s">
        <v>17</v>
      </c>
      <c r="I90" s="253" t="s">
        <v>431</v>
      </c>
      <c r="J90" s="253" t="s">
        <v>55</v>
      </c>
      <c r="K90" s="253" t="s">
        <v>58</v>
      </c>
      <c r="L90" s="253" t="s">
        <v>172</v>
      </c>
      <c r="M90" s="253" t="s">
        <v>1736</v>
      </c>
      <c r="N90" s="253" t="s">
        <v>1737</v>
      </c>
      <c r="O90" s="253" t="s">
        <v>1497</v>
      </c>
      <c r="P90" s="253" t="s">
        <v>1498</v>
      </c>
      <c r="Q90" s="250" t="s">
        <v>1479</v>
      </c>
      <c r="R90" s="254" t="s">
        <v>1480</v>
      </c>
      <c r="S90" s="123">
        <v>88</v>
      </c>
      <c r="T90" s="182" t="str">
        <f>#N/A</f>
        <v/>
      </c>
      <c r="U90" s="182" t="str">
        <f>#N/A</f>
        <v/>
      </c>
      <c r="V90" s="182" t="str">
        <f>#N/A</f>
        <v>12</v>
      </c>
      <c r="W90" s="182" t="str">
        <f>#N/A</f>
        <v/>
      </c>
      <c r="X90" s="182" t="str">
        <f>#N/A</f>
        <v/>
      </c>
      <c r="Y90" s="189" t="str">
        <f>#N/A</f>
        <v>122 Tahun,0 Bulan,31 Hari</v>
      </c>
      <c r="Z90" s="182">
        <f>#N/A</f>
        <v>12</v>
      </c>
    </row>
    <row r="91" spans="1:26">
      <c r="A91" s="249">
        <v>89</v>
      </c>
      <c r="B91" s="249" t="s">
        <v>1738</v>
      </c>
      <c r="C91" s="250" t="s">
        <v>1482</v>
      </c>
      <c r="D91" s="250" t="s">
        <v>1482</v>
      </c>
      <c r="E91" s="252">
        <v>33074</v>
      </c>
      <c r="F91" s="188">
        <v>31</v>
      </c>
      <c r="G91" s="253" t="s">
        <v>1704</v>
      </c>
      <c r="H91" s="253" t="s">
        <v>17</v>
      </c>
      <c r="I91" s="253" t="s">
        <v>431</v>
      </c>
      <c r="J91" s="253" t="s">
        <v>55</v>
      </c>
      <c r="K91" s="253" t="s">
        <v>58</v>
      </c>
      <c r="L91" s="253" t="s">
        <v>172</v>
      </c>
      <c r="M91" s="253" t="s">
        <v>1739</v>
      </c>
      <c r="N91" s="253" t="s">
        <v>1740</v>
      </c>
      <c r="O91" s="253" t="s">
        <v>1497</v>
      </c>
      <c r="P91" s="253" t="s">
        <v>1498</v>
      </c>
      <c r="Q91" s="250" t="s">
        <v>1479</v>
      </c>
      <c r="R91" s="254" t="s">
        <v>1480</v>
      </c>
      <c r="S91" s="123">
        <v>89</v>
      </c>
      <c r="T91" s="182" t="str">
        <f>#N/A</f>
        <v/>
      </c>
      <c r="U91" s="182" t="str">
        <f>#N/A</f>
        <v/>
      </c>
      <c r="V91" s="182" t="str">
        <f>#N/A</f>
        <v>12</v>
      </c>
      <c r="W91" s="182" t="str">
        <f>#N/A</f>
        <v/>
      </c>
      <c r="X91" s="182" t="str">
        <f>#N/A</f>
        <v/>
      </c>
      <c r="Y91" s="189" t="str">
        <f>#N/A</f>
        <v>122 Tahun,0 Bulan,31 Hari</v>
      </c>
      <c r="Z91" s="182">
        <f>#N/A</f>
        <v>12</v>
      </c>
    </row>
    <row r="92" spans="1:26">
      <c r="A92" s="249">
        <v>90</v>
      </c>
      <c r="B92" s="249" t="s">
        <v>1741</v>
      </c>
      <c r="C92" s="250" t="s">
        <v>1482</v>
      </c>
      <c r="D92" s="250" t="s">
        <v>1482</v>
      </c>
      <c r="E92" s="252">
        <v>28773</v>
      </c>
      <c r="F92" s="188">
        <v>43</v>
      </c>
      <c r="G92" s="253" t="s">
        <v>1704</v>
      </c>
      <c r="H92" s="253" t="s">
        <v>17</v>
      </c>
      <c r="I92" s="253" t="s">
        <v>431</v>
      </c>
      <c r="J92" s="253" t="s">
        <v>55</v>
      </c>
      <c r="K92" s="253" t="s">
        <v>58</v>
      </c>
      <c r="L92" s="253" t="s">
        <v>172</v>
      </c>
      <c r="M92" s="253" t="s">
        <v>1742</v>
      </c>
      <c r="N92" s="253" t="s">
        <v>1743</v>
      </c>
      <c r="O92" s="253" t="s">
        <v>1497</v>
      </c>
      <c r="P92" s="253" t="s">
        <v>1498</v>
      </c>
      <c r="Q92" s="250" t="s">
        <v>1479</v>
      </c>
      <c r="R92" s="254" t="s">
        <v>1480</v>
      </c>
      <c r="S92" s="123">
        <v>90</v>
      </c>
      <c r="T92" s="182" t="str">
        <f>#N/A</f>
        <v/>
      </c>
      <c r="U92" s="182" t="str">
        <f>#N/A</f>
        <v/>
      </c>
      <c r="V92" s="182" t="str">
        <f>#N/A</f>
        <v>12</v>
      </c>
      <c r="W92" s="182" t="str">
        <f>#N/A</f>
        <v/>
      </c>
      <c r="X92" s="182" t="str">
        <f>#N/A</f>
        <v/>
      </c>
      <c r="Y92" s="189" t="str">
        <f>#N/A</f>
        <v>122 Tahun,0 Bulan,31 Hari</v>
      </c>
      <c r="Z92" s="182">
        <f>#N/A</f>
        <v>12</v>
      </c>
    </row>
    <row r="93" spans="1:26">
      <c r="A93" s="249">
        <v>91</v>
      </c>
      <c r="B93" s="249" t="s">
        <v>1744</v>
      </c>
      <c r="C93" s="250" t="s">
        <v>1482</v>
      </c>
      <c r="D93" s="250" t="s">
        <v>1482</v>
      </c>
      <c r="E93" s="252">
        <v>30446</v>
      </c>
      <c r="F93" s="188">
        <v>38</v>
      </c>
      <c r="G93" s="253" t="s">
        <v>1704</v>
      </c>
      <c r="H93" s="253" t="s">
        <v>17</v>
      </c>
      <c r="I93" s="253" t="s">
        <v>431</v>
      </c>
      <c r="J93" s="253" t="s">
        <v>55</v>
      </c>
      <c r="K93" s="253" t="s">
        <v>58</v>
      </c>
      <c r="L93" s="253" t="s">
        <v>172</v>
      </c>
      <c r="M93" s="253" t="s">
        <v>1698</v>
      </c>
      <c r="N93" s="253" t="s">
        <v>1745</v>
      </c>
      <c r="O93" s="253" t="s">
        <v>1497</v>
      </c>
      <c r="P93" s="253" t="s">
        <v>1498</v>
      </c>
      <c r="Q93" s="250" t="s">
        <v>1479</v>
      </c>
      <c r="R93" s="254" t="s">
        <v>1480</v>
      </c>
      <c r="S93" s="123">
        <v>91</v>
      </c>
      <c r="T93" s="182" t="str">
        <f>#N/A</f>
        <v/>
      </c>
      <c r="U93" s="182" t="str">
        <f>#N/A</f>
        <v/>
      </c>
      <c r="V93" s="182" t="str">
        <f>#N/A</f>
        <v>12</v>
      </c>
      <c r="W93" s="182" t="str">
        <f>#N/A</f>
        <v/>
      </c>
      <c r="X93" s="182" t="str">
        <f>#N/A</f>
        <v/>
      </c>
      <c r="Y93" s="189" t="str">
        <f>#N/A</f>
        <v>122 Tahun,0 Bulan,31 Hari</v>
      </c>
      <c r="Z93" s="182">
        <f>#N/A</f>
        <v>12</v>
      </c>
    </row>
    <row r="94" spans="1:26">
      <c r="A94" s="249">
        <v>92</v>
      </c>
      <c r="B94" s="249" t="s">
        <v>1746</v>
      </c>
      <c r="C94" s="250" t="s">
        <v>1482</v>
      </c>
      <c r="D94" s="250" t="s">
        <v>1482</v>
      </c>
      <c r="E94" s="252">
        <v>30964</v>
      </c>
      <c r="F94" s="188">
        <v>37</v>
      </c>
      <c r="G94" s="253" t="s">
        <v>1704</v>
      </c>
      <c r="H94" s="253" t="s">
        <v>17</v>
      </c>
      <c r="I94" s="253" t="s">
        <v>431</v>
      </c>
      <c r="J94" s="253" t="s">
        <v>55</v>
      </c>
      <c r="K94" s="253" t="s">
        <v>58</v>
      </c>
      <c r="L94" s="253" t="s">
        <v>172</v>
      </c>
      <c r="M94" s="253" t="s">
        <v>1747</v>
      </c>
      <c r="N94" s="253" t="s">
        <v>1711</v>
      </c>
      <c r="O94" s="253" t="s">
        <v>1497</v>
      </c>
      <c r="P94" s="253" t="s">
        <v>1498</v>
      </c>
      <c r="Q94" s="250" t="s">
        <v>1479</v>
      </c>
      <c r="R94" s="254" t="s">
        <v>1480</v>
      </c>
      <c r="S94" s="123">
        <v>92</v>
      </c>
      <c r="T94" s="182" t="str">
        <f>#N/A</f>
        <v/>
      </c>
      <c r="U94" s="182" t="str">
        <f>#N/A</f>
        <v/>
      </c>
      <c r="V94" s="182" t="str">
        <f>#N/A</f>
        <v>12</v>
      </c>
      <c r="W94" s="182" t="str">
        <f>#N/A</f>
        <v/>
      </c>
      <c r="X94" s="182" t="str">
        <f>#N/A</f>
        <v/>
      </c>
      <c r="Y94" s="189" t="str">
        <f>#N/A</f>
        <v>122 Tahun,0 Bulan,31 Hari</v>
      </c>
      <c r="Z94" s="182">
        <f>#N/A</f>
        <v>12</v>
      </c>
    </row>
    <row r="95" spans="1:26">
      <c r="A95" s="249">
        <v>93</v>
      </c>
      <c r="B95" s="249" t="s">
        <v>1748</v>
      </c>
      <c r="C95" s="250" t="s">
        <v>1482</v>
      </c>
      <c r="D95" s="250" t="s">
        <v>1482</v>
      </c>
      <c r="E95" s="252">
        <v>29876</v>
      </c>
      <c r="F95" s="188">
        <v>40</v>
      </c>
      <c r="G95" s="253" t="s">
        <v>1704</v>
      </c>
      <c r="H95" s="253" t="s">
        <v>17</v>
      </c>
      <c r="I95" s="253" t="s">
        <v>431</v>
      </c>
      <c r="J95" s="253" t="s">
        <v>55</v>
      </c>
      <c r="K95" s="253" t="s">
        <v>58</v>
      </c>
      <c r="L95" s="253" t="s">
        <v>172</v>
      </c>
      <c r="M95" s="253" t="s">
        <v>1710</v>
      </c>
      <c r="N95" s="253" t="s">
        <v>1749</v>
      </c>
      <c r="O95" s="253" t="s">
        <v>1497</v>
      </c>
      <c r="P95" s="253" t="s">
        <v>1498</v>
      </c>
      <c r="Q95" s="250" t="s">
        <v>1479</v>
      </c>
      <c r="R95" s="254" t="s">
        <v>1480</v>
      </c>
      <c r="S95" s="123">
        <v>93</v>
      </c>
      <c r="T95" s="182" t="str">
        <f>#N/A</f>
        <v/>
      </c>
      <c r="U95" s="182" t="str">
        <f>#N/A</f>
        <v/>
      </c>
      <c r="V95" s="182" t="str">
        <f>#N/A</f>
        <v>12</v>
      </c>
      <c r="W95" s="182" t="str">
        <f>#N/A</f>
        <v/>
      </c>
      <c r="X95" s="182" t="str">
        <f>#N/A</f>
        <v/>
      </c>
      <c r="Y95" s="189" t="str">
        <f>#N/A</f>
        <v>122 Tahun,0 Bulan,31 Hari</v>
      </c>
      <c r="Z95" s="182">
        <f>#N/A</f>
        <v>12</v>
      </c>
    </row>
    <row r="96" spans="1:26">
      <c r="A96" s="249">
        <v>94</v>
      </c>
      <c r="B96" s="249" t="s">
        <v>1750</v>
      </c>
      <c r="C96" s="250" t="s">
        <v>1482</v>
      </c>
      <c r="D96" s="250" t="s">
        <v>1482</v>
      </c>
      <c r="E96" s="252">
        <v>31534</v>
      </c>
      <c r="F96" s="188">
        <v>35</v>
      </c>
      <c r="G96" s="253" t="s">
        <v>1704</v>
      </c>
      <c r="H96" s="253" t="s">
        <v>17</v>
      </c>
      <c r="I96" s="253" t="s">
        <v>431</v>
      </c>
      <c r="J96" s="253" t="s">
        <v>55</v>
      </c>
      <c r="K96" s="253" t="s">
        <v>58</v>
      </c>
      <c r="L96" s="253" t="s">
        <v>172</v>
      </c>
      <c r="M96" s="253" t="s">
        <v>1751</v>
      </c>
      <c r="N96" s="253" t="s">
        <v>1641</v>
      </c>
      <c r="O96" s="253" t="s">
        <v>1497</v>
      </c>
      <c r="P96" s="253" t="s">
        <v>1498</v>
      </c>
      <c r="Q96" s="250" t="s">
        <v>1479</v>
      </c>
      <c r="R96" s="254" t="s">
        <v>1480</v>
      </c>
      <c r="S96" s="123">
        <v>94</v>
      </c>
      <c r="T96" s="182" t="str">
        <f>#N/A</f>
        <v/>
      </c>
      <c r="U96" s="182" t="str">
        <f>#N/A</f>
        <v/>
      </c>
      <c r="V96" s="182" t="str">
        <f>#N/A</f>
        <v>12</v>
      </c>
      <c r="W96" s="182" t="str">
        <f>#N/A</f>
        <v/>
      </c>
      <c r="X96" s="182" t="str">
        <f>#N/A</f>
        <v/>
      </c>
      <c r="Y96" s="189" t="str">
        <f>#N/A</f>
        <v>122 Tahun,0 Bulan,31 Hari</v>
      </c>
      <c r="Z96" s="182">
        <f>#N/A</f>
        <v>12</v>
      </c>
    </row>
    <row r="97" spans="1:26">
      <c r="A97" s="249">
        <v>95</v>
      </c>
      <c r="B97" s="249" t="s">
        <v>1752</v>
      </c>
      <c r="C97" s="250" t="s">
        <v>1482</v>
      </c>
      <c r="D97" s="250" t="s">
        <v>1482</v>
      </c>
      <c r="E97" s="252">
        <v>34532</v>
      </c>
      <c r="F97" s="188">
        <v>27</v>
      </c>
      <c r="G97" s="253" t="s">
        <v>1704</v>
      </c>
      <c r="H97" s="253" t="s">
        <v>17</v>
      </c>
      <c r="I97" s="253" t="s">
        <v>431</v>
      </c>
      <c r="J97" s="253" t="s">
        <v>55</v>
      </c>
      <c r="K97" s="253" t="s">
        <v>58</v>
      </c>
      <c r="L97" s="253" t="s">
        <v>172</v>
      </c>
      <c r="M97" s="253" t="s">
        <v>1753</v>
      </c>
      <c r="N97" s="253" t="s">
        <v>1711</v>
      </c>
      <c r="O97" s="253" t="s">
        <v>1497</v>
      </c>
      <c r="P97" s="253" t="s">
        <v>1498</v>
      </c>
      <c r="Q97" s="250" t="s">
        <v>1479</v>
      </c>
      <c r="R97" s="254" t="s">
        <v>1480</v>
      </c>
      <c r="S97" s="123">
        <v>95</v>
      </c>
      <c r="T97" s="182" t="str">
        <f>#N/A</f>
        <v/>
      </c>
      <c r="U97" s="182" t="str">
        <f>#N/A</f>
        <v/>
      </c>
      <c r="V97" s="182" t="str">
        <f>#N/A</f>
        <v>12</v>
      </c>
      <c r="W97" s="182" t="str">
        <f>#N/A</f>
        <v/>
      </c>
      <c r="X97" s="182" t="str">
        <f>#N/A</f>
        <v/>
      </c>
      <c r="Y97" s="189" t="str">
        <f>#N/A</f>
        <v>122 Tahun,0 Bulan,31 Hari</v>
      </c>
      <c r="Z97" s="182">
        <f>#N/A</f>
        <v>12</v>
      </c>
    </row>
    <row r="98" spans="1:26">
      <c r="A98" s="249">
        <v>96</v>
      </c>
      <c r="B98" s="249" t="s">
        <v>1754</v>
      </c>
      <c r="C98" s="250" t="s">
        <v>1482</v>
      </c>
      <c r="D98" s="250" t="s">
        <v>1482</v>
      </c>
      <c r="E98" s="252">
        <v>29065</v>
      </c>
      <c r="F98" s="188">
        <v>42</v>
      </c>
      <c r="G98" s="253" t="s">
        <v>1704</v>
      </c>
      <c r="H98" s="253" t="s">
        <v>17</v>
      </c>
      <c r="I98" s="253" t="s">
        <v>431</v>
      </c>
      <c r="J98" s="253" t="s">
        <v>55</v>
      </c>
      <c r="K98" s="253" t="s">
        <v>58</v>
      </c>
      <c r="L98" s="253" t="s">
        <v>172</v>
      </c>
      <c r="M98" s="253" t="s">
        <v>1755</v>
      </c>
      <c r="N98" s="253" t="s">
        <v>1635</v>
      </c>
      <c r="O98" s="253" t="s">
        <v>1497</v>
      </c>
      <c r="P98" s="253" t="s">
        <v>1498</v>
      </c>
      <c r="Q98" s="250" t="s">
        <v>1479</v>
      </c>
      <c r="R98" s="254" t="s">
        <v>1480</v>
      </c>
      <c r="S98" s="123">
        <v>96</v>
      </c>
      <c r="T98" s="182" t="str">
        <f>#N/A</f>
        <v/>
      </c>
      <c r="U98" s="182" t="str">
        <f>#N/A</f>
        <v/>
      </c>
      <c r="V98" s="182" t="str">
        <f>#N/A</f>
        <v>12</v>
      </c>
      <c r="W98" s="182" t="str">
        <f>#N/A</f>
        <v/>
      </c>
      <c r="X98" s="182" t="str">
        <f>#N/A</f>
        <v/>
      </c>
      <c r="Y98" s="189" t="str">
        <f>#N/A</f>
        <v>122 Tahun,0 Bulan,31 Hari</v>
      </c>
      <c r="Z98" s="182">
        <f>#N/A</f>
        <v>12</v>
      </c>
    </row>
    <row r="99" spans="1:26">
      <c r="A99" s="249">
        <v>97</v>
      </c>
      <c r="B99" s="249" t="s">
        <v>1756</v>
      </c>
      <c r="C99" s="250" t="s">
        <v>1482</v>
      </c>
      <c r="D99" s="250" t="s">
        <v>1482</v>
      </c>
      <c r="E99" s="252">
        <v>30698</v>
      </c>
      <c r="F99" s="188">
        <v>38</v>
      </c>
      <c r="G99" s="253" t="s">
        <v>1704</v>
      </c>
      <c r="H99" s="253" t="s">
        <v>17</v>
      </c>
      <c r="I99" s="253" t="s">
        <v>431</v>
      </c>
      <c r="J99" s="253" t="s">
        <v>55</v>
      </c>
      <c r="K99" s="253" t="s">
        <v>58</v>
      </c>
      <c r="L99" s="253" t="s">
        <v>172</v>
      </c>
      <c r="M99" s="253" t="s">
        <v>1757</v>
      </c>
      <c r="N99" s="253" t="s">
        <v>1650</v>
      </c>
      <c r="O99" s="253" t="s">
        <v>1497</v>
      </c>
      <c r="P99" s="253" t="s">
        <v>1498</v>
      </c>
      <c r="Q99" s="250" t="s">
        <v>1479</v>
      </c>
      <c r="R99" s="254" t="s">
        <v>1480</v>
      </c>
      <c r="S99" s="123">
        <v>97</v>
      </c>
      <c r="T99" s="182" t="str">
        <f>#N/A</f>
        <v/>
      </c>
      <c r="U99" s="182" t="str">
        <f>#N/A</f>
        <v/>
      </c>
      <c r="V99" s="182" t="str">
        <f>#N/A</f>
        <v>12</v>
      </c>
      <c r="W99" s="182" t="str">
        <f>#N/A</f>
        <v/>
      </c>
      <c r="X99" s="182" t="str">
        <f>#N/A</f>
        <v/>
      </c>
      <c r="Y99" s="189" t="str">
        <f>#N/A</f>
        <v>122 Tahun,0 Bulan,31 Hari</v>
      </c>
      <c r="Z99" s="182">
        <f>#N/A</f>
        <v>12</v>
      </c>
    </row>
    <row r="100" spans="1:26">
      <c r="A100" s="249">
        <v>98</v>
      </c>
      <c r="B100" s="249" t="s">
        <v>1758</v>
      </c>
      <c r="C100" s="250" t="s">
        <v>1482</v>
      </c>
      <c r="D100" s="250" t="s">
        <v>1482</v>
      </c>
      <c r="E100" s="252">
        <v>28731</v>
      </c>
      <c r="F100" s="188">
        <v>43</v>
      </c>
      <c r="G100" s="253" t="s">
        <v>1704</v>
      </c>
      <c r="H100" s="253" t="s">
        <v>17</v>
      </c>
      <c r="I100" s="253" t="s">
        <v>431</v>
      </c>
      <c r="J100" s="253" t="s">
        <v>55</v>
      </c>
      <c r="K100" s="253" t="s">
        <v>58</v>
      </c>
      <c r="L100" s="253" t="s">
        <v>172</v>
      </c>
      <c r="M100" s="253" t="s">
        <v>1759</v>
      </c>
      <c r="N100" s="253" t="s">
        <v>1641</v>
      </c>
      <c r="O100" s="253" t="s">
        <v>1497</v>
      </c>
      <c r="P100" s="253" t="s">
        <v>1498</v>
      </c>
      <c r="Q100" s="250" t="s">
        <v>1479</v>
      </c>
      <c r="R100" s="254" t="s">
        <v>1480</v>
      </c>
      <c r="S100" s="123">
        <v>98</v>
      </c>
      <c r="T100" s="182" t="str">
        <f>#N/A</f>
        <v/>
      </c>
      <c r="U100" s="182" t="str">
        <f>#N/A</f>
        <v/>
      </c>
      <c r="V100" s="182" t="str">
        <f>#N/A</f>
        <v>12</v>
      </c>
      <c r="W100" s="182" t="str">
        <f>#N/A</f>
        <v/>
      </c>
      <c r="X100" s="182" t="str">
        <f>#N/A</f>
        <v/>
      </c>
      <c r="Y100" s="189" t="str">
        <f>#N/A</f>
        <v>122 Tahun,0 Bulan,31 Hari</v>
      </c>
      <c r="Z100" s="182">
        <f>#N/A</f>
        <v>12</v>
      </c>
    </row>
    <row r="101" spans="1:26">
      <c r="A101" s="249">
        <v>99</v>
      </c>
      <c r="B101" s="249" t="s">
        <v>1760</v>
      </c>
      <c r="C101" s="250" t="s">
        <v>1482</v>
      </c>
      <c r="D101" s="250" t="s">
        <v>1482</v>
      </c>
      <c r="E101" s="252">
        <v>28252</v>
      </c>
      <c r="F101" s="188">
        <v>44</v>
      </c>
      <c r="G101" s="253" t="s">
        <v>1704</v>
      </c>
      <c r="H101" s="253" t="s">
        <v>17</v>
      </c>
      <c r="I101" s="253" t="s">
        <v>431</v>
      </c>
      <c r="J101" s="253" t="s">
        <v>55</v>
      </c>
      <c r="K101" s="253" t="s">
        <v>58</v>
      </c>
      <c r="L101" s="253" t="s">
        <v>172</v>
      </c>
      <c r="M101" s="253" t="s">
        <v>1761</v>
      </c>
      <c r="N101" s="253" t="s">
        <v>1650</v>
      </c>
      <c r="O101" s="253" t="s">
        <v>1497</v>
      </c>
      <c r="P101" s="253" t="s">
        <v>1498</v>
      </c>
      <c r="Q101" s="250" t="s">
        <v>1479</v>
      </c>
      <c r="R101" s="254" t="s">
        <v>1480</v>
      </c>
      <c r="S101" s="123">
        <v>99</v>
      </c>
      <c r="T101" s="182" t="str">
        <f>#N/A</f>
        <v/>
      </c>
      <c r="U101" s="182" t="str">
        <f>#N/A</f>
        <v/>
      </c>
      <c r="V101" s="182" t="str">
        <f>#N/A</f>
        <v>12</v>
      </c>
      <c r="W101" s="182" t="str">
        <f>#N/A</f>
        <v/>
      </c>
      <c r="X101" s="182" t="str">
        <f>#N/A</f>
        <v/>
      </c>
      <c r="Y101" s="189" t="str">
        <f>#N/A</f>
        <v>122 Tahun,0 Bulan,31 Hari</v>
      </c>
      <c r="Z101" s="182">
        <f>#N/A</f>
        <v>12</v>
      </c>
    </row>
    <row r="102" spans="1:26">
      <c r="A102" s="249">
        <v>100</v>
      </c>
      <c r="B102" s="249" t="s">
        <v>1762</v>
      </c>
      <c r="C102" s="250" t="s">
        <v>1482</v>
      </c>
      <c r="D102" s="250" t="s">
        <v>1482</v>
      </c>
      <c r="E102" s="252">
        <v>31927</v>
      </c>
      <c r="F102" s="188">
        <v>34</v>
      </c>
      <c r="G102" s="253" t="s">
        <v>1704</v>
      </c>
      <c r="H102" s="253" t="s">
        <v>17</v>
      </c>
      <c r="I102" s="253" t="s">
        <v>431</v>
      </c>
      <c r="J102" s="253" t="s">
        <v>55</v>
      </c>
      <c r="K102" s="253" t="s">
        <v>58</v>
      </c>
      <c r="L102" s="253" t="s">
        <v>172</v>
      </c>
      <c r="M102" s="253" t="s">
        <v>1763</v>
      </c>
      <c r="N102" s="253" t="s">
        <v>1711</v>
      </c>
      <c r="O102" s="253" t="s">
        <v>1497</v>
      </c>
      <c r="P102" s="253" t="s">
        <v>1498</v>
      </c>
      <c r="Q102" s="250" t="s">
        <v>1479</v>
      </c>
      <c r="R102" s="254" t="s">
        <v>1480</v>
      </c>
      <c r="S102" s="123">
        <v>100</v>
      </c>
      <c r="T102" s="182" t="str">
        <f>#N/A</f>
        <v/>
      </c>
      <c r="U102" s="182" t="str">
        <f>#N/A</f>
        <v/>
      </c>
      <c r="V102" s="182" t="str">
        <f>#N/A</f>
        <v>12</v>
      </c>
      <c r="W102" s="182" t="str">
        <f>#N/A</f>
        <v/>
      </c>
      <c r="X102" s="182" t="str">
        <f>#N/A</f>
        <v/>
      </c>
      <c r="Y102" s="189" t="str">
        <f>#N/A</f>
        <v>122 Tahun,0 Bulan,31 Hari</v>
      </c>
      <c r="Z102" s="182">
        <f>#N/A</f>
        <v>12</v>
      </c>
    </row>
    <row r="103" spans="1:26">
      <c r="A103" s="249">
        <v>101</v>
      </c>
      <c r="B103" s="249" t="s">
        <v>1764</v>
      </c>
      <c r="C103" s="250" t="s">
        <v>1482</v>
      </c>
      <c r="D103" s="250" t="s">
        <v>1482</v>
      </c>
      <c r="E103" s="252">
        <v>31925</v>
      </c>
      <c r="F103" s="188">
        <v>34</v>
      </c>
      <c r="G103" s="253" t="s">
        <v>1704</v>
      </c>
      <c r="H103" s="253" t="s">
        <v>17</v>
      </c>
      <c r="I103" s="253" t="s">
        <v>431</v>
      </c>
      <c r="J103" s="253" t="s">
        <v>55</v>
      </c>
      <c r="K103" s="253" t="s">
        <v>58</v>
      </c>
      <c r="L103" s="253" t="s">
        <v>172</v>
      </c>
      <c r="M103" s="253" t="s">
        <v>1765</v>
      </c>
      <c r="N103" s="253" t="s">
        <v>1650</v>
      </c>
      <c r="O103" s="253" t="s">
        <v>1497</v>
      </c>
      <c r="P103" s="253" t="s">
        <v>1498</v>
      </c>
      <c r="Q103" s="250" t="s">
        <v>1479</v>
      </c>
      <c r="R103" s="254" t="s">
        <v>1480</v>
      </c>
      <c r="S103" s="123">
        <v>101</v>
      </c>
      <c r="T103" s="182" t="str">
        <f>#N/A</f>
        <v/>
      </c>
      <c r="U103" s="182" t="str">
        <f>#N/A</f>
        <v/>
      </c>
      <c r="V103" s="182" t="str">
        <f>#N/A</f>
        <v>12</v>
      </c>
      <c r="W103" s="182" t="str">
        <f>#N/A</f>
        <v/>
      </c>
      <c r="X103" s="182" t="str">
        <f>#N/A</f>
        <v/>
      </c>
      <c r="Y103" s="189" t="str">
        <f>#N/A</f>
        <v>122 Tahun,0 Bulan,31 Hari</v>
      </c>
      <c r="Z103" s="182">
        <f>#N/A</f>
        <v>12</v>
      </c>
    </row>
    <row r="104" spans="1:26">
      <c r="A104" s="249">
        <v>102</v>
      </c>
      <c r="B104" s="249" t="s">
        <v>1766</v>
      </c>
      <c r="C104" s="250" t="s">
        <v>1482</v>
      </c>
      <c r="D104" s="250" t="s">
        <v>1482</v>
      </c>
      <c r="E104" s="252">
        <v>30385</v>
      </c>
      <c r="F104" s="188">
        <v>38</v>
      </c>
      <c r="G104" s="253" t="s">
        <v>1704</v>
      </c>
      <c r="H104" s="253" t="s">
        <v>17</v>
      </c>
      <c r="I104" s="253" t="s">
        <v>431</v>
      </c>
      <c r="J104" s="253" t="s">
        <v>55</v>
      </c>
      <c r="K104" s="253" t="s">
        <v>58</v>
      </c>
      <c r="L104" s="253" t="s">
        <v>172</v>
      </c>
      <c r="M104" s="253" t="s">
        <v>1753</v>
      </c>
      <c r="N104" s="253" t="s">
        <v>1711</v>
      </c>
      <c r="O104" s="253" t="s">
        <v>1497</v>
      </c>
      <c r="P104" s="253" t="s">
        <v>1498</v>
      </c>
      <c r="Q104" s="250" t="s">
        <v>1479</v>
      </c>
      <c r="R104" s="254" t="s">
        <v>1480</v>
      </c>
      <c r="S104" s="123">
        <v>102</v>
      </c>
      <c r="T104" s="182" t="str">
        <f>#N/A</f>
        <v/>
      </c>
      <c r="U104" s="182" t="str">
        <f>#N/A</f>
        <v/>
      </c>
      <c r="V104" s="182" t="str">
        <f>#N/A</f>
        <v>12</v>
      </c>
      <c r="W104" s="182" t="str">
        <f>#N/A</f>
        <v/>
      </c>
      <c r="X104" s="182" t="str">
        <f>#N/A</f>
        <v/>
      </c>
      <c r="Y104" s="189" t="str">
        <f>#N/A</f>
        <v>122 Tahun,0 Bulan,31 Hari</v>
      </c>
      <c r="Z104" s="182">
        <f>#N/A</f>
        <v>12</v>
      </c>
    </row>
    <row r="105" spans="1:26">
      <c r="A105" s="249">
        <v>103</v>
      </c>
      <c r="B105" s="249" t="s">
        <v>1767</v>
      </c>
      <c r="C105" s="250" t="s">
        <v>1482</v>
      </c>
      <c r="D105" s="250" t="s">
        <v>1482</v>
      </c>
      <c r="E105" s="252">
        <v>30252</v>
      </c>
      <c r="F105" s="188">
        <v>39</v>
      </c>
      <c r="G105" s="253" t="s">
        <v>1704</v>
      </c>
      <c r="H105" s="253" t="s">
        <v>17</v>
      </c>
      <c r="I105" s="253" t="s">
        <v>431</v>
      </c>
      <c r="J105" s="253" t="s">
        <v>55</v>
      </c>
      <c r="K105" s="253" t="s">
        <v>58</v>
      </c>
      <c r="L105" s="253" t="s">
        <v>172</v>
      </c>
      <c r="M105" s="253" t="s">
        <v>1768</v>
      </c>
      <c r="N105" s="253" t="s">
        <v>1769</v>
      </c>
      <c r="O105" s="253" t="s">
        <v>1497</v>
      </c>
      <c r="P105" s="253" t="s">
        <v>1498</v>
      </c>
      <c r="Q105" s="250" t="s">
        <v>1479</v>
      </c>
      <c r="R105" s="254" t="s">
        <v>1480</v>
      </c>
      <c r="S105" s="123">
        <v>103</v>
      </c>
      <c r="T105" s="182" t="str">
        <f>#N/A</f>
        <v/>
      </c>
      <c r="U105" s="182" t="str">
        <f>#N/A</f>
        <v/>
      </c>
      <c r="V105" s="182" t="str">
        <f>#N/A</f>
        <v>12</v>
      </c>
      <c r="W105" s="182" t="str">
        <f>#N/A</f>
        <v/>
      </c>
      <c r="X105" s="182" t="str">
        <f>#N/A</f>
        <v/>
      </c>
      <c r="Y105" s="189" t="str">
        <f>#N/A</f>
        <v>122 Tahun,0 Bulan,31 Hari</v>
      </c>
      <c r="Z105" s="182">
        <f>#N/A</f>
        <v>12</v>
      </c>
    </row>
    <row r="106" spans="1:26">
      <c r="A106" s="249">
        <v>104</v>
      </c>
      <c r="B106" s="249" t="s">
        <v>1770</v>
      </c>
      <c r="C106" s="250" t="s">
        <v>1482</v>
      </c>
      <c r="D106" s="250" t="s">
        <v>1482</v>
      </c>
      <c r="E106" s="252">
        <v>27839</v>
      </c>
      <c r="F106" s="188">
        <v>45</v>
      </c>
      <c r="G106" s="253" t="s">
        <v>1704</v>
      </c>
      <c r="H106" s="253" t="s">
        <v>17</v>
      </c>
      <c r="I106" s="253" t="s">
        <v>431</v>
      </c>
      <c r="J106" s="253" t="s">
        <v>55</v>
      </c>
      <c r="K106" s="253" t="s">
        <v>58</v>
      </c>
      <c r="L106" s="253" t="s">
        <v>172</v>
      </c>
      <c r="M106" s="253" t="s">
        <v>1771</v>
      </c>
      <c r="N106" s="253" t="s">
        <v>1711</v>
      </c>
      <c r="O106" s="253" t="s">
        <v>1497</v>
      </c>
      <c r="P106" s="253" t="s">
        <v>1498</v>
      </c>
      <c r="Q106" s="250" t="s">
        <v>1479</v>
      </c>
      <c r="R106" s="254" t="s">
        <v>1480</v>
      </c>
      <c r="S106" s="123">
        <v>104</v>
      </c>
      <c r="T106" s="182" t="str">
        <f>#N/A</f>
        <v/>
      </c>
      <c r="U106" s="182" t="str">
        <f>#N/A</f>
        <v/>
      </c>
      <c r="V106" s="182" t="str">
        <f>#N/A</f>
        <v>12</v>
      </c>
      <c r="W106" s="182" t="str">
        <f>#N/A</f>
        <v/>
      </c>
      <c r="X106" s="182" t="str">
        <f>#N/A</f>
        <v/>
      </c>
      <c r="Y106" s="189" t="str">
        <f>#N/A</f>
        <v>122 Tahun,0 Bulan,31 Hari</v>
      </c>
      <c r="Z106" s="182">
        <f>#N/A</f>
        <v>12</v>
      </c>
    </row>
    <row r="107" spans="1:26">
      <c r="A107" s="249">
        <v>105</v>
      </c>
      <c r="B107" s="249" t="s">
        <v>1772</v>
      </c>
      <c r="C107" s="250" t="s">
        <v>1482</v>
      </c>
      <c r="D107" s="250" t="s">
        <v>1482</v>
      </c>
      <c r="E107" s="252">
        <v>28116</v>
      </c>
      <c r="F107" s="188">
        <v>45</v>
      </c>
      <c r="G107" s="253" t="s">
        <v>1704</v>
      </c>
      <c r="H107" s="253" t="s">
        <v>17</v>
      </c>
      <c r="I107" s="253" t="s">
        <v>431</v>
      </c>
      <c r="J107" s="253" t="s">
        <v>55</v>
      </c>
      <c r="K107" s="253" t="s">
        <v>58</v>
      </c>
      <c r="L107" s="253" t="s">
        <v>172</v>
      </c>
      <c r="M107" s="253" t="s">
        <v>1773</v>
      </c>
      <c r="N107" s="253" t="s">
        <v>1774</v>
      </c>
      <c r="O107" s="253" t="s">
        <v>1497</v>
      </c>
      <c r="P107" s="253" t="s">
        <v>1498</v>
      </c>
      <c r="Q107" s="250" t="s">
        <v>1479</v>
      </c>
      <c r="R107" s="254" t="s">
        <v>1480</v>
      </c>
      <c r="S107" s="123">
        <v>105</v>
      </c>
      <c r="T107" s="182" t="str">
        <f>#N/A</f>
        <v/>
      </c>
      <c r="U107" s="182" t="str">
        <f>#N/A</f>
        <v/>
      </c>
      <c r="V107" s="182" t="str">
        <f>#N/A</f>
        <v>12</v>
      </c>
      <c r="W107" s="182" t="str">
        <f>#N/A</f>
        <v/>
      </c>
      <c r="X107" s="182" t="str">
        <f>#N/A</f>
        <v/>
      </c>
      <c r="Y107" s="189" t="str">
        <f>#N/A</f>
        <v>122 Tahun,0 Bulan,31 Hari</v>
      </c>
      <c r="Z107" s="182">
        <f>#N/A</f>
        <v>12</v>
      </c>
    </row>
    <row r="108" spans="1:26">
      <c r="A108" s="249">
        <v>106</v>
      </c>
      <c r="B108" s="249" t="s">
        <v>1775</v>
      </c>
      <c r="C108" s="250" t="s">
        <v>1482</v>
      </c>
      <c r="D108" s="250" t="s">
        <v>1482</v>
      </c>
      <c r="E108" s="252">
        <v>31888</v>
      </c>
      <c r="F108" s="188">
        <v>34</v>
      </c>
      <c r="G108" s="253" t="s">
        <v>1704</v>
      </c>
      <c r="H108" s="253" t="s">
        <v>17</v>
      </c>
      <c r="I108" s="253" t="s">
        <v>431</v>
      </c>
      <c r="J108" s="253" t="s">
        <v>55</v>
      </c>
      <c r="K108" s="253" t="s">
        <v>58</v>
      </c>
      <c r="L108" s="253" t="s">
        <v>172</v>
      </c>
      <c r="M108" s="253" t="s">
        <v>1776</v>
      </c>
      <c r="N108" s="253" t="s">
        <v>1777</v>
      </c>
      <c r="O108" s="253" t="s">
        <v>1497</v>
      </c>
      <c r="P108" s="253" t="s">
        <v>1498</v>
      </c>
      <c r="Q108" s="250" t="s">
        <v>1479</v>
      </c>
      <c r="R108" s="254" t="s">
        <v>1480</v>
      </c>
      <c r="S108" s="123">
        <v>106</v>
      </c>
      <c r="T108" s="182" t="str">
        <f>#N/A</f>
        <v/>
      </c>
      <c r="U108" s="182" t="str">
        <f>#N/A</f>
        <v/>
      </c>
      <c r="V108" s="182" t="str">
        <f>#N/A</f>
        <v>12</v>
      </c>
      <c r="W108" s="182" t="str">
        <f>#N/A</f>
        <v/>
      </c>
      <c r="X108" s="182" t="str">
        <f>#N/A</f>
        <v/>
      </c>
      <c r="Y108" s="189" t="str">
        <f>#N/A</f>
        <v>122 Tahun,0 Bulan,31 Hari</v>
      </c>
      <c r="Z108" s="182">
        <f>#N/A</f>
        <v>12</v>
      </c>
    </row>
    <row r="109" spans="1:26">
      <c r="A109" s="249">
        <v>107</v>
      </c>
      <c r="B109" s="249" t="s">
        <v>1778</v>
      </c>
      <c r="C109" s="250" t="s">
        <v>1482</v>
      </c>
      <c r="D109" s="250" t="s">
        <v>1482</v>
      </c>
      <c r="E109" s="252">
        <v>27714</v>
      </c>
      <c r="F109" s="188">
        <v>46</v>
      </c>
      <c r="G109" s="253" t="s">
        <v>1704</v>
      </c>
      <c r="H109" s="253" t="s">
        <v>17</v>
      </c>
      <c r="I109" s="253" t="s">
        <v>431</v>
      </c>
      <c r="J109" s="253" t="s">
        <v>55</v>
      </c>
      <c r="K109" s="253" t="s">
        <v>58</v>
      </c>
      <c r="L109" s="253" t="s">
        <v>172</v>
      </c>
      <c r="M109" s="253" t="s">
        <v>1779</v>
      </c>
      <c r="N109" s="253" t="s">
        <v>1635</v>
      </c>
      <c r="O109" s="253" t="s">
        <v>1497</v>
      </c>
      <c r="P109" s="253" t="s">
        <v>1498</v>
      </c>
      <c r="Q109" s="250" t="s">
        <v>1479</v>
      </c>
      <c r="R109" s="254" t="s">
        <v>1480</v>
      </c>
      <c r="S109" s="123">
        <v>107</v>
      </c>
      <c r="T109" s="182" t="str">
        <f>#N/A</f>
        <v/>
      </c>
      <c r="U109" s="182" t="str">
        <f>#N/A</f>
        <v/>
      </c>
      <c r="V109" s="182" t="str">
        <f>#N/A</f>
        <v>12</v>
      </c>
      <c r="W109" s="182" t="str">
        <f>#N/A</f>
        <v/>
      </c>
      <c r="X109" s="182" t="str">
        <f>#N/A</f>
        <v/>
      </c>
      <c r="Y109" s="189" t="str">
        <f>#N/A</f>
        <v>122 Tahun,0 Bulan,31 Hari</v>
      </c>
      <c r="Z109" s="182">
        <f>#N/A</f>
        <v>12</v>
      </c>
    </row>
    <row r="110" spans="1:26">
      <c r="A110" s="249">
        <v>108</v>
      </c>
      <c r="B110" s="249" t="s">
        <v>1780</v>
      </c>
      <c r="C110" s="250" t="s">
        <v>1482</v>
      </c>
      <c r="D110" s="250" t="s">
        <v>1482</v>
      </c>
      <c r="E110" s="252">
        <v>29253</v>
      </c>
      <c r="F110" s="188">
        <v>41</v>
      </c>
      <c r="G110" s="253" t="s">
        <v>1704</v>
      </c>
      <c r="H110" s="253" t="s">
        <v>17</v>
      </c>
      <c r="I110" s="253" t="s">
        <v>431</v>
      </c>
      <c r="J110" s="253" t="s">
        <v>55</v>
      </c>
      <c r="K110" s="253" t="s">
        <v>58</v>
      </c>
      <c r="L110" s="253" t="s">
        <v>172</v>
      </c>
      <c r="M110" s="253" t="s">
        <v>1742</v>
      </c>
      <c r="N110" s="253" t="s">
        <v>1743</v>
      </c>
      <c r="O110" s="253" t="s">
        <v>1497</v>
      </c>
      <c r="P110" s="253" t="s">
        <v>1498</v>
      </c>
      <c r="Q110" s="250" t="s">
        <v>1479</v>
      </c>
      <c r="R110" s="254" t="s">
        <v>1480</v>
      </c>
      <c r="S110" s="123">
        <v>108</v>
      </c>
      <c r="T110" s="182" t="str">
        <f>#N/A</f>
        <v/>
      </c>
      <c r="U110" s="182" t="str">
        <f>#N/A</f>
        <v/>
      </c>
      <c r="V110" s="182" t="str">
        <f>#N/A</f>
        <v>12</v>
      </c>
      <c r="W110" s="182" t="str">
        <f>#N/A</f>
        <v/>
      </c>
      <c r="X110" s="182" t="str">
        <f>#N/A</f>
        <v/>
      </c>
      <c r="Y110" s="189" t="str">
        <f>#N/A</f>
        <v>122 Tahun,0 Bulan,31 Hari</v>
      </c>
      <c r="Z110" s="182">
        <f>#N/A</f>
        <v>12</v>
      </c>
    </row>
    <row r="111" spans="1:26">
      <c r="A111" s="249">
        <v>109</v>
      </c>
      <c r="B111" s="249" t="s">
        <v>1781</v>
      </c>
      <c r="C111" s="250" t="s">
        <v>1482</v>
      </c>
      <c r="D111" s="250" t="s">
        <v>1482</v>
      </c>
      <c r="E111" s="252">
        <v>27805</v>
      </c>
      <c r="F111" s="188">
        <v>45</v>
      </c>
      <c r="G111" s="253" t="s">
        <v>1704</v>
      </c>
      <c r="H111" s="253" t="s">
        <v>17</v>
      </c>
      <c r="I111" s="253" t="s">
        <v>431</v>
      </c>
      <c r="J111" s="253" t="s">
        <v>55</v>
      </c>
      <c r="K111" s="253" t="s">
        <v>58</v>
      </c>
      <c r="L111" s="253" t="s">
        <v>172</v>
      </c>
      <c r="M111" s="253" t="s">
        <v>1782</v>
      </c>
      <c r="N111" s="253" t="s">
        <v>1638</v>
      </c>
      <c r="O111" s="253" t="s">
        <v>1497</v>
      </c>
      <c r="P111" s="253" t="s">
        <v>1498</v>
      </c>
      <c r="Q111" s="250" t="s">
        <v>1479</v>
      </c>
      <c r="R111" s="254" t="s">
        <v>1480</v>
      </c>
      <c r="S111" s="123">
        <v>109</v>
      </c>
      <c r="T111" s="182" t="str">
        <f>#N/A</f>
        <v/>
      </c>
      <c r="U111" s="182" t="str">
        <f>#N/A</f>
        <v/>
      </c>
      <c r="V111" s="182" t="str">
        <f>#N/A</f>
        <v>12</v>
      </c>
      <c r="W111" s="182" t="str">
        <f>#N/A</f>
        <v/>
      </c>
      <c r="X111" s="182" t="str">
        <f>#N/A</f>
        <v/>
      </c>
      <c r="Y111" s="189" t="str">
        <f>#N/A</f>
        <v>122 Tahun,0 Bulan,31 Hari</v>
      </c>
      <c r="Z111" s="182">
        <f>#N/A</f>
        <v>12</v>
      </c>
    </row>
    <row r="112" spans="1:26">
      <c r="A112" s="249">
        <v>110</v>
      </c>
      <c r="B112" s="249" t="s">
        <v>1783</v>
      </c>
      <c r="C112" s="250" t="s">
        <v>1482</v>
      </c>
      <c r="D112" s="250" t="s">
        <v>1482</v>
      </c>
      <c r="E112" s="252">
        <v>32473</v>
      </c>
      <c r="F112" s="188">
        <v>33</v>
      </c>
      <c r="G112" s="253" t="s">
        <v>1704</v>
      </c>
      <c r="H112" s="253" t="s">
        <v>17</v>
      </c>
      <c r="I112" s="253" t="s">
        <v>431</v>
      </c>
      <c r="J112" s="253" t="s">
        <v>55</v>
      </c>
      <c r="K112" s="253" t="s">
        <v>58</v>
      </c>
      <c r="L112" s="253" t="s">
        <v>172</v>
      </c>
      <c r="M112" s="253" t="s">
        <v>1742</v>
      </c>
      <c r="N112" s="253" t="s">
        <v>1743</v>
      </c>
      <c r="O112" s="253" t="s">
        <v>1497</v>
      </c>
      <c r="P112" s="253" t="s">
        <v>1498</v>
      </c>
      <c r="Q112" s="250" t="s">
        <v>1479</v>
      </c>
      <c r="R112" s="254" t="s">
        <v>1480</v>
      </c>
      <c r="S112" s="123">
        <v>110</v>
      </c>
      <c r="T112" s="182" t="str">
        <f>#N/A</f>
        <v/>
      </c>
      <c r="U112" s="182" t="str">
        <f>#N/A</f>
        <v/>
      </c>
      <c r="V112" s="182" t="str">
        <f>#N/A</f>
        <v>12</v>
      </c>
      <c r="W112" s="182" t="str">
        <f>#N/A</f>
        <v/>
      </c>
      <c r="X112" s="182" t="str">
        <f>#N/A</f>
        <v/>
      </c>
      <c r="Y112" s="189" t="str">
        <f>#N/A</f>
        <v>122 Tahun,0 Bulan,31 Hari</v>
      </c>
      <c r="Z112" s="182">
        <f>#N/A</f>
        <v>12</v>
      </c>
    </row>
    <row r="113" spans="1:26">
      <c r="A113" s="249">
        <v>111</v>
      </c>
      <c r="B113" s="249" t="s">
        <v>1784</v>
      </c>
      <c r="C113" s="250" t="s">
        <v>1482</v>
      </c>
      <c r="D113" s="250" t="s">
        <v>1482</v>
      </c>
      <c r="E113" s="252">
        <v>31958</v>
      </c>
      <c r="F113" s="188">
        <v>34</v>
      </c>
      <c r="G113" s="253" t="s">
        <v>1704</v>
      </c>
      <c r="H113" s="253" t="s">
        <v>17</v>
      </c>
      <c r="I113" s="253" t="s">
        <v>431</v>
      </c>
      <c r="J113" s="253" t="s">
        <v>55</v>
      </c>
      <c r="K113" s="253" t="s">
        <v>58</v>
      </c>
      <c r="L113" s="253" t="s">
        <v>172</v>
      </c>
      <c r="M113" s="253" t="s">
        <v>1785</v>
      </c>
      <c r="N113" s="253" t="s">
        <v>1786</v>
      </c>
      <c r="O113" s="253" t="s">
        <v>1497</v>
      </c>
      <c r="P113" s="253" t="s">
        <v>1498</v>
      </c>
      <c r="Q113" s="250" t="s">
        <v>1479</v>
      </c>
      <c r="R113" s="254" t="s">
        <v>1480</v>
      </c>
      <c r="S113" s="123">
        <v>111</v>
      </c>
      <c r="T113" s="182" t="str">
        <f>#N/A</f>
        <v/>
      </c>
      <c r="U113" s="182" t="str">
        <f>#N/A</f>
        <v/>
      </c>
      <c r="V113" s="182" t="str">
        <f>#N/A</f>
        <v>12</v>
      </c>
      <c r="W113" s="182" t="str">
        <f>#N/A</f>
        <v/>
      </c>
      <c r="X113" s="182" t="str">
        <f>#N/A</f>
        <v/>
      </c>
      <c r="Y113" s="189" t="str">
        <f>#N/A</f>
        <v>122 Tahun,0 Bulan,31 Hari</v>
      </c>
      <c r="Z113" s="182">
        <f>#N/A</f>
        <v>12</v>
      </c>
    </row>
    <row r="114" spans="1:26">
      <c r="A114" s="249">
        <v>112</v>
      </c>
      <c r="B114" s="249" t="s">
        <v>1787</v>
      </c>
      <c r="C114" s="250" t="s">
        <v>1482</v>
      </c>
      <c r="D114" s="250" t="s">
        <v>1482</v>
      </c>
      <c r="E114" s="252">
        <v>32873</v>
      </c>
      <c r="F114" s="188">
        <v>32</v>
      </c>
      <c r="G114" s="253" t="s">
        <v>1704</v>
      </c>
      <c r="H114" s="253" t="s">
        <v>17</v>
      </c>
      <c r="I114" s="253" t="s">
        <v>431</v>
      </c>
      <c r="J114" s="253" t="s">
        <v>55</v>
      </c>
      <c r="K114" s="253" t="s">
        <v>58</v>
      </c>
      <c r="L114" s="253" t="s">
        <v>172</v>
      </c>
      <c r="M114" s="253" t="s">
        <v>1788</v>
      </c>
      <c r="N114" s="253" t="s">
        <v>1641</v>
      </c>
      <c r="O114" s="253" t="s">
        <v>1497</v>
      </c>
      <c r="P114" s="253" t="s">
        <v>1498</v>
      </c>
      <c r="Q114" s="250" t="s">
        <v>1479</v>
      </c>
      <c r="R114" s="254" t="s">
        <v>1480</v>
      </c>
      <c r="S114" s="123">
        <v>112</v>
      </c>
      <c r="T114" s="182" t="str">
        <f>#N/A</f>
        <v/>
      </c>
      <c r="U114" s="182" t="str">
        <f>#N/A</f>
        <v/>
      </c>
      <c r="V114" s="182" t="str">
        <f>#N/A</f>
        <v>12</v>
      </c>
      <c r="W114" s="182" t="str">
        <f>#N/A</f>
        <v/>
      </c>
      <c r="X114" s="182" t="str">
        <f>#N/A</f>
        <v/>
      </c>
      <c r="Y114" s="189" t="str">
        <f>#N/A</f>
        <v>122 Tahun,0 Bulan,31 Hari</v>
      </c>
      <c r="Z114" s="182">
        <f>#N/A</f>
        <v>12</v>
      </c>
    </row>
    <row r="115" spans="1:26">
      <c r="A115" s="249">
        <v>113</v>
      </c>
      <c r="B115" s="249" t="s">
        <v>1789</v>
      </c>
      <c r="C115" s="250" t="s">
        <v>1482</v>
      </c>
      <c r="D115" s="250" t="s">
        <v>1482</v>
      </c>
      <c r="E115" s="252">
        <v>34557</v>
      </c>
      <c r="F115" s="188">
        <v>27</v>
      </c>
      <c r="G115" s="253" t="s">
        <v>1704</v>
      </c>
      <c r="H115" s="253" t="s">
        <v>17</v>
      </c>
      <c r="I115" s="253" t="s">
        <v>431</v>
      </c>
      <c r="J115" s="253" t="s">
        <v>55</v>
      </c>
      <c r="K115" s="253" t="s">
        <v>58</v>
      </c>
      <c r="L115" s="253" t="s">
        <v>172</v>
      </c>
      <c r="M115" s="253" t="s">
        <v>1790</v>
      </c>
      <c r="N115" s="253" t="s">
        <v>1641</v>
      </c>
      <c r="O115" s="253" t="s">
        <v>1497</v>
      </c>
      <c r="P115" s="253" t="s">
        <v>1498</v>
      </c>
      <c r="Q115" s="250" t="s">
        <v>1479</v>
      </c>
      <c r="R115" s="254" t="s">
        <v>1480</v>
      </c>
      <c r="S115" s="123">
        <v>113</v>
      </c>
      <c r="T115" s="182" t="str">
        <f>#N/A</f>
        <v/>
      </c>
      <c r="U115" s="182" t="str">
        <f>#N/A</f>
        <v/>
      </c>
      <c r="V115" s="182" t="str">
        <f>#N/A</f>
        <v>12</v>
      </c>
      <c r="W115" s="182" t="str">
        <f>#N/A</f>
        <v/>
      </c>
      <c r="X115" s="182" t="str">
        <f>#N/A</f>
        <v/>
      </c>
      <c r="Y115" s="189" t="str">
        <f>#N/A</f>
        <v>122 Tahun,0 Bulan,31 Hari</v>
      </c>
      <c r="Z115" s="182">
        <f>#N/A</f>
        <v>12</v>
      </c>
    </row>
    <row r="116" spans="1:26">
      <c r="A116" s="249">
        <v>114</v>
      </c>
      <c r="B116" s="249" t="s">
        <v>1791</v>
      </c>
      <c r="C116" s="250" t="s">
        <v>1482</v>
      </c>
      <c r="D116" s="250" t="s">
        <v>1482</v>
      </c>
      <c r="E116" s="252">
        <v>30597</v>
      </c>
      <c r="F116" s="188">
        <v>38</v>
      </c>
      <c r="G116" s="253" t="s">
        <v>1704</v>
      </c>
      <c r="H116" s="253" t="s">
        <v>17</v>
      </c>
      <c r="I116" s="253" t="s">
        <v>431</v>
      </c>
      <c r="J116" s="253" t="s">
        <v>55</v>
      </c>
      <c r="K116" s="253" t="s">
        <v>58</v>
      </c>
      <c r="L116" s="253" t="s">
        <v>170</v>
      </c>
      <c r="M116" s="253" t="s">
        <v>1792</v>
      </c>
      <c r="N116" s="253" t="s">
        <v>1685</v>
      </c>
      <c r="O116" s="253" t="s">
        <v>1497</v>
      </c>
      <c r="P116" s="253" t="s">
        <v>1498</v>
      </c>
      <c r="Q116" s="250" t="s">
        <v>1479</v>
      </c>
      <c r="R116" s="254" t="s">
        <v>1480</v>
      </c>
      <c r="S116" s="123">
        <v>114</v>
      </c>
      <c r="T116" s="182" t="str">
        <f>#N/A</f>
        <v/>
      </c>
      <c r="U116" s="182" t="str">
        <f>#N/A</f>
        <v/>
      </c>
      <c r="V116" s="182" t="str">
        <f>#N/A</f>
        <v>12</v>
      </c>
      <c r="W116" s="182" t="str">
        <f>#N/A</f>
        <v/>
      </c>
      <c r="X116" s="182" t="str">
        <f>#N/A</f>
        <v/>
      </c>
      <c r="Y116" s="189" t="str">
        <f>#N/A</f>
        <v>122 Tahun,0 Bulan,31 Hari</v>
      </c>
      <c r="Z116" s="182">
        <f>#N/A</f>
        <v>12</v>
      </c>
    </row>
    <row r="117" spans="1:26">
      <c r="A117" s="249">
        <v>115</v>
      </c>
      <c r="B117" s="249" t="s">
        <v>1793</v>
      </c>
      <c r="C117" s="250" t="s">
        <v>1482</v>
      </c>
      <c r="D117" s="250" t="s">
        <v>1482</v>
      </c>
      <c r="E117" s="252">
        <v>30624</v>
      </c>
      <c r="F117" s="188">
        <v>38</v>
      </c>
      <c r="G117" s="253" t="s">
        <v>1704</v>
      </c>
      <c r="H117" s="253" t="s">
        <v>17</v>
      </c>
      <c r="I117" s="253" t="s">
        <v>431</v>
      </c>
      <c r="J117" s="253" t="s">
        <v>55</v>
      </c>
      <c r="K117" s="253" t="s">
        <v>58</v>
      </c>
      <c r="L117" s="253" t="s">
        <v>172</v>
      </c>
      <c r="M117" s="253" t="s">
        <v>1742</v>
      </c>
      <c r="N117" s="253" t="s">
        <v>1794</v>
      </c>
      <c r="O117" s="253" t="s">
        <v>1497</v>
      </c>
      <c r="P117" s="253" t="s">
        <v>1498</v>
      </c>
      <c r="Q117" s="250" t="s">
        <v>1479</v>
      </c>
      <c r="R117" s="254" t="s">
        <v>1480</v>
      </c>
      <c r="S117" s="123">
        <v>115</v>
      </c>
      <c r="T117" s="182" t="str">
        <f>#N/A</f>
        <v/>
      </c>
      <c r="U117" s="182" t="str">
        <f>#N/A</f>
        <v/>
      </c>
      <c r="V117" s="182" t="str">
        <f>#N/A</f>
        <v>12</v>
      </c>
      <c r="W117" s="182" t="str">
        <f>#N/A</f>
        <v/>
      </c>
      <c r="X117" s="182" t="str">
        <f>#N/A</f>
        <v/>
      </c>
      <c r="Y117" s="189" t="str">
        <f>#N/A</f>
        <v>122 Tahun,0 Bulan,31 Hari</v>
      </c>
      <c r="Z117" s="182">
        <f>#N/A</f>
        <v>12</v>
      </c>
    </row>
    <row r="118" spans="1:26">
      <c r="A118" s="249">
        <v>116</v>
      </c>
      <c r="B118" s="249" t="s">
        <v>1795</v>
      </c>
      <c r="C118" s="250" t="s">
        <v>1482</v>
      </c>
      <c r="D118" s="250" t="s">
        <v>1482</v>
      </c>
      <c r="E118" s="252">
        <v>28835</v>
      </c>
      <c r="F118" s="188">
        <v>43</v>
      </c>
      <c r="G118" s="253" t="s">
        <v>1796</v>
      </c>
      <c r="H118" s="253" t="s">
        <v>17</v>
      </c>
      <c r="I118" s="253" t="s">
        <v>431</v>
      </c>
      <c r="J118" s="253" t="s">
        <v>73</v>
      </c>
      <c r="K118" s="253" t="s">
        <v>73</v>
      </c>
      <c r="L118" s="253" t="s">
        <v>172</v>
      </c>
      <c r="M118" s="253" t="s">
        <v>1797</v>
      </c>
      <c r="N118" s="253" t="s">
        <v>1482</v>
      </c>
      <c r="O118" s="253" t="s">
        <v>1532</v>
      </c>
      <c r="P118" s="253" t="s">
        <v>1593</v>
      </c>
      <c r="Q118" s="250" t="s">
        <v>1479</v>
      </c>
      <c r="R118" s="254" t="s">
        <v>1480</v>
      </c>
      <c r="S118" s="123">
        <v>116</v>
      </c>
      <c r="T118" s="182" t="str">
        <f>#N/A</f>
        <v/>
      </c>
      <c r="U118" s="182" t="str">
        <f>#N/A</f>
        <v/>
      </c>
      <c r="V118" s="182" t="str">
        <f>#N/A</f>
        <v>12</v>
      </c>
      <c r="W118" s="182" t="str">
        <f>#N/A</f>
        <v/>
      </c>
      <c r="X118" s="182" t="str">
        <f>#N/A</f>
        <v/>
      </c>
      <c r="Y118" s="189" t="str">
        <f>#N/A</f>
        <v>122 Tahun,0 Bulan,31 Hari</v>
      </c>
      <c r="Z118" s="182">
        <f>#N/A</f>
        <v>12</v>
      </c>
    </row>
    <row r="119" spans="1:26">
      <c r="A119" s="249">
        <v>117</v>
      </c>
      <c r="B119" s="249" t="s">
        <v>1798</v>
      </c>
      <c r="C119" s="250" t="s">
        <v>1482</v>
      </c>
      <c r="D119" s="250" t="s">
        <v>1482</v>
      </c>
      <c r="E119" s="252">
        <v>28651</v>
      </c>
      <c r="F119" s="188">
        <v>43</v>
      </c>
      <c r="G119" s="253" t="s">
        <v>1796</v>
      </c>
      <c r="H119" s="253" t="s">
        <v>17</v>
      </c>
      <c r="I119" s="253" t="s">
        <v>431</v>
      </c>
      <c r="J119" s="253" t="s">
        <v>73</v>
      </c>
      <c r="K119" s="253" t="s">
        <v>73</v>
      </c>
      <c r="L119" s="253" t="s">
        <v>172</v>
      </c>
      <c r="M119" s="253" t="s">
        <v>1482</v>
      </c>
      <c r="N119" s="253" t="s">
        <v>1482</v>
      </c>
      <c r="O119" s="253" t="s">
        <v>1532</v>
      </c>
      <c r="P119" s="253" t="s">
        <v>1593</v>
      </c>
      <c r="Q119" s="250" t="s">
        <v>1479</v>
      </c>
      <c r="R119" s="254" t="s">
        <v>1480</v>
      </c>
      <c r="S119" s="123">
        <v>117</v>
      </c>
      <c r="T119" s="182" t="str">
        <f>#N/A</f>
        <v/>
      </c>
      <c r="U119" s="182" t="str">
        <f>#N/A</f>
        <v/>
      </c>
      <c r="V119" s="182" t="str">
        <f>#N/A</f>
        <v>12</v>
      </c>
      <c r="W119" s="182" t="str">
        <f>#N/A</f>
        <v/>
      </c>
      <c r="X119" s="182" t="str">
        <f>#N/A</f>
        <v/>
      </c>
      <c r="Y119" s="189" t="str">
        <f>#N/A</f>
        <v>122 Tahun,0 Bulan,31 Hari</v>
      </c>
      <c r="Z119" s="182">
        <f>#N/A</f>
        <v>12</v>
      </c>
    </row>
    <row r="120" spans="1:26">
      <c r="A120" s="249">
        <v>118</v>
      </c>
      <c r="B120" s="249" t="s">
        <v>1799</v>
      </c>
      <c r="C120" s="250" t="s">
        <v>1482</v>
      </c>
      <c r="D120" s="250" t="s">
        <v>1482</v>
      </c>
      <c r="E120" s="252">
        <v>23491</v>
      </c>
      <c r="F120" s="188">
        <v>57</v>
      </c>
      <c r="G120" s="253" t="s">
        <v>1796</v>
      </c>
      <c r="H120" s="253" t="s">
        <v>17</v>
      </c>
      <c r="I120" s="253" t="s">
        <v>431</v>
      </c>
      <c r="J120" s="253" t="s">
        <v>73</v>
      </c>
      <c r="K120" s="253" t="s">
        <v>73</v>
      </c>
      <c r="L120" s="253" t="s">
        <v>172</v>
      </c>
      <c r="M120" s="253" t="s">
        <v>1800</v>
      </c>
      <c r="N120" s="253" t="s">
        <v>1482</v>
      </c>
      <c r="O120" s="253" t="s">
        <v>1532</v>
      </c>
      <c r="P120" s="253" t="s">
        <v>1593</v>
      </c>
      <c r="Q120" s="250" t="s">
        <v>1479</v>
      </c>
      <c r="R120" s="254" t="s">
        <v>1480</v>
      </c>
      <c r="S120" s="123">
        <v>118</v>
      </c>
      <c r="T120" s="182" t="str">
        <f>#N/A</f>
        <v/>
      </c>
      <c r="U120" s="182" t="str">
        <f>#N/A</f>
        <v/>
      </c>
      <c r="V120" s="182" t="str">
        <f>#N/A</f>
        <v>12</v>
      </c>
      <c r="W120" s="182" t="str">
        <f>#N/A</f>
        <v/>
      </c>
      <c r="X120" s="182" t="str">
        <f>#N/A</f>
        <v/>
      </c>
      <c r="Y120" s="189" t="str">
        <f>#N/A</f>
        <v>122 Tahun,0 Bulan,31 Hari</v>
      </c>
      <c r="Z120" s="182">
        <f>#N/A</f>
        <v>12</v>
      </c>
    </row>
    <row r="121" spans="1:26">
      <c r="A121" s="249">
        <v>119</v>
      </c>
      <c r="B121" s="249" t="s">
        <v>1801</v>
      </c>
      <c r="C121" s="250" t="s">
        <v>1482</v>
      </c>
      <c r="D121" s="250" t="s">
        <v>1482</v>
      </c>
      <c r="E121" s="252">
        <v>21828</v>
      </c>
      <c r="F121" s="188">
        <v>62</v>
      </c>
      <c r="G121" s="253" t="s">
        <v>1796</v>
      </c>
      <c r="H121" s="253" t="s">
        <v>17</v>
      </c>
      <c r="I121" s="253" t="s">
        <v>431</v>
      </c>
      <c r="J121" s="253" t="s">
        <v>73</v>
      </c>
      <c r="K121" s="253" t="s">
        <v>73</v>
      </c>
      <c r="L121" s="253" t="s">
        <v>172</v>
      </c>
      <c r="M121" s="253" t="s">
        <v>1482</v>
      </c>
      <c r="N121" s="253" t="s">
        <v>1482</v>
      </c>
      <c r="O121" s="253" t="s">
        <v>1532</v>
      </c>
      <c r="P121" s="253" t="s">
        <v>1593</v>
      </c>
      <c r="Q121" s="250" t="s">
        <v>1479</v>
      </c>
      <c r="R121" s="254" t="s">
        <v>1480</v>
      </c>
      <c r="S121" s="123">
        <v>119</v>
      </c>
      <c r="T121" s="182" t="str">
        <f>#N/A</f>
        <v/>
      </c>
      <c r="U121" s="182" t="str">
        <f>#N/A</f>
        <v/>
      </c>
      <c r="V121" s="182" t="str">
        <f>#N/A</f>
        <v>12</v>
      </c>
      <c r="W121" s="182" t="str">
        <f>#N/A</f>
        <v/>
      </c>
      <c r="X121" s="182" t="str">
        <f>#N/A</f>
        <v/>
      </c>
      <c r="Y121" s="189" t="str">
        <f>#N/A</f>
        <v>122 Tahun,0 Bulan,31 Hari</v>
      </c>
      <c r="Z121" s="182">
        <f>#N/A</f>
        <v>12</v>
      </c>
    </row>
    <row r="122" spans="1:26">
      <c r="A122" s="249">
        <v>120</v>
      </c>
      <c r="B122" s="249" t="s">
        <v>1802</v>
      </c>
      <c r="C122" s="250" t="s">
        <v>1482</v>
      </c>
      <c r="D122" s="250" t="s">
        <v>1482</v>
      </c>
      <c r="E122" s="252">
        <v>36462</v>
      </c>
      <c r="F122" s="188">
        <v>22</v>
      </c>
      <c r="G122" s="253" t="s">
        <v>1803</v>
      </c>
      <c r="H122" s="253" t="s">
        <v>17</v>
      </c>
      <c r="I122" s="253" t="s">
        <v>431</v>
      </c>
      <c r="J122" s="253" t="s">
        <v>73</v>
      </c>
      <c r="K122" s="253" t="s">
        <v>73</v>
      </c>
      <c r="L122" s="253" t="s">
        <v>172</v>
      </c>
      <c r="M122" s="253" t="s">
        <v>1804</v>
      </c>
      <c r="N122" s="253" t="s">
        <v>1482</v>
      </c>
      <c r="O122" s="253" t="s">
        <v>1558</v>
      </c>
      <c r="P122" s="253" t="s">
        <v>1570</v>
      </c>
      <c r="Q122" s="250" t="s">
        <v>1479</v>
      </c>
      <c r="R122" s="254" t="s">
        <v>1480</v>
      </c>
      <c r="S122" s="123">
        <v>120</v>
      </c>
      <c r="T122" s="182" t="str">
        <f>#N/A</f>
        <v/>
      </c>
      <c r="U122" s="182" t="str">
        <f>#N/A</f>
        <v/>
      </c>
      <c r="V122" s="182" t="str">
        <f>#N/A</f>
        <v>12</v>
      </c>
      <c r="W122" s="182" t="str">
        <f>#N/A</f>
        <v/>
      </c>
      <c r="X122" s="182" t="str">
        <f>#N/A</f>
        <v/>
      </c>
      <c r="Y122" s="189" t="str">
        <f>#N/A</f>
        <v>122 Tahun,0 Bulan,31 Hari</v>
      </c>
      <c r="Z122" s="182">
        <f>#N/A</f>
        <v>12</v>
      </c>
    </row>
    <row r="123" spans="1:26">
      <c r="A123" s="249">
        <v>121</v>
      </c>
      <c r="B123" s="249" t="s">
        <v>1805</v>
      </c>
      <c r="C123" s="250" t="s">
        <v>1482</v>
      </c>
      <c r="D123" s="250" t="s">
        <v>1482</v>
      </c>
      <c r="E123" s="252">
        <v>29523</v>
      </c>
      <c r="F123" s="188">
        <v>41</v>
      </c>
      <c r="G123" s="253" t="s">
        <v>1803</v>
      </c>
      <c r="H123" s="253" t="s">
        <v>17</v>
      </c>
      <c r="I123" s="253" t="s">
        <v>431</v>
      </c>
      <c r="J123" s="253" t="s">
        <v>73</v>
      </c>
      <c r="K123" s="253" t="s">
        <v>73</v>
      </c>
      <c r="L123" s="253" t="s">
        <v>172</v>
      </c>
      <c r="M123" s="253" t="s">
        <v>1806</v>
      </c>
      <c r="N123" s="253" t="s">
        <v>1807</v>
      </c>
      <c r="O123" s="253" t="s">
        <v>1558</v>
      </c>
      <c r="P123" s="253" t="s">
        <v>1570</v>
      </c>
      <c r="Q123" s="250" t="s">
        <v>1479</v>
      </c>
      <c r="R123" s="254" t="s">
        <v>1480</v>
      </c>
      <c r="S123" s="123">
        <v>121</v>
      </c>
      <c r="T123" s="182" t="str">
        <f>#N/A</f>
        <v/>
      </c>
      <c r="U123" s="182" t="str">
        <f>#N/A</f>
        <v/>
      </c>
      <c r="V123" s="182" t="str">
        <f>#N/A</f>
        <v>12</v>
      </c>
      <c r="W123" s="182" t="str">
        <f>#N/A</f>
        <v/>
      </c>
      <c r="X123" s="182" t="str">
        <f>#N/A</f>
        <v/>
      </c>
      <c r="Y123" s="189" t="str">
        <f>#N/A</f>
        <v>122 Tahun,0 Bulan,31 Hari</v>
      </c>
      <c r="Z123" s="182">
        <f>#N/A</f>
        <v>12</v>
      </c>
    </row>
    <row r="124" spans="1:26">
      <c r="A124" s="249">
        <v>122</v>
      </c>
      <c r="B124" s="249" t="s">
        <v>1808</v>
      </c>
      <c r="C124" s="250" t="s">
        <v>1482</v>
      </c>
      <c r="D124" s="250" t="s">
        <v>1482</v>
      </c>
      <c r="E124" s="252">
        <v>29148</v>
      </c>
      <c r="F124" s="188">
        <v>42</v>
      </c>
      <c r="G124" s="253" t="s">
        <v>1803</v>
      </c>
      <c r="H124" s="253" t="s">
        <v>17</v>
      </c>
      <c r="I124" s="253" t="s">
        <v>431</v>
      </c>
      <c r="J124" s="253" t="s">
        <v>73</v>
      </c>
      <c r="K124" s="253" t="s">
        <v>73</v>
      </c>
      <c r="L124" s="253" t="s">
        <v>172</v>
      </c>
      <c r="M124" s="253" t="s">
        <v>1809</v>
      </c>
      <c r="N124" s="253" t="s">
        <v>1810</v>
      </c>
      <c r="O124" s="253" t="s">
        <v>1558</v>
      </c>
      <c r="P124" s="253" t="s">
        <v>1570</v>
      </c>
      <c r="Q124" s="250" t="s">
        <v>1479</v>
      </c>
      <c r="R124" s="254" t="s">
        <v>1480</v>
      </c>
      <c r="S124" s="123">
        <v>122</v>
      </c>
      <c r="T124" s="182" t="str">
        <f>#N/A</f>
        <v/>
      </c>
      <c r="U124" s="182" t="str">
        <f>#N/A</f>
        <v/>
      </c>
      <c r="V124" s="182" t="str">
        <f>#N/A</f>
        <v>12</v>
      </c>
      <c r="W124" s="182" t="str">
        <f>#N/A</f>
        <v/>
      </c>
      <c r="X124" s="182" t="str">
        <f>#N/A</f>
        <v/>
      </c>
      <c r="Y124" s="189" t="str">
        <f>#N/A</f>
        <v>122 Tahun,0 Bulan,31 Hari</v>
      </c>
      <c r="Z124" s="182">
        <f>#N/A</f>
        <v>12</v>
      </c>
    </row>
    <row r="125" spans="1:26">
      <c r="A125" s="249">
        <v>123</v>
      </c>
      <c r="B125" s="249" t="s">
        <v>1811</v>
      </c>
      <c r="C125" s="250" t="s">
        <v>1482</v>
      </c>
      <c r="D125" s="250" t="s">
        <v>1482</v>
      </c>
      <c r="E125" s="252">
        <v>35478</v>
      </c>
      <c r="F125" s="188">
        <v>24</v>
      </c>
      <c r="G125" s="253" t="s">
        <v>1812</v>
      </c>
      <c r="H125" s="253" t="s">
        <v>17</v>
      </c>
      <c r="I125" s="253" t="s">
        <v>431</v>
      </c>
      <c r="J125" s="253" t="s">
        <v>71</v>
      </c>
      <c r="K125" s="253" t="s">
        <v>71</v>
      </c>
      <c r="L125" s="253" t="s">
        <v>168</v>
      </c>
      <c r="M125" s="253" t="s">
        <v>1813</v>
      </c>
      <c r="N125" s="253" t="s">
        <v>1814</v>
      </c>
      <c r="O125" s="253" t="s">
        <v>1558</v>
      </c>
      <c r="P125" s="253" t="s">
        <v>1570</v>
      </c>
      <c r="Q125" s="250" t="s">
        <v>1479</v>
      </c>
      <c r="R125" s="254" t="s">
        <v>1480</v>
      </c>
      <c r="S125" s="123">
        <v>123</v>
      </c>
      <c r="T125" s="182" t="str">
        <f>#N/A</f>
        <v/>
      </c>
      <c r="U125" s="182" t="str">
        <f>#N/A</f>
        <v/>
      </c>
      <c r="V125" s="182" t="str">
        <f>#N/A</f>
        <v>12</v>
      </c>
      <c r="W125" s="182" t="str">
        <f>#N/A</f>
        <v/>
      </c>
      <c r="X125" s="182" t="str">
        <f>#N/A</f>
        <v/>
      </c>
      <c r="Y125" s="189" t="str">
        <f>#N/A</f>
        <v>122 Tahun,0 Bulan,31 Hari</v>
      </c>
      <c r="Z125" s="182">
        <f>#N/A</f>
        <v>12</v>
      </c>
    </row>
    <row r="126" spans="1:26">
      <c r="A126" s="249">
        <v>124</v>
      </c>
      <c r="B126" s="249" t="s">
        <v>1815</v>
      </c>
      <c r="C126" s="250" t="s">
        <v>1482</v>
      </c>
      <c r="D126" s="250" t="s">
        <v>1482</v>
      </c>
      <c r="E126" s="252">
        <v>35457</v>
      </c>
      <c r="F126" s="188">
        <v>25</v>
      </c>
      <c r="G126" s="253" t="s">
        <v>1812</v>
      </c>
      <c r="H126" s="253" t="s">
        <v>17</v>
      </c>
      <c r="I126" s="253" t="s">
        <v>431</v>
      </c>
      <c r="J126" s="253" t="s">
        <v>71</v>
      </c>
      <c r="K126" s="253" t="s">
        <v>71</v>
      </c>
      <c r="L126" s="253" t="s">
        <v>168</v>
      </c>
      <c r="M126" s="253" t="s">
        <v>1813</v>
      </c>
      <c r="N126" s="253" t="s">
        <v>1814</v>
      </c>
      <c r="O126" s="253" t="s">
        <v>1558</v>
      </c>
      <c r="P126" s="253" t="s">
        <v>1570</v>
      </c>
      <c r="Q126" s="250" t="s">
        <v>1479</v>
      </c>
      <c r="R126" s="254" t="s">
        <v>1480</v>
      </c>
      <c r="S126" s="123">
        <v>124</v>
      </c>
      <c r="T126" s="182" t="str">
        <f>#N/A</f>
        <v/>
      </c>
      <c r="U126" s="182" t="str">
        <f>#N/A</f>
        <v/>
      </c>
      <c r="V126" s="182" t="str">
        <f>#N/A</f>
        <v>12</v>
      </c>
      <c r="W126" s="182" t="str">
        <f>#N/A</f>
        <v/>
      </c>
      <c r="X126" s="182" t="str">
        <f>#N/A</f>
        <v/>
      </c>
      <c r="Y126" s="189" t="str">
        <f>#N/A</f>
        <v>122 Tahun,0 Bulan,31 Hari</v>
      </c>
      <c r="Z126" s="182">
        <f>#N/A</f>
        <v>12</v>
      </c>
    </row>
    <row r="127" spans="1:26">
      <c r="A127" s="249">
        <v>125</v>
      </c>
      <c r="B127" s="249" t="s">
        <v>1816</v>
      </c>
      <c r="C127" s="250" t="s">
        <v>1482</v>
      </c>
      <c r="D127" s="250" t="s">
        <v>1482</v>
      </c>
      <c r="E127" s="252">
        <v>36435</v>
      </c>
      <c r="F127" s="188">
        <v>22</v>
      </c>
      <c r="G127" s="253" t="s">
        <v>1812</v>
      </c>
      <c r="H127" s="253" t="s">
        <v>17</v>
      </c>
      <c r="I127" s="253" t="s">
        <v>431</v>
      </c>
      <c r="J127" s="253" t="s">
        <v>71</v>
      </c>
      <c r="K127" s="253" t="s">
        <v>71</v>
      </c>
      <c r="L127" s="253" t="s">
        <v>170</v>
      </c>
      <c r="M127" s="253" t="s">
        <v>1817</v>
      </c>
      <c r="N127" s="253" t="s">
        <v>1818</v>
      </c>
      <c r="O127" s="253" t="s">
        <v>1558</v>
      </c>
      <c r="P127" s="253" t="s">
        <v>1570</v>
      </c>
      <c r="Q127" s="250" t="s">
        <v>1479</v>
      </c>
      <c r="R127" s="254" t="s">
        <v>1480</v>
      </c>
      <c r="S127" s="123">
        <v>125</v>
      </c>
      <c r="T127" s="182" t="str">
        <f>#N/A</f>
        <v/>
      </c>
      <c r="U127" s="182" t="str">
        <f>#N/A</f>
        <v/>
      </c>
      <c r="V127" s="182" t="str">
        <f>#N/A</f>
        <v>12</v>
      </c>
      <c r="W127" s="182" t="str">
        <f>#N/A</f>
        <v/>
      </c>
      <c r="X127" s="182" t="str">
        <f>#N/A</f>
        <v/>
      </c>
      <c r="Y127" s="189" t="str">
        <f>#N/A</f>
        <v>122 Tahun,0 Bulan,31 Hari</v>
      </c>
      <c r="Z127" s="182">
        <f>#N/A</f>
        <v>12</v>
      </c>
    </row>
    <row r="128" spans="1:26">
      <c r="A128" s="249">
        <v>126</v>
      </c>
      <c r="B128" s="249" t="s">
        <v>1819</v>
      </c>
      <c r="C128" s="250" t="s">
        <v>1482</v>
      </c>
      <c r="D128" s="250" t="s">
        <v>1482</v>
      </c>
      <c r="E128" s="252">
        <v>35565</v>
      </c>
      <c r="F128" s="188">
        <v>24</v>
      </c>
      <c r="G128" s="253" t="s">
        <v>1812</v>
      </c>
      <c r="H128" s="253" t="s">
        <v>17</v>
      </c>
      <c r="I128" s="253" t="s">
        <v>431</v>
      </c>
      <c r="J128" s="253" t="s">
        <v>71</v>
      </c>
      <c r="K128" s="253" t="s">
        <v>71</v>
      </c>
      <c r="L128" s="253" t="s">
        <v>168</v>
      </c>
      <c r="M128" s="253" t="s">
        <v>1813</v>
      </c>
      <c r="N128" s="253" t="s">
        <v>1814</v>
      </c>
      <c r="O128" s="253" t="s">
        <v>1558</v>
      </c>
      <c r="P128" s="253" t="s">
        <v>1570</v>
      </c>
      <c r="Q128" s="250" t="s">
        <v>1479</v>
      </c>
      <c r="R128" s="254" t="s">
        <v>1480</v>
      </c>
      <c r="S128" s="123">
        <v>126</v>
      </c>
      <c r="T128" s="182" t="str">
        <f>#N/A</f>
        <v/>
      </c>
      <c r="U128" s="182" t="str">
        <f>#N/A</f>
        <v/>
      </c>
      <c r="V128" s="182" t="str">
        <f>#N/A</f>
        <v>12</v>
      </c>
      <c r="W128" s="182" t="str">
        <f>#N/A</f>
        <v/>
      </c>
      <c r="X128" s="182" t="str">
        <f>#N/A</f>
        <v/>
      </c>
      <c r="Y128" s="189" t="str">
        <f>#N/A</f>
        <v>122 Tahun,0 Bulan,31 Hari</v>
      </c>
      <c r="Z128" s="182">
        <f>#N/A</f>
        <v>12</v>
      </c>
    </row>
    <row r="129" spans="1:26">
      <c r="A129" s="249">
        <v>127</v>
      </c>
      <c r="B129" s="249" t="s">
        <v>1820</v>
      </c>
      <c r="C129" s="250" t="s">
        <v>1482</v>
      </c>
      <c r="D129" s="250" t="s">
        <v>1482</v>
      </c>
      <c r="E129" s="252">
        <v>36015</v>
      </c>
      <c r="F129" s="188">
        <v>23</v>
      </c>
      <c r="G129" s="253" t="s">
        <v>1528</v>
      </c>
      <c r="H129" s="253" t="s">
        <v>17</v>
      </c>
      <c r="I129" s="253" t="s">
        <v>431</v>
      </c>
      <c r="J129" s="253" t="s">
        <v>71</v>
      </c>
      <c r="K129" s="253" t="s">
        <v>71</v>
      </c>
      <c r="L129" s="253" t="s">
        <v>168</v>
      </c>
      <c r="M129" s="253" t="s">
        <v>1821</v>
      </c>
      <c r="N129" s="253" t="s">
        <v>1822</v>
      </c>
      <c r="O129" s="253" t="s">
        <v>1392</v>
      </c>
      <c r="P129" s="253" t="s">
        <v>1529</v>
      </c>
      <c r="Q129" s="250" t="s">
        <v>1479</v>
      </c>
      <c r="R129" s="254" t="s">
        <v>1480</v>
      </c>
      <c r="S129" s="123">
        <v>127</v>
      </c>
      <c r="T129" s="182" t="str">
        <f>#N/A</f>
        <v/>
      </c>
      <c r="U129" s="182" t="str">
        <f>#N/A</f>
        <v/>
      </c>
      <c r="V129" s="182" t="str">
        <f>#N/A</f>
        <v>12</v>
      </c>
      <c r="W129" s="182" t="str">
        <f>#N/A</f>
        <v/>
      </c>
      <c r="X129" s="182" t="str">
        <f>#N/A</f>
        <v/>
      </c>
      <c r="Y129" s="189" t="str">
        <f>#N/A</f>
        <v>122 Tahun,0 Bulan,31 Hari</v>
      </c>
      <c r="Z129" s="182">
        <f>#N/A</f>
        <v>12</v>
      </c>
    </row>
    <row r="130" spans="1:26">
      <c r="A130" s="249">
        <v>128</v>
      </c>
      <c r="B130" s="249" t="s">
        <v>1823</v>
      </c>
      <c r="C130" s="250" t="s">
        <v>1482</v>
      </c>
      <c r="D130" s="250" t="s">
        <v>1482</v>
      </c>
      <c r="E130" s="252">
        <v>35816</v>
      </c>
      <c r="F130" s="188">
        <v>24</v>
      </c>
      <c r="G130" s="253" t="s">
        <v>1528</v>
      </c>
      <c r="H130" s="253" t="s">
        <v>17</v>
      </c>
      <c r="I130" s="253" t="s">
        <v>440</v>
      </c>
      <c r="J130" s="253" t="s">
        <v>73</v>
      </c>
      <c r="K130" s="253" t="s">
        <v>73</v>
      </c>
      <c r="L130" s="253" t="s">
        <v>168</v>
      </c>
      <c r="M130" s="253" t="s">
        <v>1813</v>
      </c>
      <c r="N130" s="253" t="s">
        <v>1822</v>
      </c>
      <c r="O130" s="253" t="s">
        <v>1392</v>
      </c>
      <c r="P130" s="253" t="s">
        <v>1529</v>
      </c>
      <c r="Q130" s="250" t="s">
        <v>1479</v>
      </c>
      <c r="R130" s="254" t="s">
        <v>1480</v>
      </c>
      <c r="S130" s="123">
        <v>128</v>
      </c>
      <c r="T130" s="182" t="str">
        <f>#N/A</f>
        <v/>
      </c>
      <c r="U130" s="182" t="str">
        <f>#N/A</f>
        <v/>
      </c>
      <c r="V130" s="182" t="str">
        <f>#N/A</f>
        <v>12</v>
      </c>
      <c r="W130" s="182" t="str">
        <f>#N/A</f>
        <v/>
      </c>
      <c r="X130" s="182" t="str">
        <f>#N/A</f>
        <v/>
      </c>
      <c r="Y130" s="189" t="str">
        <f>#N/A</f>
        <v>122 Tahun,0 Bulan,31 Hari</v>
      </c>
      <c r="Z130" s="182">
        <f>#N/A</f>
        <v>12</v>
      </c>
    </row>
    <row r="131" spans="1:26">
      <c r="A131" s="249">
        <v>129</v>
      </c>
      <c r="B131" s="249" t="s">
        <v>1824</v>
      </c>
      <c r="C131" s="250" t="s">
        <v>1482</v>
      </c>
      <c r="D131" s="250" t="s">
        <v>1482</v>
      </c>
      <c r="E131" s="252">
        <v>36415</v>
      </c>
      <c r="F131" s="188">
        <v>22</v>
      </c>
      <c r="G131" s="253" t="s">
        <v>1825</v>
      </c>
      <c r="H131" s="253" t="s">
        <v>17</v>
      </c>
      <c r="I131" s="253" t="s">
        <v>440</v>
      </c>
      <c r="J131" s="253" t="s">
        <v>73</v>
      </c>
      <c r="K131" s="253" t="s">
        <v>73</v>
      </c>
      <c r="L131" s="253" t="s">
        <v>172</v>
      </c>
      <c r="M131" s="253" t="s">
        <v>1826</v>
      </c>
      <c r="N131" s="253" t="s">
        <v>1807</v>
      </c>
      <c r="O131" s="253" t="s">
        <v>1502</v>
      </c>
      <c r="P131" s="253" t="s">
        <v>1590</v>
      </c>
      <c r="Q131" s="250" t="s">
        <v>1479</v>
      </c>
      <c r="R131" s="254" t="s">
        <v>1480</v>
      </c>
      <c r="S131" s="123">
        <v>129</v>
      </c>
      <c r="T131" s="182" t="str">
        <f>#N/A</f>
        <v/>
      </c>
      <c r="U131" s="182" t="str">
        <f>#N/A</f>
        <v/>
      </c>
      <c r="V131" s="182" t="str">
        <f>#N/A</f>
        <v>12</v>
      </c>
      <c r="W131" s="182" t="str">
        <f>#N/A</f>
        <v/>
      </c>
      <c r="X131" s="182" t="str">
        <f>#N/A</f>
        <v/>
      </c>
      <c r="Y131" s="189" t="str">
        <f>#N/A</f>
        <v>122 Tahun,0 Bulan,31 Hari</v>
      </c>
      <c r="Z131" s="182">
        <f>#N/A</f>
        <v>12</v>
      </c>
    </row>
    <row r="132" spans="1:26">
      <c r="A132" s="249">
        <v>130</v>
      </c>
      <c r="B132" s="249" t="s">
        <v>1827</v>
      </c>
      <c r="C132" s="250" t="s">
        <v>1482</v>
      </c>
      <c r="D132" s="250" t="s">
        <v>1482</v>
      </c>
      <c r="E132" s="252">
        <v>30103</v>
      </c>
      <c r="F132" s="188">
        <v>39</v>
      </c>
      <c r="G132" s="253" t="s">
        <v>1828</v>
      </c>
      <c r="H132" s="253" t="s">
        <v>17</v>
      </c>
      <c r="I132" s="253" t="s">
        <v>431</v>
      </c>
      <c r="J132" s="253" t="s">
        <v>73</v>
      </c>
      <c r="K132" s="253" t="s">
        <v>73</v>
      </c>
      <c r="L132" s="253" t="s">
        <v>170</v>
      </c>
      <c r="M132" s="253" t="s">
        <v>1829</v>
      </c>
      <c r="N132" s="253" t="s">
        <v>1830</v>
      </c>
      <c r="O132" s="253" t="s">
        <v>1502</v>
      </c>
      <c r="P132" s="253" t="s">
        <v>1590</v>
      </c>
      <c r="Q132" s="250" t="s">
        <v>1479</v>
      </c>
      <c r="R132" s="254" t="s">
        <v>1480</v>
      </c>
      <c r="S132" s="123">
        <v>130</v>
      </c>
      <c r="T132" s="182" t="str">
        <f>#N/A</f>
        <v/>
      </c>
      <c r="U132" s="182" t="str">
        <f>#N/A</f>
        <v/>
      </c>
      <c r="V132" s="182" t="str">
        <f>#N/A</f>
        <v>12</v>
      </c>
      <c r="W132" s="182" t="str">
        <f>#N/A</f>
        <v/>
      </c>
      <c r="X132" s="182" t="str">
        <f>#N/A</f>
        <v/>
      </c>
      <c r="Y132" s="189" t="str">
        <f>#N/A</f>
        <v>122 Tahun,0 Bulan,31 Hari</v>
      </c>
      <c r="Z132" s="182">
        <f>#N/A</f>
        <v>12</v>
      </c>
    </row>
    <row r="133" spans="1:26" ht="14.25" customHeight="1">
      <c r="A133" s="156"/>
      <c r="B133" s="156"/>
      <c r="C133" s="176"/>
      <c r="D133" s="177"/>
      <c r="E133" s="187"/>
      <c r="F133" s="188">
        <f>#N/A</f>
        <v>12</v>
      </c>
      <c r="G133" s="253"/>
      <c r="H133" s="253"/>
      <c r="I133" s="253"/>
      <c r="J133" s="253"/>
      <c r="K133" s="253"/>
      <c r="L133" s="253"/>
      <c r="M133" s="253"/>
      <c r="N133" s="253"/>
      <c r="O133" s="253"/>
      <c r="P133" s="253"/>
      <c r="Q133" s="250"/>
      <c r="R133" s="254"/>
      <c r="S133" s="123">
        <v>131</v>
      </c>
      <c r="T133" s="182" t="str">
        <f>#N/A</f>
        <v/>
      </c>
      <c r="U133" s="182" t="str">
        <f>#N/A</f>
        <v/>
      </c>
      <c r="V133" s="182" t="str">
        <f>#N/A</f>
        <v>12</v>
      </c>
      <c r="W133" s="182" t="str">
        <f>#N/A</f>
        <v/>
      </c>
      <c r="X133" s="182" t="str">
        <f>#N/A</f>
        <v/>
      </c>
      <c r="Y133" s="189" t="str">
        <f>#N/A</f>
        <v>122 Tahun,0 Bulan,31 Hari</v>
      </c>
      <c r="Z133" s="182">
        <f>#N/A</f>
        <v>12</v>
      </c>
    </row>
    <row r="134" spans="1:26" ht="14.25" customHeight="1">
      <c r="A134" s="156"/>
      <c r="B134" s="156"/>
      <c r="C134" s="176"/>
      <c r="D134" s="177"/>
      <c r="E134" s="187"/>
      <c r="F134" s="188">
        <f>#N/A</f>
        <v>12</v>
      </c>
      <c r="G134" s="253"/>
      <c r="H134" s="253"/>
      <c r="I134" s="253"/>
      <c r="J134" s="253"/>
      <c r="K134" s="253"/>
      <c r="L134" s="253"/>
      <c r="M134" s="253"/>
      <c r="N134" s="253"/>
      <c r="O134" s="253"/>
      <c r="P134" s="253"/>
      <c r="Q134" s="250"/>
      <c r="R134" s="254"/>
      <c r="S134" s="123">
        <v>132</v>
      </c>
      <c r="T134" s="182" t="str">
        <f>#N/A</f>
        <v/>
      </c>
      <c r="U134" s="182" t="str">
        <f>#N/A</f>
        <v/>
      </c>
      <c r="V134" s="182" t="str">
        <f>#N/A</f>
        <v>12</v>
      </c>
      <c r="W134" s="182" t="str">
        <f>#N/A</f>
        <v/>
      </c>
      <c r="X134" s="182" t="str">
        <f>#N/A</f>
        <v/>
      </c>
      <c r="Y134" s="189" t="str">
        <f>#N/A</f>
        <v>122 Tahun,0 Bulan,31 Hari</v>
      </c>
      <c r="Z134" s="182">
        <f>#N/A</f>
        <v>12</v>
      </c>
    </row>
    <row r="135" spans="1:26" ht="14.25" customHeight="1">
      <c r="A135" s="156"/>
      <c r="B135" s="156"/>
      <c r="C135" s="176"/>
      <c r="D135" s="177"/>
      <c r="E135" s="187"/>
      <c r="F135" s="188">
        <f>#N/A</f>
        <v>12</v>
      </c>
      <c r="G135" s="253"/>
      <c r="H135" s="253"/>
      <c r="I135" s="253"/>
      <c r="J135" s="253"/>
      <c r="K135" s="253"/>
      <c r="L135" s="253"/>
      <c r="M135" s="253"/>
      <c r="N135" s="253"/>
      <c r="O135" s="253"/>
      <c r="P135" s="253"/>
      <c r="Q135" s="250"/>
      <c r="R135" s="254"/>
      <c r="S135" s="123">
        <v>133</v>
      </c>
      <c r="T135" s="182" t="str">
        <f>#N/A</f>
        <v/>
      </c>
      <c r="U135" s="182" t="str">
        <f>#N/A</f>
        <v/>
      </c>
      <c r="V135" s="182" t="str">
        <f>#N/A</f>
        <v>12</v>
      </c>
      <c r="W135" s="182" t="str">
        <f>#N/A</f>
        <v/>
      </c>
      <c r="X135" s="182" t="str">
        <f>#N/A</f>
        <v/>
      </c>
      <c r="Y135" s="189" t="str">
        <f>#N/A</f>
        <v>122 Tahun,0 Bulan,31 Hari</v>
      </c>
      <c r="Z135" s="182">
        <f>#N/A</f>
        <v>12</v>
      </c>
    </row>
    <row r="136" spans="1:26" ht="14.25" customHeight="1">
      <c r="A136" s="156"/>
      <c r="B136" s="156"/>
      <c r="C136" s="176"/>
      <c r="D136" s="177"/>
      <c r="E136" s="187"/>
      <c r="F136" s="188">
        <f>#N/A</f>
        <v>12</v>
      </c>
      <c r="G136" s="253"/>
      <c r="H136" s="253"/>
      <c r="I136" s="253"/>
      <c r="J136" s="253"/>
      <c r="K136" s="253"/>
      <c r="L136" s="253"/>
      <c r="M136" s="253"/>
      <c r="N136" s="253"/>
      <c r="O136" s="253"/>
      <c r="P136" s="253"/>
      <c r="Q136" s="250"/>
      <c r="R136" s="254"/>
      <c r="S136" s="123">
        <v>134</v>
      </c>
      <c r="T136" s="182" t="str">
        <f>#N/A</f>
        <v/>
      </c>
      <c r="U136" s="182" t="str">
        <f>#N/A</f>
        <v/>
      </c>
      <c r="V136" s="182" t="str">
        <f>#N/A</f>
        <v>12</v>
      </c>
      <c r="W136" s="182" t="str">
        <f>#N/A</f>
        <v/>
      </c>
      <c r="X136" s="182" t="str">
        <f>#N/A</f>
        <v/>
      </c>
      <c r="Y136" s="189" t="str">
        <f>#N/A</f>
        <v>122 Tahun,0 Bulan,31 Hari</v>
      </c>
      <c r="Z136" s="182">
        <f>#N/A</f>
        <v>12</v>
      </c>
    </row>
    <row r="137" spans="1:26" ht="14.25" customHeight="1">
      <c r="A137" s="156"/>
      <c r="B137" s="156"/>
      <c r="C137" s="176"/>
      <c r="D137" s="177"/>
      <c r="E137" s="187"/>
      <c r="F137" s="188">
        <f>#N/A</f>
        <v>12</v>
      </c>
      <c r="G137" s="253"/>
      <c r="H137" s="253"/>
      <c r="I137" s="253"/>
      <c r="J137" s="253"/>
      <c r="K137" s="253"/>
      <c r="L137" s="253"/>
      <c r="M137" s="253"/>
      <c r="N137" s="253"/>
      <c r="O137" s="253"/>
      <c r="P137" s="253"/>
      <c r="Q137" s="250"/>
      <c r="R137" s="254"/>
      <c r="S137" s="123">
        <v>135</v>
      </c>
      <c r="T137" s="182" t="str">
        <f>#N/A</f>
        <v/>
      </c>
      <c r="U137" s="182" t="str">
        <f>#N/A</f>
        <v/>
      </c>
      <c r="V137" s="182" t="str">
        <f>#N/A</f>
        <v>12</v>
      </c>
      <c r="W137" s="182" t="str">
        <f>#N/A</f>
        <v/>
      </c>
      <c r="X137" s="182" t="str">
        <f>#N/A</f>
        <v/>
      </c>
      <c r="Y137" s="189" t="str">
        <f>#N/A</f>
        <v>122 Tahun,0 Bulan,31 Hari</v>
      </c>
      <c r="Z137" s="182">
        <f>#N/A</f>
        <v>12</v>
      </c>
    </row>
    <row r="138" spans="1:26" ht="14.25" customHeight="1">
      <c r="A138" s="156"/>
      <c r="B138" s="156"/>
      <c r="C138" s="176"/>
      <c r="D138" s="177"/>
      <c r="E138" s="187"/>
      <c r="F138" s="188">
        <f>#N/A</f>
        <v>12</v>
      </c>
      <c r="G138" s="253"/>
      <c r="H138" s="253"/>
      <c r="I138" s="253"/>
      <c r="J138" s="253"/>
      <c r="K138" s="253"/>
      <c r="L138" s="253"/>
      <c r="M138" s="253"/>
      <c r="N138" s="253"/>
      <c r="O138" s="253"/>
      <c r="P138" s="253"/>
      <c r="Q138" s="250"/>
      <c r="R138" s="254"/>
      <c r="S138" s="123">
        <v>136</v>
      </c>
      <c r="T138" s="182" t="str">
        <f>#N/A</f>
        <v/>
      </c>
      <c r="U138" s="182" t="str">
        <f>#N/A</f>
        <v/>
      </c>
      <c r="V138" s="182" t="str">
        <f>#N/A</f>
        <v>12</v>
      </c>
      <c r="W138" s="182" t="str">
        <f>#N/A</f>
        <v/>
      </c>
      <c r="X138" s="182" t="str">
        <f>#N/A</f>
        <v/>
      </c>
      <c r="Y138" s="189" t="str">
        <f>#N/A</f>
        <v>122 Tahun,0 Bulan,31 Hari</v>
      </c>
      <c r="Z138" s="182">
        <f>#N/A</f>
        <v>12</v>
      </c>
    </row>
    <row r="139" spans="1:26" ht="14.25" customHeight="1">
      <c r="A139" s="156"/>
      <c r="B139" s="156"/>
      <c r="C139" s="176"/>
      <c r="D139" s="177"/>
      <c r="E139" s="187"/>
      <c r="F139" s="188">
        <f>#N/A</f>
        <v>12</v>
      </c>
      <c r="G139" s="253"/>
      <c r="H139" s="253"/>
      <c r="I139" s="253"/>
      <c r="J139" s="253"/>
      <c r="K139" s="253"/>
      <c r="L139" s="253"/>
      <c r="M139" s="253"/>
      <c r="N139" s="253"/>
      <c r="O139" s="253"/>
      <c r="P139" s="253"/>
      <c r="Q139" s="250"/>
      <c r="R139" s="254"/>
      <c r="S139" s="123">
        <v>137</v>
      </c>
      <c r="T139" s="182" t="str">
        <f>#N/A</f>
        <v/>
      </c>
      <c r="U139" s="182" t="str">
        <f>#N/A</f>
        <v/>
      </c>
      <c r="V139" s="182" t="str">
        <f>#N/A</f>
        <v>12</v>
      </c>
      <c r="W139" s="182" t="str">
        <f>#N/A</f>
        <v/>
      </c>
      <c r="X139" s="182" t="str">
        <f>#N/A</f>
        <v/>
      </c>
      <c r="Y139" s="189" t="str">
        <f>#N/A</f>
        <v>122 Tahun,0 Bulan,31 Hari</v>
      </c>
      <c r="Z139" s="182">
        <f>#N/A</f>
        <v>12</v>
      </c>
    </row>
    <row r="140" spans="1:26" ht="14.25" customHeight="1">
      <c r="A140" s="156"/>
      <c r="B140" s="156"/>
      <c r="C140" s="176"/>
      <c r="D140" s="177"/>
      <c r="E140" s="187"/>
      <c r="F140" s="188">
        <f>#N/A</f>
        <v>12</v>
      </c>
      <c r="G140" s="253"/>
      <c r="H140" s="253"/>
      <c r="I140" s="253"/>
      <c r="J140" s="253"/>
      <c r="K140" s="253"/>
      <c r="L140" s="253"/>
      <c r="M140" s="253"/>
      <c r="N140" s="253"/>
      <c r="O140" s="253"/>
      <c r="P140" s="253"/>
      <c r="Q140" s="250"/>
      <c r="R140" s="254"/>
      <c r="S140" s="123">
        <v>138</v>
      </c>
      <c r="T140" s="182" t="str">
        <f>#N/A</f>
        <v/>
      </c>
      <c r="U140" s="182" t="str">
        <f>#N/A</f>
        <v/>
      </c>
      <c r="V140" s="182" t="str">
        <f>#N/A</f>
        <v>12</v>
      </c>
      <c r="W140" s="182" t="str">
        <f>#N/A</f>
        <v/>
      </c>
      <c r="X140" s="182" t="str">
        <f>#N/A</f>
        <v/>
      </c>
      <c r="Y140" s="189" t="str">
        <f>#N/A</f>
        <v>122 Tahun,0 Bulan,31 Hari</v>
      </c>
      <c r="Z140" s="182">
        <f>#N/A</f>
        <v>12</v>
      </c>
    </row>
    <row r="141" spans="1:26" ht="14.25" customHeight="1">
      <c r="A141" s="156"/>
      <c r="B141" s="156"/>
      <c r="C141" s="176"/>
      <c r="D141" s="177"/>
      <c r="E141" s="187"/>
      <c r="F141" s="188">
        <f>#N/A</f>
        <v>12</v>
      </c>
      <c r="G141" s="253"/>
      <c r="H141" s="253"/>
      <c r="I141" s="253"/>
      <c r="J141" s="253"/>
      <c r="K141" s="253"/>
      <c r="L141" s="253"/>
      <c r="M141" s="253"/>
      <c r="N141" s="253"/>
      <c r="O141" s="253"/>
      <c r="P141" s="253"/>
      <c r="Q141" s="250"/>
      <c r="R141" s="254"/>
      <c r="S141" s="123">
        <v>139</v>
      </c>
      <c r="T141" s="182" t="str">
        <f>#N/A</f>
        <v/>
      </c>
      <c r="U141" s="182" t="str">
        <f>#N/A</f>
        <v/>
      </c>
      <c r="V141" s="182" t="str">
        <f>#N/A</f>
        <v>12</v>
      </c>
      <c r="W141" s="182" t="str">
        <f>#N/A</f>
        <v/>
      </c>
      <c r="X141" s="182" t="str">
        <f>#N/A</f>
        <v/>
      </c>
      <c r="Y141" s="189" t="str">
        <f>#N/A</f>
        <v>122 Tahun,0 Bulan,31 Hari</v>
      </c>
      <c r="Z141" s="182">
        <f>#N/A</f>
        <v>12</v>
      </c>
    </row>
    <row r="142" spans="1:26" ht="14.25" customHeight="1">
      <c r="A142" s="156"/>
      <c r="B142" s="156"/>
      <c r="C142" s="176"/>
      <c r="D142" s="177"/>
      <c r="E142" s="187"/>
      <c r="F142" s="188">
        <f>#N/A</f>
        <v>12</v>
      </c>
      <c r="G142" s="253"/>
      <c r="H142" s="253"/>
      <c r="I142" s="253"/>
      <c r="J142" s="253"/>
      <c r="K142" s="253"/>
      <c r="L142" s="253"/>
      <c r="M142" s="253"/>
      <c r="N142" s="253"/>
      <c r="O142" s="253"/>
      <c r="P142" s="253"/>
      <c r="Q142" s="250"/>
      <c r="R142" s="254"/>
      <c r="S142" s="123">
        <v>140</v>
      </c>
      <c r="T142" s="182" t="str">
        <f>#N/A</f>
        <v/>
      </c>
      <c r="U142" s="182" t="str">
        <f>#N/A</f>
        <v/>
      </c>
      <c r="V142" s="182" t="str">
        <f>#N/A</f>
        <v>12</v>
      </c>
      <c r="W142" s="182" t="str">
        <f>#N/A</f>
        <v/>
      </c>
      <c r="X142" s="182" t="str">
        <f>#N/A</f>
        <v/>
      </c>
      <c r="Y142" s="189" t="str">
        <f>#N/A</f>
        <v>122 Tahun,0 Bulan,31 Hari</v>
      </c>
      <c r="Z142" s="182">
        <f>#N/A</f>
        <v>12</v>
      </c>
    </row>
    <row r="143" spans="1:26" ht="14.25" customHeight="1">
      <c r="A143" s="156"/>
      <c r="B143" s="156"/>
      <c r="C143" s="176"/>
      <c r="D143" s="177"/>
      <c r="E143" s="187"/>
      <c r="F143" s="188">
        <f>#N/A</f>
        <v>12</v>
      </c>
      <c r="G143" s="253"/>
      <c r="H143" s="253"/>
      <c r="I143" s="253"/>
      <c r="J143" s="253"/>
      <c r="K143" s="253"/>
      <c r="L143" s="253"/>
      <c r="M143" s="253"/>
      <c r="N143" s="253"/>
      <c r="O143" s="253"/>
      <c r="P143" s="253"/>
      <c r="Q143" s="250"/>
      <c r="R143" s="254"/>
      <c r="S143" s="123">
        <v>141</v>
      </c>
      <c r="T143" s="182" t="str">
        <f>#N/A</f>
        <v/>
      </c>
      <c r="U143" s="182" t="str">
        <f>#N/A</f>
        <v/>
      </c>
      <c r="V143" s="182" t="str">
        <f>#N/A</f>
        <v>12</v>
      </c>
      <c r="W143" s="182" t="str">
        <f>#N/A</f>
        <v/>
      </c>
      <c r="X143" s="182" t="str">
        <f>#N/A</f>
        <v/>
      </c>
      <c r="Y143" s="189" t="str">
        <f>#N/A</f>
        <v>122 Tahun,0 Bulan,31 Hari</v>
      </c>
      <c r="Z143" s="182">
        <f>#N/A</f>
        <v>12</v>
      </c>
    </row>
    <row r="144" spans="1:26" ht="14.25" customHeight="1">
      <c r="A144" s="156"/>
      <c r="B144" s="156"/>
      <c r="C144" s="176"/>
      <c r="D144" s="177"/>
      <c r="E144" s="187"/>
      <c r="F144" s="188">
        <f>#N/A</f>
        <v>12</v>
      </c>
      <c r="G144" s="253"/>
      <c r="H144" s="253"/>
      <c r="I144" s="253"/>
      <c r="J144" s="253"/>
      <c r="K144" s="253"/>
      <c r="L144" s="253"/>
      <c r="M144" s="253"/>
      <c r="N144" s="253"/>
      <c r="O144" s="253"/>
      <c r="P144" s="253"/>
      <c r="Q144" s="250"/>
      <c r="R144" s="254"/>
      <c r="S144" s="123">
        <v>142</v>
      </c>
      <c r="T144" s="182" t="str">
        <f>#N/A</f>
        <v/>
      </c>
      <c r="U144" s="182" t="str">
        <f>#N/A</f>
        <v/>
      </c>
      <c r="V144" s="182" t="str">
        <f>#N/A</f>
        <v>12</v>
      </c>
      <c r="W144" s="182" t="str">
        <f>#N/A</f>
        <v/>
      </c>
      <c r="X144" s="182" t="str">
        <f>#N/A</f>
        <v/>
      </c>
      <c r="Y144" s="189" t="str">
        <f>#N/A</f>
        <v>122 Tahun,0 Bulan,31 Hari</v>
      </c>
      <c r="Z144" s="182">
        <f>#N/A</f>
        <v>12</v>
      </c>
    </row>
    <row r="145" spans="1:26" ht="14.25" customHeight="1">
      <c r="A145" s="156"/>
      <c r="B145" s="156"/>
      <c r="C145" s="176"/>
      <c r="D145" s="177"/>
      <c r="E145" s="187"/>
      <c r="F145" s="188">
        <f>#N/A</f>
        <v>12</v>
      </c>
      <c r="G145" s="253"/>
      <c r="H145" s="253"/>
      <c r="I145" s="253"/>
      <c r="J145" s="253"/>
      <c r="K145" s="253"/>
      <c r="L145" s="253"/>
      <c r="M145" s="253"/>
      <c r="N145" s="253"/>
      <c r="O145" s="253"/>
      <c r="P145" s="253"/>
      <c r="Q145" s="250"/>
      <c r="R145" s="254"/>
      <c r="S145" s="123">
        <v>143</v>
      </c>
      <c r="T145" s="182" t="str">
        <f>#N/A</f>
        <v/>
      </c>
      <c r="U145" s="182" t="str">
        <f>#N/A</f>
        <v/>
      </c>
      <c r="V145" s="182" t="str">
        <f>#N/A</f>
        <v>12</v>
      </c>
      <c r="W145" s="182" t="str">
        <f>#N/A</f>
        <v/>
      </c>
      <c r="X145" s="182" t="str">
        <f>#N/A</f>
        <v/>
      </c>
      <c r="Y145" s="189" t="str">
        <f>#N/A</f>
        <v>122 Tahun,0 Bulan,31 Hari</v>
      </c>
      <c r="Z145" s="182">
        <f>#N/A</f>
        <v>12</v>
      </c>
    </row>
    <row r="146" spans="1:26" ht="14.25" customHeight="1">
      <c r="A146" s="156"/>
      <c r="B146" s="156"/>
      <c r="C146" s="176"/>
      <c r="D146" s="177"/>
      <c r="E146" s="187"/>
      <c r="F146" s="188">
        <f>#N/A</f>
        <v>12</v>
      </c>
      <c r="G146" s="253"/>
      <c r="H146" s="253"/>
      <c r="I146" s="253"/>
      <c r="J146" s="253"/>
      <c r="K146" s="253"/>
      <c r="L146" s="253"/>
      <c r="M146" s="253"/>
      <c r="N146" s="253"/>
      <c r="O146" s="253"/>
      <c r="P146" s="253"/>
      <c r="Q146" s="250"/>
      <c r="R146" s="254"/>
      <c r="S146" s="123">
        <v>144</v>
      </c>
      <c r="T146" s="182" t="str">
        <f>#N/A</f>
        <v/>
      </c>
      <c r="U146" s="182" t="str">
        <f>#N/A</f>
        <v/>
      </c>
      <c r="V146" s="182" t="str">
        <f>#N/A</f>
        <v>12</v>
      </c>
      <c r="W146" s="182" t="str">
        <f>#N/A</f>
        <v/>
      </c>
      <c r="X146" s="182" t="str">
        <f>#N/A</f>
        <v/>
      </c>
      <c r="Y146" s="189" t="str">
        <f>#N/A</f>
        <v>122 Tahun,0 Bulan,31 Hari</v>
      </c>
      <c r="Z146" s="182">
        <f>#N/A</f>
        <v>12</v>
      </c>
    </row>
    <row r="147" spans="1:26" ht="14.25" customHeight="1">
      <c r="A147" s="156"/>
      <c r="B147" s="156"/>
      <c r="C147" s="176"/>
      <c r="D147" s="177"/>
      <c r="E147" s="187"/>
      <c r="F147" s="188">
        <f>#N/A</f>
        <v>12</v>
      </c>
      <c r="G147" s="253"/>
      <c r="H147" s="253"/>
      <c r="I147" s="253"/>
      <c r="J147" s="253"/>
      <c r="K147" s="253"/>
      <c r="L147" s="253"/>
      <c r="M147" s="253"/>
      <c r="N147" s="253"/>
      <c r="O147" s="253"/>
      <c r="P147" s="253"/>
      <c r="Q147" s="250"/>
      <c r="R147" s="254"/>
      <c r="S147" s="123">
        <v>145</v>
      </c>
      <c r="T147" s="182" t="str">
        <f>#N/A</f>
        <v/>
      </c>
      <c r="U147" s="182" t="str">
        <f>#N/A</f>
        <v/>
      </c>
      <c r="V147" s="182" t="str">
        <f>#N/A</f>
        <v>12</v>
      </c>
      <c r="W147" s="182" t="str">
        <f>#N/A</f>
        <v/>
      </c>
      <c r="X147" s="182" t="str">
        <f>#N/A</f>
        <v/>
      </c>
      <c r="Y147" s="189" t="str">
        <f>#N/A</f>
        <v>122 Tahun,0 Bulan,31 Hari</v>
      </c>
      <c r="Z147" s="182">
        <f>#N/A</f>
        <v>12</v>
      </c>
    </row>
    <row r="148" spans="1:26" ht="14.25" customHeight="1">
      <c r="A148" s="156"/>
      <c r="B148" s="156"/>
      <c r="C148" s="176"/>
      <c r="D148" s="177"/>
      <c r="E148" s="187"/>
      <c r="F148" s="188">
        <f>#N/A</f>
        <v>12</v>
      </c>
      <c r="G148" s="253"/>
      <c r="H148" s="253"/>
      <c r="I148" s="253"/>
      <c r="J148" s="253"/>
      <c r="K148" s="253"/>
      <c r="L148" s="253"/>
      <c r="M148" s="253"/>
      <c r="N148" s="253"/>
      <c r="O148" s="253"/>
      <c r="P148" s="253"/>
      <c r="Q148" s="250"/>
      <c r="R148" s="254"/>
      <c r="S148" s="123">
        <v>146</v>
      </c>
      <c r="T148" s="182" t="str">
        <f>#N/A</f>
        <v/>
      </c>
      <c r="U148" s="182" t="str">
        <f>#N/A</f>
        <v/>
      </c>
      <c r="V148" s="182" t="str">
        <f>#N/A</f>
        <v>12</v>
      </c>
      <c r="W148" s="182" t="str">
        <f>#N/A</f>
        <v/>
      </c>
      <c r="X148" s="182" t="str">
        <f>#N/A</f>
        <v/>
      </c>
      <c r="Y148" s="189" t="str">
        <f>#N/A</f>
        <v>122 Tahun,0 Bulan,31 Hari</v>
      </c>
      <c r="Z148" s="182">
        <f>#N/A</f>
        <v>12</v>
      </c>
    </row>
    <row r="149" spans="1:26" ht="14.25" customHeight="1">
      <c r="A149" s="156"/>
      <c r="B149" s="156"/>
      <c r="C149" s="176"/>
      <c r="D149" s="177"/>
      <c r="E149" s="187"/>
      <c r="F149" s="188">
        <f>#N/A</f>
        <v>12</v>
      </c>
      <c r="G149" s="253"/>
      <c r="H149" s="253"/>
      <c r="I149" s="253"/>
      <c r="J149" s="253"/>
      <c r="K149" s="253"/>
      <c r="L149" s="253"/>
      <c r="M149" s="253"/>
      <c r="N149" s="253"/>
      <c r="O149" s="253"/>
      <c r="P149" s="253"/>
      <c r="Q149" s="250"/>
      <c r="R149" s="254"/>
      <c r="S149" s="123">
        <v>147</v>
      </c>
      <c r="T149" s="182" t="str">
        <f>#N/A</f>
        <v/>
      </c>
      <c r="U149" s="182" t="str">
        <f>#N/A</f>
        <v/>
      </c>
      <c r="V149" s="182" t="str">
        <f>#N/A</f>
        <v>12</v>
      </c>
      <c r="W149" s="182" t="str">
        <f>#N/A</f>
        <v/>
      </c>
      <c r="X149" s="182" t="str">
        <f>#N/A</f>
        <v/>
      </c>
      <c r="Y149" s="189" t="str">
        <f>#N/A</f>
        <v>122 Tahun,0 Bulan,31 Hari</v>
      </c>
      <c r="Z149" s="182">
        <f>#N/A</f>
        <v>12</v>
      </c>
    </row>
    <row r="150" spans="1:26" ht="14.25" customHeight="1">
      <c r="A150" s="156"/>
      <c r="B150" s="156"/>
      <c r="C150" s="176"/>
      <c r="D150" s="177"/>
      <c r="E150" s="187"/>
      <c r="F150" s="188">
        <f>#N/A</f>
        <v>12</v>
      </c>
      <c r="G150" s="253"/>
      <c r="H150" s="253"/>
      <c r="I150" s="253"/>
      <c r="J150" s="253"/>
      <c r="K150" s="253"/>
      <c r="L150" s="253"/>
      <c r="M150" s="253"/>
      <c r="N150" s="253"/>
      <c r="O150" s="253"/>
      <c r="P150" s="253"/>
      <c r="Q150" s="250"/>
      <c r="R150" s="254"/>
      <c r="S150" s="123">
        <v>148</v>
      </c>
      <c r="T150" s="182" t="str">
        <f>#N/A</f>
        <v/>
      </c>
      <c r="U150" s="182" t="str">
        <f>#N/A</f>
        <v/>
      </c>
      <c r="V150" s="182" t="str">
        <f>#N/A</f>
        <v>12</v>
      </c>
      <c r="W150" s="182" t="str">
        <f>#N/A</f>
        <v/>
      </c>
      <c r="X150" s="182" t="str">
        <f>#N/A</f>
        <v/>
      </c>
      <c r="Y150" s="189" t="str">
        <f>#N/A</f>
        <v>122 Tahun,0 Bulan,31 Hari</v>
      </c>
      <c r="Z150" s="182">
        <f>#N/A</f>
        <v>12</v>
      </c>
    </row>
    <row r="151" spans="1:26" ht="14.25" customHeight="1">
      <c r="A151" s="156"/>
      <c r="B151" s="156"/>
      <c r="C151" s="176"/>
      <c r="D151" s="177"/>
      <c r="E151" s="187"/>
      <c r="F151" s="188">
        <f>#N/A</f>
        <v>12</v>
      </c>
      <c r="G151" s="253"/>
      <c r="H151" s="253"/>
      <c r="I151" s="253"/>
      <c r="J151" s="253"/>
      <c r="K151" s="253"/>
      <c r="L151" s="253"/>
      <c r="M151" s="253"/>
      <c r="N151" s="253"/>
      <c r="O151" s="253"/>
      <c r="P151" s="253"/>
      <c r="Q151" s="250"/>
      <c r="R151" s="254"/>
      <c r="S151" s="123">
        <v>149</v>
      </c>
      <c r="T151" s="182" t="str">
        <f>#N/A</f>
        <v/>
      </c>
      <c r="U151" s="182" t="str">
        <f>#N/A</f>
        <v/>
      </c>
      <c r="V151" s="182" t="str">
        <f>#N/A</f>
        <v>12</v>
      </c>
      <c r="W151" s="182" t="str">
        <f>#N/A</f>
        <v/>
      </c>
      <c r="X151" s="182" t="str">
        <f>#N/A</f>
        <v/>
      </c>
      <c r="Y151" s="189" t="str">
        <f>#N/A</f>
        <v>122 Tahun,0 Bulan,31 Hari</v>
      </c>
      <c r="Z151" s="182">
        <f>#N/A</f>
        <v>12</v>
      </c>
    </row>
    <row r="152" spans="1:26" ht="14.25" customHeight="1">
      <c r="A152" s="156"/>
      <c r="B152" s="156"/>
      <c r="C152" s="176"/>
      <c r="D152" s="177"/>
      <c r="E152" s="187"/>
      <c r="F152" s="188">
        <f>#N/A</f>
        <v>12</v>
      </c>
      <c r="G152" s="253"/>
      <c r="H152" s="253"/>
      <c r="I152" s="253"/>
      <c r="J152" s="253"/>
      <c r="K152" s="253"/>
      <c r="L152" s="253"/>
      <c r="M152" s="253"/>
      <c r="N152" s="253"/>
      <c r="O152" s="253"/>
      <c r="P152" s="253"/>
      <c r="Q152" s="250"/>
      <c r="R152" s="254"/>
      <c r="S152" s="123">
        <v>150</v>
      </c>
      <c r="T152" s="182" t="str">
        <f>#N/A</f>
        <v/>
      </c>
      <c r="U152" s="182" t="str">
        <f>#N/A</f>
        <v/>
      </c>
      <c r="V152" s="182" t="str">
        <f>#N/A</f>
        <v>12</v>
      </c>
      <c r="W152" s="182" t="str">
        <f>#N/A</f>
        <v/>
      </c>
      <c r="X152" s="182" t="str">
        <f>#N/A</f>
        <v/>
      </c>
      <c r="Y152" s="189" t="str">
        <f>#N/A</f>
        <v>122 Tahun,0 Bulan,31 Hari</v>
      </c>
      <c r="Z152" s="182">
        <f>#N/A</f>
        <v>12</v>
      </c>
    </row>
    <row r="153" spans="1:26" ht="14.25" customHeight="1">
      <c r="A153" s="156"/>
      <c r="B153" s="156"/>
      <c r="C153" s="176"/>
      <c r="D153" s="177"/>
      <c r="E153" s="187"/>
      <c r="F153" s="188">
        <f>#N/A</f>
        <v>12</v>
      </c>
      <c r="G153" s="253"/>
      <c r="H153" s="253"/>
      <c r="I153" s="253"/>
      <c r="J153" s="253"/>
      <c r="K153" s="253"/>
      <c r="L153" s="253"/>
      <c r="M153" s="253"/>
      <c r="N153" s="253"/>
      <c r="O153" s="253"/>
      <c r="P153" s="253"/>
      <c r="Q153" s="250"/>
      <c r="R153" s="254"/>
      <c r="S153" s="123">
        <v>151</v>
      </c>
      <c r="T153" s="182" t="str">
        <f>#N/A</f>
        <v/>
      </c>
      <c r="U153" s="182" t="str">
        <f>#N/A</f>
        <v/>
      </c>
      <c r="V153" s="182" t="str">
        <f>#N/A</f>
        <v>12</v>
      </c>
      <c r="W153" s="182" t="str">
        <f>#N/A</f>
        <v/>
      </c>
      <c r="X153" s="182" t="str">
        <f>#N/A</f>
        <v/>
      </c>
      <c r="Y153" s="189" t="str">
        <f>#N/A</f>
        <v>122 Tahun,0 Bulan,31 Hari</v>
      </c>
      <c r="Z153" s="182">
        <f>#N/A</f>
        <v>12</v>
      </c>
    </row>
    <row r="154" spans="1:26" ht="14.25" customHeight="1">
      <c r="A154" s="156"/>
      <c r="B154" s="156"/>
      <c r="C154" s="176"/>
      <c r="D154" s="177"/>
      <c r="E154" s="187"/>
      <c r="F154" s="188">
        <f>#N/A</f>
        <v>12</v>
      </c>
      <c r="G154" s="253"/>
      <c r="H154" s="253"/>
      <c r="I154" s="253"/>
      <c r="J154" s="253"/>
      <c r="K154" s="253"/>
      <c r="L154" s="253"/>
      <c r="M154" s="253"/>
      <c r="N154" s="253"/>
      <c r="O154" s="253"/>
      <c r="P154" s="253"/>
      <c r="Q154" s="250"/>
      <c r="R154" s="254"/>
      <c r="S154" s="123">
        <v>152</v>
      </c>
      <c r="T154" s="182" t="str">
        <f>#N/A</f>
        <v/>
      </c>
      <c r="U154" s="182" t="str">
        <f>#N/A</f>
        <v/>
      </c>
      <c r="V154" s="182" t="str">
        <f>#N/A</f>
        <v>12</v>
      </c>
      <c r="W154" s="182" t="str">
        <f>#N/A</f>
        <v/>
      </c>
      <c r="X154" s="182" t="str">
        <f>#N/A</f>
        <v/>
      </c>
      <c r="Y154" s="189" t="str">
        <f>#N/A</f>
        <v>122 Tahun,0 Bulan,31 Hari</v>
      </c>
      <c r="Z154" s="182">
        <f>#N/A</f>
        <v>12</v>
      </c>
    </row>
    <row r="155" spans="1:26" ht="14.25" customHeight="1">
      <c r="A155" s="156"/>
      <c r="B155" s="156"/>
      <c r="C155" s="176"/>
      <c r="D155" s="177"/>
      <c r="E155" s="187"/>
      <c r="F155" s="188">
        <f>#N/A</f>
        <v>12</v>
      </c>
      <c r="G155" s="253"/>
      <c r="H155" s="253"/>
      <c r="I155" s="253"/>
      <c r="J155" s="253"/>
      <c r="K155" s="253"/>
      <c r="L155" s="253"/>
      <c r="M155" s="253"/>
      <c r="N155" s="253"/>
      <c r="O155" s="253"/>
      <c r="P155" s="253"/>
      <c r="Q155" s="250"/>
      <c r="R155" s="254"/>
      <c r="S155" s="123">
        <v>153</v>
      </c>
      <c r="T155" s="182" t="str">
        <f>#N/A</f>
        <v/>
      </c>
      <c r="U155" s="182" t="str">
        <f>#N/A</f>
        <v/>
      </c>
      <c r="V155" s="182" t="str">
        <f>#N/A</f>
        <v>12</v>
      </c>
      <c r="W155" s="182" t="str">
        <f>#N/A</f>
        <v/>
      </c>
      <c r="X155" s="182" t="str">
        <f>#N/A</f>
        <v/>
      </c>
      <c r="Y155" s="189" t="str">
        <f>#N/A</f>
        <v>122 Tahun,0 Bulan,31 Hari</v>
      </c>
      <c r="Z155" s="182">
        <f>#N/A</f>
        <v>12</v>
      </c>
    </row>
    <row r="156" spans="1:26" ht="14.25" customHeight="1">
      <c r="A156" s="156"/>
      <c r="B156" s="156"/>
      <c r="C156" s="176"/>
      <c r="D156" s="177"/>
      <c r="E156" s="187"/>
      <c r="F156" s="188">
        <f>#N/A</f>
        <v>12</v>
      </c>
      <c r="G156" s="253"/>
      <c r="H156" s="253"/>
      <c r="I156" s="253"/>
      <c r="J156" s="253"/>
      <c r="K156" s="253"/>
      <c r="L156" s="253"/>
      <c r="M156" s="253"/>
      <c r="N156" s="253"/>
      <c r="O156" s="253"/>
      <c r="P156" s="253"/>
      <c r="Q156" s="250"/>
      <c r="R156" s="254"/>
      <c r="S156" s="123">
        <v>154</v>
      </c>
      <c r="T156" s="182" t="str">
        <f>#N/A</f>
        <v/>
      </c>
      <c r="U156" s="182" t="str">
        <f>#N/A</f>
        <v/>
      </c>
      <c r="V156" s="182" t="str">
        <f>#N/A</f>
        <v>12</v>
      </c>
      <c r="W156" s="182" t="str">
        <f>#N/A</f>
        <v/>
      </c>
      <c r="X156" s="182" t="str">
        <f>#N/A</f>
        <v/>
      </c>
      <c r="Y156" s="189" t="str">
        <f>#N/A</f>
        <v>122 Tahun,0 Bulan,31 Hari</v>
      </c>
      <c r="Z156" s="182">
        <f>#N/A</f>
        <v>12</v>
      </c>
    </row>
    <row r="157" spans="1:26" ht="14.25" customHeight="1">
      <c r="A157" s="156"/>
      <c r="B157" s="156"/>
      <c r="C157" s="176"/>
      <c r="D157" s="177"/>
      <c r="E157" s="187"/>
      <c r="F157" s="188">
        <f>#N/A</f>
        <v>12</v>
      </c>
      <c r="G157" s="253"/>
      <c r="H157" s="253"/>
      <c r="I157" s="253"/>
      <c r="J157" s="253"/>
      <c r="K157" s="253"/>
      <c r="L157" s="253"/>
      <c r="M157" s="253"/>
      <c r="N157" s="253"/>
      <c r="O157" s="253"/>
      <c r="P157" s="253"/>
      <c r="Q157" s="250"/>
      <c r="R157" s="254"/>
      <c r="S157" s="123">
        <v>155</v>
      </c>
      <c r="T157" s="182" t="str">
        <f>#N/A</f>
        <v/>
      </c>
      <c r="U157" s="182" t="str">
        <f>#N/A</f>
        <v/>
      </c>
      <c r="V157" s="182" t="str">
        <f>#N/A</f>
        <v>12</v>
      </c>
      <c r="W157" s="182" t="str">
        <f>#N/A</f>
        <v/>
      </c>
      <c r="X157" s="182" t="str">
        <f>#N/A</f>
        <v/>
      </c>
      <c r="Y157" s="189" t="str">
        <f>#N/A</f>
        <v>122 Tahun,0 Bulan,31 Hari</v>
      </c>
      <c r="Z157" s="182">
        <f>#N/A</f>
        <v>12</v>
      </c>
    </row>
    <row r="158" spans="1:26" ht="14.25" customHeight="1">
      <c r="A158" s="156"/>
      <c r="B158" s="156"/>
      <c r="C158" s="176"/>
      <c r="D158" s="177"/>
      <c r="E158" s="187"/>
      <c r="F158" s="188">
        <f>#N/A</f>
        <v>12</v>
      </c>
      <c r="G158" s="253"/>
      <c r="H158" s="253"/>
      <c r="I158" s="253"/>
      <c r="J158" s="253"/>
      <c r="K158" s="253"/>
      <c r="L158" s="253"/>
      <c r="M158" s="253"/>
      <c r="N158" s="253"/>
      <c r="O158" s="253"/>
      <c r="P158" s="253"/>
      <c r="Q158" s="250"/>
      <c r="R158" s="254"/>
      <c r="S158" s="123">
        <v>156</v>
      </c>
      <c r="T158" s="182" t="str">
        <f>#N/A</f>
        <v/>
      </c>
      <c r="U158" s="182" t="str">
        <f>#N/A</f>
        <v/>
      </c>
      <c r="V158" s="182" t="str">
        <f>#N/A</f>
        <v>12</v>
      </c>
      <c r="W158" s="182" t="str">
        <f>#N/A</f>
        <v/>
      </c>
      <c r="X158" s="182" t="str">
        <f>#N/A</f>
        <v/>
      </c>
      <c r="Y158" s="189" t="str">
        <f>#N/A</f>
        <v>122 Tahun,0 Bulan,31 Hari</v>
      </c>
      <c r="Z158" s="182">
        <f>#N/A</f>
        <v>12</v>
      </c>
    </row>
    <row r="159" spans="1:26" ht="14.25" customHeight="1">
      <c r="A159" s="156"/>
      <c r="B159" s="156"/>
      <c r="C159" s="176"/>
      <c r="D159" s="177"/>
      <c r="E159" s="187"/>
      <c r="F159" s="188">
        <f>#N/A</f>
        <v>12</v>
      </c>
      <c r="G159" s="253"/>
      <c r="H159" s="253"/>
      <c r="I159" s="253"/>
      <c r="J159" s="253"/>
      <c r="K159" s="253"/>
      <c r="L159" s="253"/>
      <c r="M159" s="253"/>
      <c r="N159" s="253"/>
      <c r="O159" s="253"/>
      <c r="P159" s="253"/>
      <c r="Q159" s="250"/>
      <c r="R159" s="254"/>
      <c r="S159" s="123">
        <v>157</v>
      </c>
      <c r="T159" s="182" t="str">
        <f>#N/A</f>
        <v/>
      </c>
      <c r="U159" s="182" t="str">
        <f>#N/A</f>
        <v/>
      </c>
      <c r="V159" s="182" t="str">
        <f>#N/A</f>
        <v>12</v>
      </c>
      <c r="W159" s="182" t="str">
        <f>#N/A</f>
        <v/>
      </c>
      <c r="X159" s="182" t="str">
        <f>#N/A</f>
        <v/>
      </c>
      <c r="Y159" s="189" t="str">
        <f>#N/A</f>
        <v>122 Tahun,0 Bulan,31 Hari</v>
      </c>
      <c r="Z159" s="182">
        <f>#N/A</f>
        <v>12</v>
      </c>
    </row>
    <row r="160" spans="1:26" ht="14.25" customHeight="1">
      <c r="A160" s="156"/>
      <c r="B160" s="156"/>
      <c r="C160" s="176"/>
      <c r="D160" s="177"/>
      <c r="E160" s="187"/>
      <c r="F160" s="188">
        <f>#N/A</f>
        <v>12</v>
      </c>
      <c r="G160" s="253"/>
      <c r="H160" s="253"/>
      <c r="I160" s="253"/>
      <c r="J160" s="253"/>
      <c r="K160" s="253"/>
      <c r="L160" s="253"/>
      <c r="M160" s="253"/>
      <c r="N160" s="253"/>
      <c r="O160" s="253"/>
      <c r="P160" s="253"/>
      <c r="Q160" s="250"/>
      <c r="R160" s="254"/>
      <c r="S160" s="123">
        <v>158</v>
      </c>
      <c r="T160" s="182" t="str">
        <f>#N/A</f>
        <v/>
      </c>
      <c r="U160" s="182" t="str">
        <f>#N/A</f>
        <v/>
      </c>
      <c r="V160" s="182" t="str">
        <f>#N/A</f>
        <v>12</v>
      </c>
      <c r="W160" s="182" t="str">
        <f>#N/A</f>
        <v/>
      </c>
      <c r="X160" s="182" t="str">
        <f>#N/A</f>
        <v/>
      </c>
      <c r="Y160" s="189" t="str">
        <f>#N/A</f>
        <v>122 Tahun,0 Bulan,31 Hari</v>
      </c>
      <c r="Z160" s="182">
        <f>#N/A</f>
        <v>12</v>
      </c>
    </row>
    <row r="161" spans="1:26" ht="14.25" customHeight="1">
      <c r="A161" s="156"/>
      <c r="B161" s="156"/>
      <c r="C161" s="176"/>
      <c r="D161" s="177"/>
      <c r="E161" s="187"/>
      <c r="F161" s="188">
        <f>#N/A</f>
        <v>12</v>
      </c>
      <c r="G161" s="253"/>
      <c r="H161" s="253"/>
      <c r="I161" s="253"/>
      <c r="J161" s="253"/>
      <c r="K161" s="253"/>
      <c r="L161" s="253"/>
      <c r="M161" s="253"/>
      <c r="N161" s="253"/>
      <c r="O161" s="253"/>
      <c r="P161" s="253"/>
      <c r="Q161" s="250"/>
      <c r="R161" s="254"/>
      <c r="S161" s="123">
        <v>159</v>
      </c>
      <c r="T161" s="182" t="str">
        <f>#N/A</f>
        <v/>
      </c>
      <c r="U161" s="182" t="str">
        <f>#N/A</f>
        <v/>
      </c>
      <c r="V161" s="182" t="str">
        <f>#N/A</f>
        <v>12</v>
      </c>
      <c r="W161" s="182" t="str">
        <f>#N/A</f>
        <v/>
      </c>
      <c r="X161" s="182" t="str">
        <f>#N/A</f>
        <v/>
      </c>
      <c r="Y161" s="189" t="str">
        <f>#N/A</f>
        <v>122 Tahun,0 Bulan,31 Hari</v>
      </c>
      <c r="Z161" s="182">
        <f>#N/A</f>
        <v>12</v>
      </c>
    </row>
    <row r="162" spans="1:26" ht="14.25" customHeight="1">
      <c r="A162" s="156"/>
      <c r="B162" s="156"/>
      <c r="C162" s="176"/>
      <c r="D162" s="177"/>
      <c r="E162" s="187"/>
      <c r="F162" s="188">
        <f>#N/A</f>
        <v>12</v>
      </c>
      <c r="G162" s="253"/>
      <c r="H162" s="253"/>
      <c r="I162" s="253"/>
      <c r="J162" s="253"/>
      <c r="K162" s="253"/>
      <c r="L162" s="253"/>
      <c r="M162" s="253"/>
      <c r="N162" s="253"/>
      <c r="O162" s="253"/>
      <c r="P162" s="253"/>
      <c r="Q162" s="250"/>
      <c r="R162" s="254"/>
      <c r="S162" s="123">
        <v>160</v>
      </c>
      <c r="T162" s="182" t="str">
        <f>#N/A</f>
        <v/>
      </c>
      <c r="U162" s="182" t="str">
        <f>#N/A</f>
        <v/>
      </c>
      <c r="V162" s="182" t="str">
        <f>#N/A</f>
        <v>12</v>
      </c>
      <c r="W162" s="182" t="str">
        <f>#N/A</f>
        <v/>
      </c>
      <c r="X162" s="182" t="str">
        <f>#N/A</f>
        <v/>
      </c>
      <c r="Y162" s="189" t="str">
        <f>#N/A</f>
        <v>122 Tahun,0 Bulan,31 Hari</v>
      </c>
      <c r="Z162" s="182">
        <f>#N/A</f>
        <v>12</v>
      </c>
    </row>
    <row r="163" spans="1:26" ht="14.25" customHeight="1">
      <c r="A163" s="156"/>
      <c r="B163" s="156"/>
      <c r="C163" s="176"/>
      <c r="D163" s="177"/>
      <c r="E163" s="187"/>
      <c r="F163" s="188">
        <f>#N/A</f>
        <v>12</v>
      </c>
      <c r="G163" s="253"/>
      <c r="H163" s="253"/>
      <c r="I163" s="253"/>
      <c r="J163" s="253"/>
      <c r="K163" s="253"/>
      <c r="L163" s="253"/>
      <c r="M163" s="253"/>
      <c r="N163" s="253"/>
      <c r="O163" s="253"/>
      <c r="P163" s="253"/>
      <c r="Q163" s="250"/>
      <c r="R163" s="254"/>
      <c r="S163" s="123">
        <v>161</v>
      </c>
      <c r="T163" s="182" t="str">
        <f>#N/A</f>
        <v/>
      </c>
      <c r="U163" s="182" t="str">
        <f>#N/A</f>
        <v/>
      </c>
      <c r="V163" s="182" t="str">
        <f>#N/A</f>
        <v>12</v>
      </c>
      <c r="W163" s="182" t="str">
        <f>#N/A</f>
        <v/>
      </c>
      <c r="X163" s="182" t="str">
        <f>#N/A</f>
        <v/>
      </c>
      <c r="Y163" s="189" t="str">
        <f>#N/A</f>
        <v>122 Tahun,0 Bulan,31 Hari</v>
      </c>
      <c r="Z163" s="182">
        <f>#N/A</f>
        <v>12</v>
      </c>
    </row>
    <row r="164" spans="1:26" ht="14.25" customHeight="1">
      <c r="A164" s="156"/>
      <c r="B164" s="156"/>
      <c r="C164" s="176"/>
      <c r="D164" s="177"/>
      <c r="E164" s="187"/>
      <c r="F164" s="188">
        <f>#N/A</f>
        <v>12</v>
      </c>
      <c r="G164" s="253"/>
      <c r="H164" s="253"/>
      <c r="I164" s="253"/>
      <c r="J164" s="253"/>
      <c r="K164" s="253"/>
      <c r="L164" s="253"/>
      <c r="M164" s="253"/>
      <c r="N164" s="253"/>
      <c r="O164" s="253"/>
      <c r="P164" s="253"/>
      <c r="Q164" s="250"/>
      <c r="R164" s="254"/>
      <c r="S164" s="123">
        <v>162</v>
      </c>
      <c r="T164" s="182" t="str">
        <f>#N/A</f>
        <v/>
      </c>
      <c r="U164" s="182" t="str">
        <f>#N/A</f>
        <v/>
      </c>
      <c r="V164" s="182" t="str">
        <f>#N/A</f>
        <v>12</v>
      </c>
      <c r="W164" s="182" t="str">
        <f>#N/A</f>
        <v/>
      </c>
      <c r="X164" s="182" t="str">
        <f>#N/A</f>
        <v/>
      </c>
      <c r="Y164" s="189" t="str">
        <f>#N/A</f>
        <v>122 Tahun,0 Bulan,31 Hari</v>
      </c>
      <c r="Z164" s="182">
        <f>#N/A</f>
        <v>12</v>
      </c>
    </row>
    <row r="165" spans="1:26" ht="14.25" customHeight="1">
      <c r="A165" s="156"/>
      <c r="B165" s="156"/>
      <c r="C165" s="176"/>
      <c r="D165" s="177"/>
      <c r="E165" s="187"/>
      <c r="F165" s="188">
        <f>#N/A</f>
        <v>12</v>
      </c>
      <c r="G165" s="253"/>
      <c r="H165" s="253"/>
      <c r="I165" s="253"/>
      <c r="J165" s="253"/>
      <c r="K165" s="253"/>
      <c r="L165" s="253"/>
      <c r="M165" s="253"/>
      <c r="N165" s="253"/>
      <c r="O165" s="253"/>
      <c r="P165" s="253"/>
      <c r="Q165" s="250"/>
      <c r="R165" s="254"/>
      <c r="S165" s="123">
        <v>163</v>
      </c>
      <c r="T165" s="182" t="str">
        <f>#N/A</f>
        <v/>
      </c>
      <c r="U165" s="182" t="str">
        <f>#N/A</f>
        <v/>
      </c>
      <c r="V165" s="182" t="str">
        <f>#N/A</f>
        <v>12</v>
      </c>
      <c r="W165" s="182" t="str">
        <f>#N/A</f>
        <v/>
      </c>
      <c r="X165" s="182" t="str">
        <f>#N/A</f>
        <v/>
      </c>
      <c r="Y165" s="189" t="str">
        <f>#N/A</f>
        <v>122 Tahun,0 Bulan,31 Hari</v>
      </c>
      <c r="Z165" s="182">
        <f>#N/A</f>
        <v>12</v>
      </c>
    </row>
    <row r="166" spans="1:26" ht="14.25" customHeight="1">
      <c r="A166" s="156"/>
      <c r="B166" s="156"/>
      <c r="C166" s="176"/>
      <c r="D166" s="177"/>
      <c r="E166" s="187"/>
      <c r="F166" s="188">
        <f>#N/A</f>
        <v>12</v>
      </c>
      <c r="G166" s="253"/>
      <c r="H166" s="253"/>
      <c r="I166" s="253"/>
      <c r="J166" s="253"/>
      <c r="K166" s="253"/>
      <c r="L166" s="253"/>
      <c r="M166" s="253"/>
      <c r="N166" s="253"/>
      <c r="O166" s="253"/>
      <c r="P166" s="253"/>
      <c r="Q166" s="250"/>
      <c r="R166" s="254"/>
      <c r="S166" s="123">
        <v>164</v>
      </c>
      <c r="T166" s="182" t="str">
        <f>#N/A</f>
        <v/>
      </c>
      <c r="U166" s="182" t="str">
        <f>#N/A</f>
        <v/>
      </c>
      <c r="V166" s="182" t="str">
        <f>#N/A</f>
        <v>12</v>
      </c>
      <c r="W166" s="182" t="str">
        <f>#N/A</f>
        <v/>
      </c>
      <c r="X166" s="182" t="str">
        <f>#N/A</f>
        <v/>
      </c>
      <c r="Y166" s="189" t="str">
        <f>#N/A</f>
        <v>122 Tahun,0 Bulan,31 Hari</v>
      </c>
      <c r="Z166" s="182">
        <f>#N/A</f>
        <v>12</v>
      </c>
    </row>
    <row r="167" spans="1:26" ht="14.25" customHeight="1">
      <c r="A167" s="156"/>
      <c r="B167" s="156"/>
      <c r="C167" s="176"/>
      <c r="D167" s="177"/>
      <c r="E167" s="187"/>
      <c r="F167" s="188">
        <f>#N/A</f>
        <v>12</v>
      </c>
      <c r="G167" s="253"/>
      <c r="H167" s="253"/>
      <c r="I167" s="253"/>
      <c r="J167" s="253"/>
      <c r="K167" s="253"/>
      <c r="L167" s="253"/>
      <c r="M167" s="253"/>
      <c r="N167" s="253"/>
      <c r="O167" s="253"/>
      <c r="P167" s="253"/>
      <c r="Q167" s="250"/>
      <c r="R167" s="254"/>
      <c r="S167" s="123">
        <v>165</v>
      </c>
      <c r="T167" s="182" t="str">
        <f>#N/A</f>
        <v/>
      </c>
      <c r="U167" s="182" t="str">
        <f>#N/A</f>
        <v/>
      </c>
      <c r="V167" s="182" t="str">
        <f>#N/A</f>
        <v>12</v>
      </c>
      <c r="W167" s="182" t="str">
        <f>#N/A</f>
        <v/>
      </c>
      <c r="X167" s="182" t="str">
        <f>#N/A</f>
        <v/>
      </c>
      <c r="Y167" s="189" t="str">
        <f>#N/A</f>
        <v>122 Tahun,0 Bulan,31 Hari</v>
      </c>
      <c r="Z167" s="182">
        <f>#N/A</f>
        <v>12</v>
      </c>
    </row>
    <row r="168" spans="1:26" ht="14.25" customHeight="1">
      <c r="A168" s="156"/>
      <c r="B168" s="156"/>
      <c r="C168" s="176"/>
      <c r="D168" s="177"/>
      <c r="E168" s="187"/>
      <c r="F168" s="188">
        <f>#N/A</f>
        <v>12</v>
      </c>
      <c r="G168" s="253"/>
      <c r="H168" s="253"/>
      <c r="I168" s="253"/>
      <c r="J168" s="253"/>
      <c r="K168" s="253"/>
      <c r="L168" s="253"/>
      <c r="M168" s="253"/>
      <c r="N168" s="253"/>
      <c r="O168" s="253"/>
      <c r="P168" s="253"/>
      <c r="Q168" s="250"/>
      <c r="R168" s="254"/>
      <c r="S168" s="123">
        <v>166</v>
      </c>
      <c r="T168" s="182" t="str">
        <f>#N/A</f>
        <v/>
      </c>
      <c r="U168" s="182" t="str">
        <f>#N/A</f>
        <v/>
      </c>
      <c r="V168" s="182" t="str">
        <f>#N/A</f>
        <v>12</v>
      </c>
      <c r="W168" s="182" t="str">
        <f>#N/A</f>
        <v/>
      </c>
      <c r="X168" s="182" t="str">
        <f>#N/A</f>
        <v/>
      </c>
      <c r="Y168" s="189" t="str">
        <f>#N/A</f>
        <v>122 Tahun,0 Bulan,31 Hari</v>
      </c>
      <c r="Z168" s="182">
        <f>#N/A</f>
        <v>12</v>
      </c>
    </row>
    <row r="169" spans="1:26" ht="14.25" customHeight="1">
      <c r="A169" s="156"/>
      <c r="B169" s="156"/>
      <c r="C169" s="176"/>
      <c r="D169" s="177"/>
      <c r="E169" s="187"/>
      <c r="F169" s="188">
        <f>#N/A</f>
        <v>12</v>
      </c>
      <c r="G169" s="253"/>
      <c r="H169" s="253"/>
      <c r="I169" s="253"/>
      <c r="J169" s="253"/>
      <c r="K169" s="253"/>
      <c r="L169" s="253"/>
      <c r="M169" s="253"/>
      <c r="N169" s="253"/>
      <c r="O169" s="253"/>
      <c r="P169" s="253"/>
      <c r="Q169" s="250"/>
      <c r="R169" s="254"/>
      <c r="S169" s="123">
        <v>167</v>
      </c>
      <c r="T169" s="182" t="str">
        <f>#N/A</f>
        <v/>
      </c>
      <c r="U169" s="182" t="str">
        <f>#N/A</f>
        <v/>
      </c>
      <c r="V169" s="182" t="str">
        <f>#N/A</f>
        <v>12</v>
      </c>
      <c r="W169" s="182" t="str">
        <f>#N/A</f>
        <v/>
      </c>
      <c r="X169" s="182" t="str">
        <f>#N/A</f>
        <v/>
      </c>
      <c r="Y169" s="189" t="str">
        <f>#N/A</f>
        <v>122 Tahun,0 Bulan,31 Hari</v>
      </c>
      <c r="Z169" s="182">
        <f>#N/A</f>
        <v>12</v>
      </c>
    </row>
    <row r="170" spans="1:26" ht="14.25" customHeight="1">
      <c r="A170" s="156"/>
      <c r="B170" s="156"/>
      <c r="C170" s="176"/>
      <c r="D170" s="177"/>
      <c r="E170" s="187"/>
      <c r="F170" s="188">
        <f>#N/A</f>
        <v>12</v>
      </c>
      <c r="G170" s="253"/>
      <c r="H170" s="253"/>
      <c r="I170" s="253"/>
      <c r="J170" s="253"/>
      <c r="K170" s="253"/>
      <c r="L170" s="253"/>
      <c r="M170" s="253"/>
      <c r="N170" s="253"/>
      <c r="O170" s="253"/>
      <c r="P170" s="253"/>
      <c r="Q170" s="250"/>
      <c r="R170" s="254"/>
      <c r="S170" s="123">
        <v>168</v>
      </c>
      <c r="T170" s="182" t="str">
        <f>#N/A</f>
        <v/>
      </c>
      <c r="U170" s="182" t="str">
        <f>#N/A</f>
        <v/>
      </c>
      <c r="V170" s="182" t="str">
        <f>#N/A</f>
        <v>12</v>
      </c>
      <c r="W170" s="182" t="str">
        <f>#N/A</f>
        <v/>
      </c>
      <c r="X170" s="182" t="str">
        <f>#N/A</f>
        <v/>
      </c>
      <c r="Y170" s="189" t="str">
        <f>#N/A</f>
        <v>122 Tahun,0 Bulan,31 Hari</v>
      </c>
      <c r="Z170" s="182">
        <f>#N/A</f>
        <v>12</v>
      </c>
    </row>
    <row r="171" spans="1:26" ht="14.25" customHeight="1">
      <c r="A171" s="156"/>
      <c r="B171" s="156"/>
      <c r="C171" s="176"/>
      <c r="D171" s="177"/>
      <c r="E171" s="187"/>
      <c r="F171" s="188">
        <f>#N/A</f>
        <v>12</v>
      </c>
      <c r="G171" s="253"/>
      <c r="H171" s="253"/>
      <c r="I171" s="253"/>
      <c r="J171" s="253"/>
      <c r="K171" s="253"/>
      <c r="L171" s="253"/>
      <c r="M171" s="253"/>
      <c r="N171" s="253"/>
      <c r="O171" s="253"/>
      <c r="P171" s="253"/>
      <c r="Q171" s="250"/>
      <c r="R171" s="254"/>
      <c r="S171" s="123">
        <v>169</v>
      </c>
      <c r="T171" s="182" t="str">
        <f>#N/A</f>
        <v/>
      </c>
      <c r="U171" s="182" t="str">
        <f>#N/A</f>
        <v/>
      </c>
      <c r="V171" s="182" t="str">
        <f>#N/A</f>
        <v>12</v>
      </c>
      <c r="W171" s="182" t="str">
        <f>#N/A</f>
        <v/>
      </c>
      <c r="X171" s="182" t="str">
        <f>#N/A</f>
        <v/>
      </c>
      <c r="Y171" s="189" t="str">
        <f>#N/A</f>
        <v>122 Tahun,0 Bulan,31 Hari</v>
      </c>
      <c r="Z171" s="182">
        <f>#N/A</f>
        <v>12</v>
      </c>
    </row>
    <row r="172" spans="1:26" ht="14.25" customHeight="1">
      <c r="A172" s="156"/>
      <c r="B172" s="156"/>
      <c r="C172" s="176"/>
      <c r="D172" s="177"/>
      <c r="E172" s="187"/>
      <c r="F172" s="188">
        <f>#N/A</f>
        <v>12</v>
      </c>
      <c r="G172" s="253"/>
      <c r="H172" s="253"/>
      <c r="I172" s="253"/>
      <c r="J172" s="253"/>
      <c r="K172" s="253"/>
      <c r="L172" s="253"/>
      <c r="M172" s="253"/>
      <c r="N172" s="253"/>
      <c r="O172" s="253"/>
      <c r="P172" s="253"/>
      <c r="Q172" s="250"/>
      <c r="R172" s="254"/>
      <c r="S172" s="123">
        <v>170</v>
      </c>
      <c r="T172" s="182" t="str">
        <f>#N/A</f>
        <v/>
      </c>
      <c r="U172" s="182" t="str">
        <f>#N/A</f>
        <v/>
      </c>
      <c r="V172" s="182" t="str">
        <f>#N/A</f>
        <v>12</v>
      </c>
      <c r="W172" s="182" t="str">
        <f>#N/A</f>
        <v/>
      </c>
      <c r="X172" s="182" t="str">
        <f>#N/A</f>
        <v/>
      </c>
      <c r="Y172" s="189" t="str">
        <f>#N/A</f>
        <v>122 Tahun,0 Bulan,31 Hari</v>
      </c>
      <c r="Z172" s="182">
        <f>#N/A</f>
        <v>12</v>
      </c>
    </row>
    <row r="173" spans="1:26" ht="14.25" customHeight="1">
      <c r="A173" s="156"/>
      <c r="B173" s="156"/>
      <c r="C173" s="176"/>
      <c r="D173" s="177"/>
      <c r="E173" s="187"/>
      <c r="F173" s="188">
        <f>#N/A</f>
        <v>12</v>
      </c>
      <c r="G173" s="253"/>
      <c r="H173" s="253"/>
      <c r="I173" s="253"/>
      <c r="J173" s="253"/>
      <c r="K173" s="253"/>
      <c r="L173" s="253"/>
      <c r="M173" s="253"/>
      <c r="N173" s="253"/>
      <c r="O173" s="253"/>
      <c r="P173" s="253"/>
      <c r="Q173" s="250"/>
      <c r="R173" s="254"/>
      <c r="S173" s="123">
        <v>171</v>
      </c>
      <c r="T173" s="182" t="str">
        <f>#N/A</f>
        <v/>
      </c>
      <c r="U173" s="182" t="str">
        <f>#N/A</f>
        <v/>
      </c>
      <c r="V173" s="182" t="str">
        <f>#N/A</f>
        <v>12</v>
      </c>
      <c r="W173" s="182" t="str">
        <f>#N/A</f>
        <v/>
      </c>
      <c r="X173" s="182" t="str">
        <f>#N/A</f>
        <v/>
      </c>
      <c r="Y173" s="189" t="str">
        <f>#N/A</f>
        <v>122 Tahun,0 Bulan,31 Hari</v>
      </c>
      <c r="Z173" s="182">
        <f>#N/A</f>
        <v>12</v>
      </c>
    </row>
    <row r="174" spans="1:26" ht="14.25" customHeight="1">
      <c r="A174" s="156"/>
      <c r="B174" s="156"/>
      <c r="C174" s="176"/>
      <c r="D174" s="177"/>
      <c r="E174" s="187"/>
      <c r="F174" s="188">
        <f>#N/A</f>
        <v>12</v>
      </c>
      <c r="G174" s="253"/>
      <c r="H174" s="253"/>
      <c r="I174" s="253"/>
      <c r="J174" s="253"/>
      <c r="K174" s="253"/>
      <c r="L174" s="253"/>
      <c r="M174" s="253"/>
      <c r="N174" s="253"/>
      <c r="O174" s="253"/>
      <c r="P174" s="253"/>
      <c r="Q174" s="250"/>
      <c r="R174" s="254"/>
      <c r="S174" s="123">
        <v>172</v>
      </c>
      <c r="T174" s="182" t="str">
        <f>#N/A</f>
        <v/>
      </c>
      <c r="U174" s="182" t="str">
        <f>#N/A</f>
        <v/>
      </c>
      <c r="V174" s="182" t="str">
        <f>#N/A</f>
        <v>12</v>
      </c>
      <c r="W174" s="182" t="str">
        <f>#N/A</f>
        <v/>
      </c>
      <c r="X174" s="182" t="str">
        <f>#N/A</f>
        <v/>
      </c>
      <c r="Y174" s="189" t="str">
        <f>#N/A</f>
        <v>122 Tahun,0 Bulan,31 Hari</v>
      </c>
      <c r="Z174" s="182">
        <f>#N/A</f>
        <v>12</v>
      </c>
    </row>
    <row r="175" spans="1:26" ht="14.25" customHeight="1">
      <c r="A175" s="156"/>
      <c r="B175" s="156"/>
      <c r="C175" s="176"/>
      <c r="D175" s="177"/>
      <c r="E175" s="187"/>
      <c r="F175" s="188">
        <f>#N/A</f>
        <v>12</v>
      </c>
      <c r="G175" s="253"/>
      <c r="H175" s="253"/>
      <c r="I175" s="253"/>
      <c r="J175" s="253"/>
      <c r="K175" s="253"/>
      <c r="L175" s="253"/>
      <c r="M175" s="253"/>
      <c r="N175" s="253"/>
      <c r="O175" s="253"/>
      <c r="P175" s="253"/>
      <c r="Q175" s="250"/>
      <c r="R175" s="254"/>
      <c r="S175" s="123">
        <v>173</v>
      </c>
      <c r="T175" s="182" t="str">
        <f>#N/A</f>
        <v/>
      </c>
      <c r="U175" s="182" t="str">
        <f>#N/A</f>
        <v/>
      </c>
      <c r="V175" s="182" t="str">
        <f>#N/A</f>
        <v>12</v>
      </c>
      <c r="W175" s="182" t="str">
        <f>#N/A</f>
        <v/>
      </c>
      <c r="X175" s="182" t="str">
        <f>#N/A</f>
        <v/>
      </c>
      <c r="Y175" s="189" t="str">
        <f>#N/A</f>
        <v>122 Tahun,0 Bulan,31 Hari</v>
      </c>
      <c r="Z175" s="182">
        <f>#N/A</f>
        <v>12</v>
      </c>
    </row>
    <row r="176" spans="1:26" ht="14.25" customHeight="1">
      <c r="A176" s="156"/>
      <c r="B176" s="156"/>
      <c r="C176" s="176"/>
      <c r="D176" s="177"/>
      <c r="E176" s="187"/>
      <c r="F176" s="188">
        <f>#N/A</f>
        <v>12</v>
      </c>
      <c r="G176" s="253"/>
      <c r="H176" s="253"/>
      <c r="I176" s="253"/>
      <c r="J176" s="253"/>
      <c r="K176" s="253"/>
      <c r="L176" s="253"/>
      <c r="M176" s="253"/>
      <c r="N176" s="253"/>
      <c r="O176" s="253"/>
      <c r="P176" s="253"/>
      <c r="Q176" s="250"/>
      <c r="R176" s="254"/>
      <c r="S176" s="123">
        <v>174</v>
      </c>
      <c r="T176" s="182" t="str">
        <f>#N/A</f>
        <v/>
      </c>
      <c r="U176" s="182" t="str">
        <f>#N/A</f>
        <v/>
      </c>
      <c r="V176" s="182" t="str">
        <f>#N/A</f>
        <v>12</v>
      </c>
      <c r="W176" s="182" t="str">
        <f>#N/A</f>
        <v/>
      </c>
      <c r="X176" s="182" t="str">
        <f>#N/A</f>
        <v/>
      </c>
      <c r="Y176" s="189" t="str">
        <f>#N/A</f>
        <v>122 Tahun,0 Bulan,31 Hari</v>
      </c>
      <c r="Z176" s="182">
        <f>#N/A</f>
        <v>12</v>
      </c>
    </row>
    <row r="177" spans="1:26" ht="14.25" customHeight="1">
      <c r="A177" s="156"/>
      <c r="B177" s="156"/>
      <c r="C177" s="176"/>
      <c r="D177" s="177"/>
      <c r="E177" s="187"/>
      <c r="F177" s="188">
        <f>#N/A</f>
        <v>12</v>
      </c>
      <c r="G177" s="253"/>
      <c r="H177" s="253"/>
      <c r="I177" s="253"/>
      <c r="J177" s="253"/>
      <c r="K177" s="253"/>
      <c r="L177" s="253"/>
      <c r="M177" s="253"/>
      <c r="N177" s="253"/>
      <c r="O177" s="253"/>
      <c r="P177" s="253"/>
      <c r="Q177" s="250"/>
      <c r="R177" s="254"/>
      <c r="S177" s="123">
        <v>175</v>
      </c>
      <c r="T177" s="182" t="str">
        <f>#N/A</f>
        <v/>
      </c>
      <c r="U177" s="182" t="str">
        <f>#N/A</f>
        <v/>
      </c>
      <c r="V177" s="182" t="str">
        <f>#N/A</f>
        <v>12</v>
      </c>
      <c r="W177" s="182" t="str">
        <f>#N/A</f>
        <v/>
      </c>
      <c r="X177" s="182" t="str">
        <f>#N/A</f>
        <v/>
      </c>
      <c r="Y177" s="189" t="str">
        <f>#N/A</f>
        <v>122 Tahun,0 Bulan,31 Hari</v>
      </c>
      <c r="Z177" s="182">
        <f>#N/A</f>
        <v>12</v>
      </c>
    </row>
    <row r="178" spans="1:26" ht="14.25" customHeight="1">
      <c r="A178" s="156"/>
      <c r="B178" s="156"/>
      <c r="C178" s="176"/>
      <c r="D178" s="177"/>
      <c r="E178" s="187"/>
      <c r="F178" s="188">
        <f>#N/A</f>
        <v>12</v>
      </c>
      <c r="G178" s="253"/>
      <c r="H178" s="253"/>
      <c r="I178" s="253"/>
      <c r="J178" s="253"/>
      <c r="K178" s="253"/>
      <c r="L178" s="253"/>
      <c r="M178" s="253"/>
      <c r="N178" s="253"/>
      <c r="O178" s="253"/>
      <c r="P178" s="253"/>
      <c r="Q178" s="250"/>
      <c r="R178" s="254"/>
      <c r="S178" s="123">
        <v>176</v>
      </c>
      <c r="T178" s="182" t="str">
        <f>#N/A</f>
        <v/>
      </c>
      <c r="U178" s="182" t="str">
        <f>#N/A</f>
        <v/>
      </c>
      <c r="V178" s="182" t="str">
        <f>#N/A</f>
        <v>12</v>
      </c>
      <c r="W178" s="182" t="str">
        <f>#N/A</f>
        <v/>
      </c>
      <c r="X178" s="182" t="str">
        <f>#N/A</f>
        <v/>
      </c>
      <c r="Y178" s="189" t="str">
        <f>#N/A</f>
        <v>122 Tahun,0 Bulan,31 Hari</v>
      </c>
      <c r="Z178" s="182">
        <f>#N/A</f>
        <v>12</v>
      </c>
    </row>
    <row r="179" spans="1:26" ht="14.25" customHeight="1">
      <c r="A179" s="156"/>
      <c r="B179" s="156"/>
      <c r="C179" s="176"/>
      <c r="D179" s="177"/>
      <c r="E179" s="187"/>
      <c r="F179" s="188">
        <f>#N/A</f>
        <v>12</v>
      </c>
      <c r="G179" s="253"/>
      <c r="H179" s="253"/>
      <c r="I179" s="253"/>
      <c r="J179" s="253"/>
      <c r="K179" s="253"/>
      <c r="L179" s="253"/>
      <c r="M179" s="253"/>
      <c r="N179" s="253"/>
      <c r="O179" s="253"/>
      <c r="P179" s="253"/>
      <c r="Q179" s="250"/>
      <c r="R179" s="254"/>
      <c r="S179" s="123">
        <v>177</v>
      </c>
      <c r="T179" s="182" t="str">
        <f>#N/A</f>
        <v/>
      </c>
      <c r="U179" s="182" t="str">
        <f>#N/A</f>
        <v/>
      </c>
      <c r="V179" s="182" t="str">
        <f>#N/A</f>
        <v>12</v>
      </c>
      <c r="W179" s="182" t="str">
        <f>#N/A</f>
        <v/>
      </c>
      <c r="X179" s="182" t="str">
        <f>#N/A</f>
        <v/>
      </c>
      <c r="Y179" s="189" t="str">
        <f>#N/A</f>
        <v>122 Tahun,0 Bulan,31 Hari</v>
      </c>
      <c r="Z179" s="182">
        <f>#N/A</f>
        <v>12</v>
      </c>
    </row>
    <row r="180" spans="1:26" ht="14.25" customHeight="1">
      <c r="A180" s="156"/>
      <c r="B180" s="156"/>
      <c r="C180" s="176"/>
      <c r="D180" s="177"/>
      <c r="E180" s="187"/>
      <c r="F180" s="188">
        <f>#N/A</f>
        <v>12</v>
      </c>
      <c r="G180" s="253"/>
      <c r="H180" s="253"/>
      <c r="I180" s="253"/>
      <c r="J180" s="253"/>
      <c r="K180" s="253"/>
      <c r="L180" s="253"/>
      <c r="M180" s="253"/>
      <c r="N180" s="253"/>
      <c r="O180" s="253"/>
      <c r="P180" s="253"/>
      <c r="Q180" s="250"/>
      <c r="R180" s="254"/>
      <c r="S180" s="123">
        <v>178</v>
      </c>
      <c r="T180" s="182" t="str">
        <f>#N/A</f>
        <v/>
      </c>
      <c r="U180" s="182" t="str">
        <f>#N/A</f>
        <v/>
      </c>
      <c r="V180" s="182" t="str">
        <f>#N/A</f>
        <v>12</v>
      </c>
      <c r="W180" s="182" t="str">
        <f>#N/A</f>
        <v/>
      </c>
      <c r="X180" s="182" t="str">
        <f>#N/A</f>
        <v/>
      </c>
      <c r="Y180" s="189" t="str">
        <f>#N/A</f>
        <v>122 Tahun,0 Bulan,31 Hari</v>
      </c>
      <c r="Z180" s="182">
        <f>#N/A</f>
        <v>12</v>
      </c>
    </row>
    <row r="181" spans="1:26" ht="14.25" customHeight="1">
      <c r="A181" s="156"/>
      <c r="B181" s="156"/>
      <c r="C181" s="176"/>
      <c r="D181" s="177"/>
      <c r="E181" s="187"/>
      <c r="F181" s="188">
        <f>#N/A</f>
        <v>12</v>
      </c>
      <c r="G181" s="253"/>
      <c r="H181" s="253"/>
      <c r="I181" s="253"/>
      <c r="J181" s="253"/>
      <c r="K181" s="253"/>
      <c r="L181" s="253"/>
      <c r="M181" s="253"/>
      <c r="N181" s="253"/>
      <c r="O181" s="253"/>
      <c r="P181" s="253"/>
      <c r="Q181" s="250"/>
      <c r="R181" s="254"/>
      <c r="S181" s="123">
        <v>179</v>
      </c>
      <c r="T181" s="182" t="str">
        <f>#N/A</f>
        <v/>
      </c>
      <c r="U181" s="182" t="str">
        <f>#N/A</f>
        <v/>
      </c>
      <c r="V181" s="182" t="str">
        <f>#N/A</f>
        <v>12</v>
      </c>
      <c r="W181" s="182" t="str">
        <f>#N/A</f>
        <v/>
      </c>
      <c r="X181" s="182" t="str">
        <f>#N/A</f>
        <v/>
      </c>
      <c r="Y181" s="189" t="str">
        <f>#N/A</f>
        <v>122 Tahun,0 Bulan,31 Hari</v>
      </c>
      <c r="Z181" s="182">
        <f>#N/A</f>
        <v>12</v>
      </c>
    </row>
    <row r="182" spans="1:26" ht="14.25" customHeight="1">
      <c r="A182" s="156"/>
      <c r="B182" s="156"/>
      <c r="C182" s="176"/>
      <c r="D182" s="177"/>
      <c r="E182" s="187"/>
      <c r="F182" s="188">
        <f>#N/A</f>
        <v>12</v>
      </c>
      <c r="G182" s="253"/>
      <c r="H182" s="253"/>
      <c r="I182" s="253"/>
      <c r="J182" s="253"/>
      <c r="K182" s="253"/>
      <c r="L182" s="253"/>
      <c r="M182" s="253"/>
      <c r="N182" s="253"/>
      <c r="O182" s="253"/>
      <c r="P182" s="253"/>
      <c r="Q182" s="250"/>
      <c r="R182" s="254"/>
      <c r="S182" s="123">
        <v>180</v>
      </c>
      <c r="T182" s="182" t="str">
        <f>#N/A</f>
        <v/>
      </c>
      <c r="U182" s="182" t="str">
        <f>#N/A</f>
        <v/>
      </c>
      <c r="V182" s="182" t="str">
        <f>#N/A</f>
        <v>12</v>
      </c>
      <c r="W182" s="182" t="str">
        <f>#N/A</f>
        <v/>
      </c>
      <c r="X182" s="182" t="str">
        <f>#N/A</f>
        <v/>
      </c>
      <c r="Y182" s="189" t="str">
        <f>#N/A</f>
        <v>122 Tahun,0 Bulan,31 Hari</v>
      </c>
      <c r="Z182" s="182">
        <f>#N/A</f>
        <v>12</v>
      </c>
    </row>
    <row r="183" spans="1:26" ht="14.25" customHeight="1">
      <c r="A183" s="156"/>
      <c r="B183" s="156"/>
      <c r="C183" s="176"/>
      <c r="D183" s="177"/>
      <c r="E183" s="187"/>
      <c r="F183" s="188">
        <f>#N/A</f>
        <v>12</v>
      </c>
      <c r="G183" s="253"/>
      <c r="H183" s="253"/>
      <c r="I183" s="253"/>
      <c r="J183" s="253"/>
      <c r="K183" s="253"/>
      <c r="L183" s="253"/>
      <c r="M183" s="253"/>
      <c r="N183" s="253"/>
      <c r="O183" s="253"/>
      <c r="P183" s="253"/>
      <c r="Q183" s="250"/>
      <c r="R183" s="254"/>
      <c r="S183" s="123">
        <v>181</v>
      </c>
      <c r="T183" s="182" t="str">
        <f>#N/A</f>
        <v/>
      </c>
      <c r="U183" s="182" t="str">
        <f>#N/A</f>
        <v/>
      </c>
      <c r="V183" s="182" t="str">
        <f>#N/A</f>
        <v>12</v>
      </c>
      <c r="W183" s="182" t="str">
        <f>#N/A</f>
        <v/>
      </c>
      <c r="X183" s="182" t="str">
        <f>#N/A</f>
        <v/>
      </c>
      <c r="Y183" s="189" t="str">
        <f>#N/A</f>
        <v>122 Tahun,0 Bulan,31 Hari</v>
      </c>
      <c r="Z183" s="182">
        <f>#N/A</f>
        <v>12</v>
      </c>
    </row>
    <row r="184" spans="1:26" ht="14.25" customHeight="1">
      <c r="A184" s="156"/>
      <c r="B184" s="156"/>
      <c r="C184" s="176"/>
      <c r="D184" s="177"/>
      <c r="E184" s="187"/>
      <c r="F184" s="188">
        <f>#N/A</f>
        <v>12</v>
      </c>
      <c r="G184" s="253"/>
      <c r="H184" s="253"/>
      <c r="I184" s="253"/>
      <c r="J184" s="253"/>
      <c r="K184" s="253"/>
      <c r="L184" s="253"/>
      <c r="M184" s="253"/>
      <c r="N184" s="253"/>
      <c r="O184" s="253"/>
      <c r="P184" s="253"/>
      <c r="Q184" s="250"/>
      <c r="R184" s="254"/>
      <c r="S184" s="123">
        <v>182</v>
      </c>
      <c r="T184" s="182" t="str">
        <f>#N/A</f>
        <v/>
      </c>
      <c r="U184" s="182" t="str">
        <f>#N/A</f>
        <v/>
      </c>
      <c r="V184" s="182" t="str">
        <f>#N/A</f>
        <v>12</v>
      </c>
      <c r="W184" s="182" t="str">
        <f>#N/A</f>
        <v/>
      </c>
      <c r="X184" s="182" t="str">
        <f>#N/A</f>
        <v/>
      </c>
      <c r="Y184" s="189" t="str">
        <f>#N/A</f>
        <v>122 Tahun,0 Bulan,31 Hari</v>
      </c>
      <c r="Z184" s="182">
        <f>#N/A</f>
        <v>12</v>
      </c>
    </row>
    <row r="185" spans="1:26" ht="14.25" customHeight="1">
      <c r="A185" s="156"/>
      <c r="B185" s="156"/>
      <c r="C185" s="176"/>
      <c r="D185" s="177"/>
      <c r="E185" s="187"/>
      <c r="F185" s="188">
        <f>#N/A</f>
        <v>12</v>
      </c>
      <c r="G185" s="253"/>
      <c r="H185" s="253"/>
      <c r="I185" s="253"/>
      <c r="J185" s="253"/>
      <c r="K185" s="253"/>
      <c r="L185" s="253"/>
      <c r="M185" s="253"/>
      <c r="N185" s="253"/>
      <c r="O185" s="253"/>
      <c r="P185" s="253"/>
      <c r="Q185" s="250"/>
      <c r="R185" s="254"/>
      <c r="S185" s="123">
        <v>183</v>
      </c>
      <c r="T185" s="182" t="str">
        <f>#N/A</f>
        <v/>
      </c>
      <c r="U185" s="182" t="str">
        <f>#N/A</f>
        <v/>
      </c>
      <c r="V185" s="182" t="str">
        <f>#N/A</f>
        <v>12</v>
      </c>
      <c r="W185" s="182" t="str">
        <f>#N/A</f>
        <v/>
      </c>
      <c r="X185" s="182" t="str">
        <f>#N/A</f>
        <v/>
      </c>
      <c r="Y185" s="189" t="str">
        <f>#N/A</f>
        <v>122 Tahun,0 Bulan,31 Hari</v>
      </c>
      <c r="Z185" s="182">
        <f>#N/A</f>
        <v>12</v>
      </c>
    </row>
    <row r="186" spans="1:26" ht="14.25" customHeight="1">
      <c r="A186" s="156"/>
      <c r="B186" s="156"/>
      <c r="C186" s="176"/>
      <c r="D186" s="177"/>
      <c r="E186" s="187"/>
      <c r="F186" s="188">
        <f>#N/A</f>
        <v>12</v>
      </c>
      <c r="G186" s="253"/>
      <c r="H186" s="253"/>
      <c r="I186" s="253"/>
      <c r="J186" s="253"/>
      <c r="K186" s="253"/>
      <c r="L186" s="253"/>
      <c r="M186" s="253"/>
      <c r="N186" s="253"/>
      <c r="O186" s="253"/>
      <c r="P186" s="253"/>
      <c r="Q186" s="250"/>
      <c r="R186" s="254"/>
      <c r="S186" s="123">
        <v>184</v>
      </c>
      <c r="T186" s="182" t="str">
        <f>#N/A</f>
        <v/>
      </c>
      <c r="U186" s="182" t="str">
        <f>#N/A</f>
        <v/>
      </c>
      <c r="V186" s="182" t="str">
        <f>#N/A</f>
        <v>12</v>
      </c>
      <c r="W186" s="182" t="str">
        <f>#N/A</f>
        <v/>
      </c>
      <c r="X186" s="182" t="str">
        <f>#N/A</f>
        <v/>
      </c>
      <c r="Y186" s="189" t="str">
        <f>#N/A</f>
        <v>122 Tahun,0 Bulan,31 Hari</v>
      </c>
      <c r="Z186" s="182">
        <f>#N/A</f>
        <v>12</v>
      </c>
    </row>
    <row r="187" spans="1:26" ht="14.25" customHeight="1">
      <c r="A187" s="156"/>
      <c r="B187" s="156"/>
      <c r="C187" s="176"/>
      <c r="D187" s="177"/>
      <c r="E187" s="187"/>
      <c r="F187" s="188">
        <f>#N/A</f>
        <v>12</v>
      </c>
      <c r="G187" s="253"/>
      <c r="H187" s="253"/>
      <c r="I187" s="253"/>
      <c r="J187" s="253"/>
      <c r="K187" s="253"/>
      <c r="L187" s="253"/>
      <c r="M187" s="253"/>
      <c r="N187" s="253"/>
      <c r="O187" s="253"/>
      <c r="P187" s="253"/>
      <c r="Q187" s="250"/>
      <c r="R187" s="254"/>
      <c r="S187" s="123">
        <v>185</v>
      </c>
      <c r="T187" s="182" t="str">
        <f>#N/A</f>
        <v/>
      </c>
      <c r="U187" s="182" t="str">
        <f>#N/A</f>
        <v/>
      </c>
      <c r="V187" s="182" t="str">
        <f>#N/A</f>
        <v>12</v>
      </c>
      <c r="W187" s="182" t="str">
        <f>#N/A</f>
        <v/>
      </c>
      <c r="X187" s="182" t="str">
        <f>#N/A</f>
        <v/>
      </c>
      <c r="Y187" s="189" t="str">
        <f>#N/A</f>
        <v>122 Tahun,0 Bulan,31 Hari</v>
      </c>
      <c r="Z187" s="182">
        <f>#N/A</f>
        <v>12</v>
      </c>
    </row>
    <row r="188" spans="1:26" ht="14.25" customHeight="1">
      <c r="A188" s="156"/>
      <c r="B188" s="156"/>
      <c r="C188" s="176"/>
      <c r="D188" s="177"/>
      <c r="E188" s="187"/>
      <c r="F188" s="188">
        <f>#N/A</f>
        <v>12</v>
      </c>
      <c r="G188" s="253"/>
      <c r="H188" s="253"/>
      <c r="I188" s="253"/>
      <c r="J188" s="253"/>
      <c r="K188" s="253"/>
      <c r="L188" s="253"/>
      <c r="M188" s="253"/>
      <c r="N188" s="253"/>
      <c r="O188" s="253"/>
      <c r="P188" s="253"/>
      <c r="Q188" s="250"/>
      <c r="R188" s="254"/>
      <c r="S188" s="123">
        <v>186</v>
      </c>
      <c r="T188" s="182" t="str">
        <f>#N/A</f>
        <v/>
      </c>
      <c r="U188" s="182" t="str">
        <f>#N/A</f>
        <v/>
      </c>
      <c r="V188" s="182" t="str">
        <f>#N/A</f>
        <v>12</v>
      </c>
      <c r="W188" s="182" t="str">
        <f>#N/A</f>
        <v/>
      </c>
      <c r="X188" s="182" t="str">
        <f>#N/A</f>
        <v/>
      </c>
      <c r="Y188" s="189" t="str">
        <f>#N/A</f>
        <v>122 Tahun,0 Bulan,31 Hari</v>
      </c>
      <c r="Z188" s="182">
        <f>#N/A</f>
        <v>12</v>
      </c>
    </row>
    <row r="189" spans="1:26" ht="14.25" customHeight="1">
      <c r="A189" s="156"/>
      <c r="B189" s="156"/>
      <c r="C189" s="176"/>
      <c r="D189" s="177"/>
      <c r="E189" s="187"/>
      <c r="F189" s="188">
        <f>#N/A</f>
        <v>12</v>
      </c>
      <c r="G189" s="253"/>
      <c r="H189" s="253"/>
      <c r="I189" s="253"/>
      <c r="J189" s="253"/>
      <c r="K189" s="253"/>
      <c r="L189" s="253"/>
      <c r="M189" s="253"/>
      <c r="N189" s="253"/>
      <c r="O189" s="253"/>
      <c r="P189" s="253"/>
      <c r="Q189" s="250"/>
      <c r="R189" s="254"/>
      <c r="S189" s="123">
        <v>187</v>
      </c>
      <c r="T189" s="182" t="str">
        <f>#N/A</f>
        <v/>
      </c>
      <c r="U189" s="182" t="str">
        <f>#N/A</f>
        <v/>
      </c>
      <c r="V189" s="182" t="str">
        <f>#N/A</f>
        <v>12</v>
      </c>
      <c r="W189" s="182" t="str">
        <f>#N/A</f>
        <v/>
      </c>
      <c r="X189" s="182" t="str">
        <f>#N/A</f>
        <v/>
      </c>
      <c r="Y189" s="189" t="str">
        <f>#N/A</f>
        <v>122 Tahun,0 Bulan,31 Hari</v>
      </c>
      <c r="Z189" s="182">
        <f>#N/A</f>
        <v>12</v>
      </c>
    </row>
    <row r="190" spans="1:26" ht="14.25" customHeight="1">
      <c r="A190" s="156"/>
      <c r="B190" s="156"/>
      <c r="C190" s="176"/>
      <c r="D190" s="177"/>
      <c r="E190" s="187"/>
      <c r="F190" s="188">
        <f>#N/A</f>
        <v>12</v>
      </c>
      <c r="G190" s="253"/>
      <c r="H190" s="253"/>
      <c r="I190" s="253"/>
      <c r="J190" s="253"/>
      <c r="K190" s="253"/>
      <c r="L190" s="253"/>
      <c r="M190" s="253"/>
      <c r="N190" s="253"/>
      <c r="O190" s="253"/>
      <c r="P190" s="253"/>
      <c r="Q190" s="250"/>
      <c r="R190" s="254"/>
      <c r="S190" s="123">
        <v>188</v>
      </c>
      <c r="T190" s="182" t="str">
        <f>#N/A</f>
        <v/>
      </c>
      <c r="U190" s="182" t="str">
        <f>#N/A</f>
        <v/>
      </c>
      <c r="V190" s="182" t="str">
        <f>#N/A</f>
        <v>12</v>
      </c>
      <c r="W190" s="182" t="str">
        <f>#N/A</f>
        <v/>
      </c>
      <c r="X190" s="182" t="str">
        <f>#N/A</f>
        <v/>
      </c>
      <c r="Y190" s="189" t="str">
        <f>#N/A</f>
        <v>122 Tahun,0 Bulan,31 Hari</v>
      </c>
      <c r="Z190" s="182">
        <f>#N/A</f>
        <v>12</v>
      </c>
    </row>
    <row r="191" spans="1:26" ht="14.25" customHeight="1">
      <c r="A191" s="156"/>
      <c r="B191" s="156"/>
      <c r="C191" s="176"/>
      <c r="D191" s="177"/>
      <c r="E191" s="187"/>
      <c r="F191" s="188">
        <f>#N/A</f>
        <v>12</v>
      </c>
      <c r="G191" s="253"/>
      <c r="H191" s="253"/>
      <c r="I191" s="253"/>
      <c r="J191" s="253"/>
      <c r="K191" s="253"/>
      <c r="L191" s="253"/>
      <c r="M191" s="253"/>
      <c r="N191" s="253"/>
      <c r="O191" s="253"/>
      <c r="P191" s="253"/>
      <c r="Q191" s="250"/>
      <c r="R191" s="254"/>
      <c r="S191" s="123">
        <v>189</v>
      </c>
      <c r="T191" s="182" t="str">
        <f>#N/A</f>
        <v/>
      </c>
      <c r="U191" s="182" t="str">
        <f>#N/A</f>
        <v/>
      </c>
      <c r="V191" s="182" t="str">
        <f>#N/A</f>
        <v>12</v>
      </c>
      <c r="W191" s="182" t="str">
        <f>#N/A</f>
        <v/>
      </c>
      <c r="X191" s="182" t="str">
        <f>#N/A</f>
        <v/>
      </c>
      <c r="Y191" s="189" t="str">
        <f>#N/A</f>
        <v>122 Tahun,0 Bulan,31 Hari</v>
      </c>
      <c r="Z191" s="182">
        <f>#N/A</f>
        <v>12</v>
      </c>
    </row>
    <row r="192" spans="1:26" ht="14.25" customHeight="1">
      <c r="A192" s="156"/>
      <c r="B192" s="156"/>
      <c r="C192" s="176"/>
      <c r="D192" s="177"/>
      <c r="E192" s="187"/>
      <c r="F192" s="188">
        <f>#N/A</f>
        <v>12</v>
      </c>
      <c r="G192" s="253"/>
      <c r="H192" s="253"/>
      <c r="I192" s="253"/>
      <c r="J192" s="253"/>
      <c r="K192" s="253"/>
      <c r="L192" s="253"/>
      <c r="M192" s="253"/>
      <c r="N192" s="253"/>
      <c r="O192" s="253"/>
      <c r="P192" s="253"/>
      <c r="Q192" s="250"/>
      <c r="R192" s="254"/>
      <c r="S192" s="123">
        <v>190</v>
      </c>
      <c r="T192" s="182" t="str">
        <f>#N/A</f>
        <v/>
      </c>
      <c r="U192" s="182" t="str">
        <f>#N/A</f>
        <v/>
      </c>
      <c r="V192" s="182" t="str">
        <f>#N/A</f>
        <v>12</v>
      </c>
      <c r="W192" s="182" t="str">
        <f>#N/A</f>
        <v/>
      </c>
      <c r="X192" s="182" t="str">
        <f>#N/A</f>
        <v/>
      </c>
      <c r="Y192" s="189" t="str">
        <f>#N/A</f>
        <v>122 Tahun,0 Bulan,31 Hari</v>
      </c>
      <c r="Z192" s="182">
        <f>#N/A</f>
        <v>12</v>
      </c>
    </row>
    <row r="193" spans="1:26" ht="14.25" customHeight="1">
      <c r="A193" s="156"/>
      <c r="B193" s="156"/>
      <c r="C193" s="176"/>
      <c r="D193" s="177"/>
      <c r="E193" s="187"/>
      <c r="F193" s="188">
        <f>#N/A</f>
        <v>12</v>
      </c>
      <c r="G193" s="253"/>
      <c r="H193" s="253"/>
      <c r="I193" s="253"/>
      <c r="J193" s="253"/>
      <c r="K193" s="253"/>
      <c r="L193" s="253"/>
      <c r="M193" s="253"/>
      <c r="N193" s="253"/>
      <c r="O193" s="253"/>
      <c r="P193" s="253"/>
      <c r="Q193" s="250"/>
      <c r="R193" s="254"/>
      <c r="S193" s="123">
        <v>191</v>
      </c>
      <c r="T193" s="182" t="str">
        <f>#N/A</f>
        <v/>
      </c>
      <c r="U193" s="182" t="str">
        <f>#N/A</f>
        <v/>
      </c>
      <c r="V193" s="182" t="str">
        <f>#N/A</f>
        <v>12</v>
      </c>
      <c r="W193" s="182" t="str">
        <f>#N/A</f>
        <v/>
      </c>
      <c r="X193" s="182" t="str">
        <f>#N/A</f>
        <v/>
      </c>
      <c r="Y193" s="189" t="str">
        <f>#N/A</f>
        <v>122 Tahun,0 Bulan,31 Hari</v>
      </c>
      <c r="Z193" s="182">
        <f>#N/A</f>
        <v>12</v>
      </c>
    </row>
    <row r="194" spans="1:26" ht="14.25" customHeight="1">
      <c r="A194" s="156"/>
      <c r="B194" s="156"/>
      <c r="C194" s="176"/>
      <c r="D194" s="177"/>
      <c r="E194" s="187"/>
      <c r="F194" s="188">
        <f>#N/A</f>
        <v>12</v>
      </c>
      <c r="G194" s="253"/>
      <c r="H194" s="253"/>
      <c r="I194" s="253"/>
      <c r="J194" s="253"/>
      <c r="K194" s="253"/>
      <c r="L194" s="253"/>
      <c r="M194" s="253"/>
      <c r="N194" s="253"/>
      <c r="O194" s="253"/>
      <c r="P194" s="253"/>
      <c r="Q194" s="250"/>
      <c r="R194" s="254"/>
      <c r="S194" s="123">
        <v>192</v>
      </c>
      <c r="T194" s="182" t="str">
        <f>#N/A</f>
        <v/>
      </c>
      <c r="U194" s="182" t="str">
        <f>#N/A</f>
        <v/>
      </c>
      <c r="V194" s="182" t="str">
        <f>#N/A</f>
        <v>12</v>
      </c>
      <c r="W194" s="182" t="str">
        <f>#N/A</f>
        <v/>
      </c>
      <c r="X194" s="182" t="str">
        <f>#N/A</f>
        <v/>
      </c>
      <c r="Y194" s="189" t="str">
        <f>#N/A</f>
        <v>122 Tahun,0 Bulan,31 Hari</v>
      </c>
      <c r="Z194" s="182">
        <f>#N/A</f>
        <v>12</v>
      </c>
    </row>
    <row r="195" spans="1:26" ht="14.25" customHeight="1">
      <c r="A195" s="156"/>
      <c r="B195" s="156"/>
      <c r="C195" s="176"/>
      <c r="D195" s="177"/>
      <c r="E195" s="187"/>
      <c r="F195" s="188">
        <f>#N/A</f>
        <v>12</v>
      </c>
      <c r="G195" s="253"/>
      <c r="H195" s="253"/>
      <c r="I195" s="253"/>
      <c r="J195" s="253"/>
      <c r="K195" s="253"/>
      <c r="L195" s="253"/>
      <c r="M195" s="253"/>
      <c r="N195" s="253"/>
      <c r="O195" s="253"/>
      <c r="P195" s="253"/>
      <c r="Q195" s="250"/>
      <c r="R195" s="254"/>
      <c r="S195" s="123">
        <v>193</v>
      </c>
      <c r="T195" s="182" t="str">
        <f>#N/A</f>
        <v/>
      </c>
      <c r="U195" s="182" t="str">
        <f>#N/A</f>
        <v/>
      </c>
      <c r="V195" s="182" t="str">
        <f>#N/A</f>
        <v>12</v>
      </c>
      <c r="W195" s="182" t="str">
        <f>#N/A</f>
        <v/>
      </c>
      <c r="X195" s="182" t="str">
        <f>#N/A</f>
        <v/>
      </c>
      <c r="Y195" s="189" t="str">
        <f>#N/A</f>
        <v>122 Tahun,0 Bulan,31 Hari</v>
      </c>
      <c r="Z195" s="182">
        <f>#N/A</f>
        <v>12</v>
      </c>
    </row>
    <row r="196" spans="1:26" ht="14.25" customHeight="1">
      <c r="A196" s="156"/>
      <c r="B196" s="156"/>
      <c r="C196" s="176"/>
      <c r="D196" s="177"/>
      <c r="E196" s="187"/>
      <c r="F196" s="188">
        <f>#N/A</f>
        <v>12</v>
      </c>
      <c r="G196" s="253"/>
      <c r="H196" s="253"/>
      <c r="I196" s="253"/>
      <c r="J196" s="253"/>
      <c r="K196" s="253"/>
      <c r="L196" s="253"/>
      <c r="M196" s="253"/>
      <c r="N196" s="253"/>
      <c r="O196" s="253"/>
      <c r="P196" s="253"/>
      <c r="Q196" s="250"/>
      <c r="R196" s="254"/>
      <c r="S196" s="123">
        <v>194</v>
      </c>
      <c r="T196" s="182" t="str">
        <f>#N/A</f>
        <v/>
      </c>
      <c r="U196" s="182" t="str">
        <f>#N/A</f>
        <v/>
      </c>
      <c r="V196" s="182" t="str">
        <f>#N/A</f>
        <v>12</v>
      </c>
      <c r="W196" s="182" t="str">
        <f>#N/A</f>
        <v/>
      </c>
      <c r="X196" s="182" t="str">
        <f>#N/A</f>
        <v/>
      </c>
      <c r="Y196" s="189" t="str">
        <f>#N/A</f>
        <v>122 Tahun,0 Bulan,31 Hari</v>
      </c>
      <c r="Z196" s="182">
        <f>#N/A</f>
        <v>12</v>
      </c>
    </row>
    <row r="197" spans="1:26" ht="14.25" customHeight="1">
      <c r="A197" s="156"/>
      <c r="B197" s="156"/>
      <c r="C197" s="176"/>
      <c r="D197" s="177"/>
      <c r="E197" s="187"/>
      <c r="F197" s="188">
        <f>#N/A</f>
        <v>12</v>
      </c>
      <c r="G197" s="253"/>
      <c r="H197" s="253"/>
      <c r="I197" s="253"/>
      <c r="J197" s="253"/>
      <c r="K197" s="253"/>
      <c r="L197" s="253"/>
      <c r="M197" s="253"/>
      <c r="N197" s="253"/>
      <c r="O197" s="253"/>
      <c r="P197" s="253"/>
      <c r="Q197" s="250"/>
      <c r="R197" s="254"/>
      <c r="S197" s="123">
        <v>195</v>
      </c>
      <c r="T197" s="182" t="str">
        <f>#N/A</f>
        <v/>
      </c>
      <c r="U197" s="182" t="str">
        <f>#N/A</f>
        <v/>
      </c>
      <c r="V197" s="182" t="str">
        <f>#N/A</f>
        <v>12</v>
      </c>
      <c r="W197" s="182" t="str">
        <f>#N/A</f>
        <v/>
      </c>
      <c r="X197" s="182" t="str">
        <f>#N/A</f>
        <v/>
      </c>
      <c r="Y197" s="189" t="str">
        <f>#N/A</f>
        <v>122 Tahun,0 Bulan,31 Hari</v>
      </c>
      <c r="Z197" s="182">
        <f>#N/A</f>
        <v>12</v>
      </c>
    </row>
    <row r="198" spans="1:26" ht="14.25" customHeight="1">
      <c r="A198" s="156"/>
      <c r="B198" s="156"/>
      <c r="C198" s="176"/>
      <c r="D198" s="177"/>
      <c r="E198" s="187"/>
      <c r="F198" s="188">
        <f>#N/A</f>
        <v>12</v>
      </c>
      <c r="G198" s="253"/>
      <c r="H198" s="253"/>
      <c r="I198" s="253"/>
      <c r="J198" s="253"/>
      <c r="K198" s="253"/>
      <c r="L198" s="253"/>
      <c r="M198" s="253"/>
      <c r="N198" s="253"/>
      <c r="O198" s="253"/>
      <c r="P198" s="253"/>
      <c r="Q198" s="250"/>
      <c r="R198" s="254"/>
      <c r="S198" s="123">
        <v>196</v>
      </c>
      <c r="T198" s="182" t="str">
        <f>#N/A</f>
        <v/>
      </c>
      <c r="U198" s="182" t="str">
        <f>#N/A</f>
        <v/>
      </c>
      <c r="V198" s="182" t="str">
        <f>#N/A</f>
        <v>12</v>
      </c>
      <c r="W198" s="182" t="str">
        <f>#N/A</f>
        <v/>
      </c>
      <c r="X198" s="182" t="str">
        <f>#N/A</f>
        <v/>
      </c>
      <c r="Y198" s="189" t="str">
        <f>#N/A</f>
        <v>122 Tahun,0 Bulan,31 Hari</v>
      </c>
      <c r="Z198" s="182">
        <f>#N/A</f>
        <v>12</v>
      </c>
    </row>
    <row r="199" spans="1:26" ht="14.25" customHeight="1">
      <c r="A199" s="156"/>
      <c r="B199" s="156"/>
      <c r="C199" s="176"/>
      <c r="D199" s="177"/>
      <c r="E199" s="187"/>
      <c r="F199" s="188">
        <f>#N/A</f>
        <v>12</v>
      </c>
      <c r="G199" s="253"/>
      <c r="H199" s="253"/>
      <c r="I199" s="253"/>
      <c r="J199" s="253"/>
      <c r="K199" s="253"/>
      <c r="L199" s="253"/>
      <c r="M199" s="253"/>
      <c r="N199" s="253"/>
      <c r="O199" s="253"/>
      <c r="P199" s="253"/>
      <c r="Q199" s="250"/>
      <c r="R199" s="254"/>
      <c r="S199" s="123">
        <v>197</v>
      </c>
      <c r="T199" s="182" t="str">
        <f>#N/A</f>
        <v/>
      </c>
      <c r="U199" s="182" t="str">
        <f>#N/A</f>
        <v/>
      </c>
      <c r="V199" s="182" t="str">
        <f>#N/A</f>
        <v>12</v>
      </c>
      <c r="W199" s="182" t="str">
        <f>#N/A</f>
        <v/>
      </c>
      <c r="X199" s="182" t="str">
        <f>#N/A</f>
        <v/>
      </c>
      <c r="Y199" s="189" t="str">
        <f>#N/A</f>
        <v>122 Tahun,0 Bulan,31 Hari</v>
      </c>
      <c r="Z199" s="182">
        <f>#N/A</f>
        <v>12</v>
      </c>
    </row>
    <row r="200" spans="1:26" ht="14.25" customHeight="1">
      <c r="A200" s="156"/>
      <c r="B200" s="156"/>
      <c r="C200" s="176"/>
      <c r="D200" s="177"/>
      <c r="E200" s="187"/>
      <c r="F200" s="188">
        <f>#N/A</f>
        <v>12</v>
      </c>
      <c r="G200" s="253"/>
      <c r="H200" s="253"/>
      <c r="I200" s="253"/>
      <c r="J200" s="253"/>
      <c r="K200" s="253"/>
      <c r="L200" s="253"/>
      <c r="M200" s="253"/>
      <c r="N200" s="253"/>
      <c r="O200" s="253"/>
      <c r="P200" s="253"/>
      <c r="Q200" s="250"/>
      <c r="R200" s="254"/>
      <c r="S200" s="123">
        <v>198</v>
      </c>
      <c r="T200" s="182" t="str">
        <f>#N/A</f>
        <v/>
      </c>
      <c r="U200" s="182" t="str">
        <f>#N/A</f>
        <v/>
      </c>
      <c r="V200" s="182" t="str">
        <f>#N/A</f>
        <v>12</v>
      </c>
      <c r="W200" s="182" t="str">
        <f>#N/A</f>
        <v/>
      </c>
      <c r="X200" s="182" t="str">
        <f>#N/A</f>
        <v/>
      </c>
      <c r="Y200" s="189" t="str">
        <f>#N/A</f>
        <v>122 Tahun,0 Bulan,31 Hari</v>
      </c>
      <c r="Z200" s="182">
        <f>#N/A</f>
        <v>12</v>
      </c>
    </row>
    <row r="201" spans="1:26" ht="14.25" customHeight="1">
      <c r="A201" s="156"/>
      <c r="B201" s="156"/>
      <c r="C201" s="176"/>
      <c r="D201" s="177"/>
      <c r="E201" s="187"/>
      <c r="F201" s="188">
        <f>#N/A</f>
        <v>12</v>
      </c>
      <c r="G201" s="253"/>
      <c r="H201" s="253"/>
      <c r="I201" s="253"/>
      <c r="J201" s="253"/>
      <c r="K201" s="253"/>
      <c r="L201" s="253"/>
      <c r="M201" s="253"/>
      <c r="N201" s="253"/>
      <c r="O201" s="253"/>
      <c r="P201" s="253"/>
      <c r="Q201" s="250"/>
      <c r="R201" s="254"/>
      <c r="S201" s="123">
        <v>199</v>
      </c>
      <c r="T201" s="182" t="str">
        <f>#N/A</f>
        <v/>
      </c>
      <c r="U201" s="182" t="str">
        <f>#N/A</f>
        <v/>
      </c>
      <c r="V201" s="182" t="str">
        <f>#N/A</f>
        <v>12</v>
      </c>
      <c r="W201" s="182" t="str">
        <f>#N/A</f>
        <v/>
      </c>
      <c r="X201" s="182" t="str">
        <f>#N/A</f>
        <v/>
      </c>
      <c r="Y201" s="189" t="str">
        <f>#N/A</f>
        <v>122 Tahun,0 Bulan,31 Hari</v>
      </c>
      <c r="Z201" s="182">
        <f>#N/A</f>
        <v>12</v>
      </c>
    </row>
    <row r="202" spans="1:26" ht="14.25" customHeight="1">
      <c r="A202" s="156"/>
      <c r="B202" s="156"/>
      <c r="C202" s="176"/>
      <c r="D202" s="177"/>
      <c r="E202" s="187"/>
      <c r="F202" s="188">
        <f>#N/A</f>
        <v>12</v>
      </c>
      <c r="G202" s="253"/>
      <c r="H202" s="253"/>
      <c r="I202" s="253"/>
      <c r="J202" s="253"/>
      <c r="K202" s="253"/>
      <c r="L202" s="253"/>
      <c r="M202" s="253"/>
      <c r="N202" s="253"/>
      <c r="O202" s="253"/>
      <c r="P202" s="253"/>
      <c r="Q202" s="250"/>
      <c r="R202" s="254"/>
      <c r="S202" s="123">
        <v>200</v>
      </c>
      <c r="T202" s="182" t="str">
        <f>#N/A</f>
        <v/>
      </c>
      <c r="U202" s="182" t="str">
        <f>#N/A</f>
        <v/>
      </c>
      <c r="V202" s="182" t="str">
        <f>#N/A</f>
        <v>12</v>
      </c>
      <c r="W202" s="182" t="str">
        <f>#N/A</f>
        <v/>
      </c>
      <c r="X202" s="182" t="str">
        <f>#N/A</f>
        <v/>
      </c>
      <c r="Y202" s="189" t="str">
        <f>#N/A</f>
        <v>122 Tahun,0 Bulan,31 Hari</v>
      </c>
      <c r="Z202" s="182">
        <f>#N/A</f>
        <v>12</v>
      </c>
    </row>
    <row r="203" spans="1:26" ht="14.25" customHeight="1">
      <c r="A203" s="156"/>
      <c r="B203" s="156"/>
      <c r="C203" s="176"/>
      <c r="D203" s="177"/>
      <c r="E203" s="187"/>
      <c r="F203" s="188">
        <f>#N/A</f>
        <v>12</v>
      </c>
      <c r="G203" s="253"/>
      <c r="H203" s="253"/>
      <c r="I203" s="253"/>
      <c r="J203" s="253"/>
      <c r="K203" s="253"/>
      <c r="L203" s="253"/>
      <c r="M203" s="253"/>
      <c r="N203" s="253"/>
      <c r="O203" s="253"/>
      <c r="P203" s="253"/>
      <c r="Q203" s="250"/>
      <c r="R203" s="254"/>
      <c r="S203" s="123">
        <v>201</v>
      </c>
      <c r="T203" s="182" t="str">
        <f>#N/A</f>
        <v/>
      </c>
      <c r="U203" s="182" t="str">
        <f>#N/A</f>
        <v/>
      </c>
      <c r="V203" s="182" t="str">
        <f>#N/A</f>
        <v>12</v>
      </c>
      <c r="W203" s="182" t="str">
        <f>#N/A</f>
        <v/>
      </c>
      <c r="X203" s="182" t="str">
        <f>#N/A</f>
        <v/>
      </c>
      <c r="Y203" s="189" t="str">
        <f>#N/A</f>
        <v>122 Tahun,0 Bulan,31 Hari</v>
      </c>
      <c r="Z203" s="182">
        <f>#N/A</f>
        <v>12</v>
      </c>
    </row>
    <row r="204" spans="1:26" ht="14.25" customHeight="1">
      <c r="A204" s="156"/>
      <c r="B204" s="156"/>
      <c r="C204" s="176"/>
      <c r="D204" s="177"/>
      <c r="E204" s="187"/>
      <c r="F204" s="188">
        <f>#N/A</f>
        <v>12</v>
      </c>
      <c r="G204" s="253"/>
      <c r="H204" s="253"/>
      <c r="I204" s="253"/>
      <c r="J204" s="253"/>
      <c r="K204" s="253"/>
      <c r="L204" s="253"/>
      <c r="M204" s="253"/>
      <c r="N204" s="253"/>
      <c r="O204" s="253"/>
      <c r="P204" s="253"/>
      <c r="Q204" s="250"/>
      <c r="R204" s="254"/>
      <c r="S204" s="123">
        <v>202</v>
      </c>
      <c r="T204" s="182" t="str">
        <f>#N/A</f>
        <v/>
      </c>
      <c r="U204" s="182" t="str">
        <f>#N/A</f>
        <v/>
      </c>
      <c r="V204" s="182" t="str">
        <f>#N/A</f>
        <v>12</v>
      </c>
      <c r="W204" s="182" t="str">
        <f>#N/A</f>
        <v/>
      </c>
      <c r="X204" s="182" t="str">
        <f>#N/A</f>
        <v/>
      </c>
      <c r="Y204" s="189" t="str">
        <f>#N/A</f>
        <v>122 Tahun,0 Bulan,31 Hari</v>
      </c>
      <c r="Z204" s="182">
        <f>#N/A</f>
        <v>12</v>
      </c>
    </row>
    <row r="205" spans="1:26" ht="14.25" customHeight="1">
      <c r="A205" s="156"/>
      <c r="B205" s="156"/>
      <c r="C205" s="176"/>
      <c r="D205" s="177"/>
      <c r="E205" s="187"/>
      <c r="F205" s="188">
        <f>#N/A</f>
        <v>12</v>
      </c>
      <c r="G205" s="253"/>
      <c r="H205" s="253"/>
      <c r="I205" s="253"/>
      <c r="J205" s="253"/>
      <c r="K205" s="253"/>
      <c r="L205" s="253"/>
      <c r="M205" s="253"/>
      <c r="N205" s="253"/>
      <c r="O205" s="253"/>
      <c r="P205" s="253"/>
      <c r="Q205" s="250"/>
      <c r="R205" s="254"/>
      <c r="S205" s="123">
        <v>203</v>
      </c>
      <c r="T205" s="182" t="str">
        <f>#N/A</f>
        <v/>
      </c>
      <c r="U205" s="182" t="str">
        <f>#N/A</f>
        <v/>
      </c>
      <c r="V205" s="182" t="str">
        <f>#N/A</f>
        <v>12</v>
      </c>
      <c r="W205" s="182" t="str">
        <f>#N/A</f>
        <v/>
      </c>
      <c r="X205" s="182" t="str">
        <f>#N/A</f>
        <v/>
      </c>
      <c r="Y205" s="189" t="str">
        <f>#N/A</f>
        <v>122 Tahun,0 Bulan,31 Hari</v>
      </c>
      <c r="Z205" s="182">
        <f>#N/A</f>
        <v>12</v>
      </c>
    </row>
    <row r="206" spans="1:26" ht="14.25" customHeight="1">
      <c r="A206" s="156"/>
      <c r="B206" s="156"/>
      <c r="C206" s="176"/>
      <c r="D206" s="177"/>
      <c r="E206" s="187"/>
      <c r="F206" s="188">
        <f>#N/A</f>
        <v>12</v>
      </c>
      <c r="G206" s="253"/>
      <c r="H206" s="253"/>
      <c r="I206" s="253"/>
      <c r="J206" s="253"/>
      <c r="K206" s="253"/>
      <c r="L206" s="253"/>
      <c r="M206" s="253"/>
      <c r="N206" s="253"/>
      <c r="O206" s="253"/>
      <c r="P206" s="253"/>
      <c r="Q206" s="250"/>
      <c r="R206" s="254"/>
      <c r="S206" s="123">
        <v>204</v>
      </c>
      <c r="T206" s="182" t="str">
        <f>#N/A</f>
        <v/>
      </c>
      <c r="U206" s="182" t="str">
        <f>#N/A</f>
        <v/>
      </c>
      <c r="V206" s="182" t="str">
        <f>#N/A</f>
        <v>12</v>
      </c>
      <c r="W206" s="182" t="str">
        <f>#N/A</f>
        <v/>
      </c>
      <c r="X206" s="182" t="str">
        <f>#N/A</f>
        <v/>
      </c>
      <c r="Y206" s="189" t="str">
        <f>#N/A</f>
        <v>122 Tahun,0 Bulan,31 Hari</v>
      </c>
      <c r="Z206" s="182">
        <f>#N/A</f>
        <v>12</v>
      </c>
    </row>
    <row r="207" spans="1:26" ht="14.25" customHeight="1">
      <c r="A207" s="156"/>
      <c r="B207" s="156"/>
      <c r="C207" s="176"/>
      <c r="D207" s="177"/>
      <c r="E207" s="187"/>
      <c r="F207" s="188">
        <f>#N/A</f>
        <v>12</v>
      </c>
      <c r="G207" s="253"/>
      <c r="H207" s="253"/>
      <c r="I207" s="253"/>
      <c r="J207" s="253"/>
      <c r="K207" s="253"/>
      <c r="L207" s="253"/>
      <c r="M207" s="253"/>
      <c r="N207" s="253"/>
      <c r="O207" s="253"/>
      <c r="P207" s="253"/>
      <c r="Q207" s="250"/>
      <c r="R207" s="254"/>
      <c r="S207" s="123">
        <v>205</v>
      </c>
      <c r="T207" s="182" t="str">
        <f>#N/A</f>
        <v/>
      </c>
      <c r="U207" s="182" t="str">
        <f>#N/A</f>
        <v/>
      </c>
      <c r="V207" s="182" t="str">
        <f>#N/A</f>
        <v>12</v>
      </c>
      <c r="W207" s="182" t="str">
        <f>#N/A</f>
        <v/>
      </c>
      <c r="X207" s="182" t="str">
        <f>#N/A</f>
        <v/>
      </c>
      <c r="Y207" s="189" t="str">
        <f>#N/A</f>
        <v>122 Tahun,0 Bulan,31 Hari</v>
      </c>
      <c r="Z207" s="182">
        <f>#N/A</f>
        <v>12</v>
      </c>
    </row>
    <row r="208" spans="1:26" ht="14.25" customHeight="1">
      <c r="A208" s="156"/>
      <c r="B208" s="156"/>
      <c r="C208" s="176"/>
      <c r="D208" s="177"/>
      <c r="E208" s="187"/>
      <c r="F208" s="188">
        <f>#N/A</f>
        <v>12</v>
      </c>
      <c r="G208" s="253"/>
      <c r="H208" s="253"/>
      <c r="I208" s="253"/>
      <c r="J208" s="253"/>
      <c r="K208" s="253"/>
      <c r="L208" s="253"/>
      <c r="M208" s="253"/>
      <c r="N208" s="253"/>
      <c r="O208" s="253"/>
      <c r="P208" s="253"/>
      <c r="Q208" s="250"/>
      <c r="R208" s="254"/>
      <c r="S208" s="123">
        <v>206</v>
      </c>
      <c r="T208" s="182" t="str">
        <f>#N/A</f>
        <v/>
      </c>
      <c r="U208" s="182" t="str">
        <f>#N/A</f>
        <v/>
      </c>
      <c r="V208" s="182" t="str">
        <f>#N/A</f>
        <v>12</v>
      </c>
      <c r="W208" s="182" t="str">
        <f>#N/A</f>
        <v/>
      </c>
      <c r="X208" s="182" t="str">
        <f>#N/A</f>
        <v/>
      </c>
      <c r="Y208" s="189" t="str">
        <f>#N/A</f>
        <v>122 Tahun,0 Bulan,31 Hari</v>
      </c>
      <c r="Z208" s="182">
        <f>#N/A</f>
        <v>12</v>
      </c>
    </row>
    <row r="209" spans="1:26" ht="14.25" customHeight="1">
      <c r="A209" s="156"/>
      <c r="B209" s="156"/>
      <c r="C209" s="176"/>
      <c r="D209" s="177"/>
      <c r="E209" s="187"/>
      <c r="F209" s="188">
        <f>#N/A</f>
        <v>12</v>
      </c>
      <c r="G209" s="253"/>
      <c r="H209" s="253"/>
      <c r="I209" s="253"/>
      <c r="J209" s="253"/>
      <c r="K209" s="253"/>
      <c r="L209" s="253"/>
      <c r="M209" s="253"/>
      <c r="N209" s="253"/>
      <c r="O209" s="253"/>
      <c r="P209" s="253"/>
      <c r="Q209" s="250"/>
      <c r="R209" s="254"/>
      <c r="S209" s="123">
        <v>207</v>
      </c>
      <c r="T209" s="182" t="str">
        <f>#N/A</f>
        <v/>
      </c>
      <c r="U209" s="182" t="str">
        <f>#N/A</f>
        <v/>
      </c>
      <c r="V209" s="182" t="str">
        <f>#N/A</f>
        <v>12</v>
      </c>
      <c r="W209" s="182" t="str">
        <f>#N/A</f>
        <v/>
      </c>
      <c r="X209" s="182" t="str">
        <f>#N/A</f>
        <v/>
      </c>
      <c r="Y209" s="189" t="str">
        <f>#N/A</f>
        <v>122 Tahun,0 Bulan,31 Hari</v>
      </c>
      <c r="Z209" s="182">
        <f>#N/A</f>
        <v>12</v>
      </c>
    </row>
    <row r="210" spans="1:26" ht="14.25" customHeight="1">
      <c r="A210" s="156"/>
      <c r="B210" s="156"/>
      <c r="C210" s="176"/>
      <c r="D210" s="177"/>
      <c r="E210" s="187"/>
      <c r="F210" s="188">
        <f>#N/A</f>
        <v>12</v>
      </c>
      <c r="G210" s="253"/>
      <c r="H210" s="253"/>
      <c r="I210" s="253"/>
      <c r="J210" s="253"/>
      <c r="K210" s="253"/>
      <c r="L210" s="253"/>
      <c r="M210" s="253"/>
      <c r="N210" s="253"/>
      <c r="O210" s="253"/>
      <c r="P210" s="253"/>
      <c r="Q210" s="250"/>
      <c r="R210" s="254"/>
      <c r="S210" s="123">
        <v>208</v>
      </c>
      <c r="T210" s="182" t="str">
        <f>#N/A</f>
        <v/>
      </c>
      <c r="U210" s="182" t="str">
        <f>#N/A</f>
        <v/>
      </c>
      <c r="V210" s="182" t="str">
        <f>#N/A</f>
        <v>12</v>
      </c>
      <c r="W210" s="182" t="str">
        <f>#N/A</f>
        <v/>
      </c>
      <c r="X210" s="182" t="str">
        <f>#N/A</f>
        <v/>
      </c>
      <c r="Y210" s="189" t="str">
        <f>#N/A</f>
        <v>122 Tahun,0 Bulan,31 Hari</v>
      </c>
      <c r="Z210" s="182">
        <f>#N/A</f>
        <v>12</v>
      </c>
    </row>
    <row r="211" spans="1:26" ht="14.25" customHeight="1">
      <c r="A211" s="156"/>
      <c r="B211" s="156"/>
      <c r="C211" s="176"/>
      <c r="D211" s="177"/>
      <c r="E211" s="187"/>
      <c r="F211" s="188">
        <f>#N/A</f>
        <v>12</v>
      </c>
      <c r="G211" s="253"/>
      <c r="H211" s="253"/>
      <c r="I211" s="253"/>
      <c r="J211" s="253"/>
      <c r="K211" s="253"/>
      <c r="L211" s="253"/>
      <c r="M211" s="253"/>
      <c r="N211" s="253"/>
      <c r="O211" s="253"/>
      <c r="P211" s="253"/>
      <c r="Q211" s="250"/>
      <c r="R211" s="254"/>
      <c r="S211" s="123">
        <v>209</v>
      </c>
      <c r="T211" s="182" t="str">
        <f>#N/A</f>
        <v/>
      </c>
      <c r="U211" s="182" t="str">
        <f>#N/A</f>
        <v/>
      </c>
      <c r="V211" s="182" t="str">
        <f>#N/A</f>
        <v>12</v>
      </c>
      <c r="W211" s="182" t="str">
        <f>#N/A</f>
        <v/>
      </c>
      <c r="X211" s="182" t="str">
        <f>#N/A</f>
        <v/>
      </c>
      <c r="Y211" s="189" t="str">
        <f>#N/A</f>
        <v>122 Tahun,0 Bulan,31 Hari</v>
      </c>
      <c r="Z211" s="182">
        <f>#N/A</f>
        <v>12</v>
      </c>
    </row>
    <row r="212" spans="1:26" ht="14.25" customHeight="1">
      <c r="A212" s="156"/>
      <c r="B212" s="156"/>
      <c r="C212" s="176"/>
      <c r="D212" s="177"/>
      <c r="E212" s="187"/>
      <c r="F212" s="188">
        <f>#N/A</f>
        <v>12</v>
      </c>
      <c r="G212" s="253"/>
      <c r="H212" s="253"/>
      <c r="I212" s="253"/>
      <c r="J212" s="253"/>
      <c r="K212" s="253"/>
      <c r="L212" s="253"/>
      <c r="M212" s="253"/>
      <c r="N212" s="253"/>
      <c r="O212" s="253"/>
      <c r="P212" s="253"/>
      <c r="Q212" s="250"/>
      <c r="R212" s="254"/>
      <c r="S212" s="123">
        <v>210</v>
      </c>
      <c r="T212" s="182" t="str">
        <f>#N/A</f>
        <v/>
      </c>
      <c r="U212" s="182" t="str">
        <f>#N/A</f>
        <v/>
      </c>
      <c r="V212" s="182" t="str">
        <f>#N/A</f>
        <v>12</v>
      </c>
      <c r="W212" s="182" t="str">
        <f>#N/A</f>
        <v/>
      </c>
      <c r="X212" s="182" t="str">
        <f>#N/A</f>
        <v/>
      </c>
      <c r="Y212" s="189" t="str">
        <f>#N/A</f>
        <v>122 Tahun,0 Bulan,31 Hari</v>
      </c>
      <c r="Z212" s="182">
        <f>#N/A</f>
        <v>12</v>
      </c>
    </row>
    <row r="213" spans="1:26" ht="14.25" customHeight="1">
      <c r="A213" s="156"/>
      <c r="B213" s="156"/>
      <c r="C213" s="176"/>
      <c r="D213" s="177"/>
      <c r="E213" s="187"/>
      <c r="F213" s="188">
        <f>#N/A</f>
        <v>12</v>
      </c>
      <c r="G213" s="253"/>
      <c r="H213" s="253"/>
      <c r="I213" s="253"/>
      <c r="J213" s="253"/>
      <c r="K213" s="253"/>
      <c r="L213" s="253"/>
      <c r="M213" s="253"/>
      <c r="N213" s="253"/>
      <c r="O213" s="253"/>
      <c r="P213" s="253"/>
      <c r="Q213" s="250"/>
      <c r="R213" s="254"/>
      <c r="S213" s="123">
        <v>211</v>
      </c>
      <c r="T213" s="182" t="str">
        <f>#N/A</f>
        <v/>
      </c>
      <c r="U213" s="182" t="str">
        <f>#N/A</f>
        <v/>
      </c>
      <c r="V213" s="182" t="str">
        <f>#N/A</f>
        <v>12</v>
      </c>
      <c r="W213" s="182" t="str">
        <f>#N/A</f>
        <v/>
      </c>
      <c r="X213" s="182" t="str">
        <f>#N/A</f>
        <v/>
      </c>
      <c r="Y213" s="189" t="str">
        <f>#N/A</f>
        <v>122 Tahun,0 Bulan,31 Hari</v>
      </c>
      <c r="Z213" s="182">
        <f>#N/A</f>
        <v>12</v>
      </c>
    </row>
    <row r="214" spans="1:26" ht="14.25" customHeight="1">
      <c r="A214" s="156"/>
      <c r="B214" s="156"/>
      <c r="C214" s="176"/>
      <c r="D214" s="177"/>
      <c r="E214" s="187"/>
      <c r="F214" s="188">
        <f>#N/A</f>
        <v>12</v>
      </c>
      <c r="G214" s="253"/>
      <c r="H214" s="253"/>
      <c r="I214" s="253"/>
      <c r="J214" s="253"/>
      <c r="K214" s="253"/>
      <c r="L214" s="253"/>
      <c r="M214" s="253"/>
      <c r="N214" s="253"/>
      <c r="O214" s="253"/>
      <c r="P214" s="253"/>
      <c r="Q214" s="250"/>
      <c r="R214" s="254"/>
      <c r="S214" s="123">
        <v>212</v>
      </c>
      <c r="T214" s="182" t="str">
        <f>#N/A</f>
        <v/>
      </c>
      <c r="U214" s="182" t="str">
        <f>#N/A</f>
        <v/>
      </c>
      <c r="V214" s="182" t="str">
        <f>#N/A</f>
        <v>12</v>
      </c>
      <c r="W214" s="182" t="str">
        <f>#N/A</f>
        <v/>
      </c>
      <c r="X214" s="182" t="str">
        <f>#N/A</f>
        <v/>
      </c>
      <c r="Y214" s="189" t="str">
        <f>#N/A</f>
        <v>122 Tahun,0 Bulan,31 Hari</v>
      </c>
      <c r="Z214" s="182">
        <f>#N/A</f>
        <v>12</v>
      </c>
    </row>
    <row r="215" spans="1:26" ht="14.25" customHeight="1">
      <c r="A215" s="156"/>
      <c r="B215" s="156"/>
      <c r="C215" s="176"/>
      <c r="D215" s="177"/>
      <c r="E215" s="187"/>
      <c r="F215" s="188">
        <f>#N/A</f>
        <v>12</v>
      </c>
      <c r="G215" s="253"/>
      <c r="H215" s="253"/>
      <c r="I215" s="253"/>
      <c r="J215" s="253"/>
      <c r="K215" s="253"/>
      <c r="L215" s="253"/>
      <c r="M215" s="253"/>
      <c r="N215" s="253"/>
      <c r="O215" s="253"/>
      <c r="P215" s="253"/>
      <c r="Q215" s="250"/>
      <c r="R215" s="254"/>
      <c r="S215" s="123">
        <v>213</v>
      </c>
      <c r="T215" s="182" t="str">
        <f>#N/A</f>
        <v/>
      </c>
      <c r="U215" s="182" t="str">
        <f>#N/A</f>
        <v/>
      </c>
      <c r="V215" s="182" t="str">
        <f>#N/A</f>
        <v>12</v>
      </c>
      <c r="W215" s="182" t="str">
        <f>#N/A</f>
        <v/>
      </c>
      <c r="X215" s="182" t="str">
        <f>#N/A</f>
        <v/>
      </c>
      <c r="Y215" s="189" t="str">
        <f>#N/A</f>
        <v>122 Tahun,0 Bulan,31 Hari</v>
      </c>
      <c r="Z215" s="182">
        <f>#N/A</f>
        <v>12</v>
      </c>
    </row>
    <row r="216" spans="1:26" ht="14.25" customHeight="1">
      <c r="A216" s="156"/>
      <c r="B216" s="156"/>
      <c r="C216" s="176"/>
      <c r="D216" s="177"/>
      <c r="E216" s="187"/>
      <c r="F216" s="188">
        <f>#N/A</f>
        <v>12</v>
      </c>
      <c r="G216" s="253"/>
      <c r="H216" s="253"/>
      <c r="I216" s="253"/>
      <c r="J216" s="253"/>
      <c r="K216" s="253"/>
      <c r="L216" s="253"/>
      <c r="M216" s="253"/>
      <c r="N216" s="253"/>
      <c r="O216" s="253"/>
      <c r="P216" s="253"/>
      <c r="Q216" s="250"/>
      <c r="R216" s="254"/>
      <c r="S216" s="123">
        <v>214</v>
      </c>
      <c r="T216" s="182" t="str">
        <f>#N/A</f>
        <v/>
      </c>
      <c r="U216" s="182" t="str">
        <f>#N/A</f>
        <v/>
      </c>
      <c r="V216" s="182" t="str">
        <f>#N/A</f>
        <v>12</v>
      </c>
      <c r="W216" s="182" t="str">
        <f>#N/A</f>
        <v/>
      </c>
      <c r="X216" s="182" t="str">
        <f>#N/A</f>
        <v/>
      </c>
      <c r="Y216" s="189" t="str">
        <f>#N/A</f>
        <v>122 Tahun,0 Bulan,31 Hari</v>
      </c>
      <c r="Z216" s="182">
        <f>#N/A</f>
        <v>12</v>
      </c>
    </row>
    <row r="217" spans="1:26" ht="14.25" customHeight="1">
      <c r="A217" s="156"/>
      <c r="B217" s="156"/>
      <c r="C217" s="176"/>
      <c r="D217" s="177"/>
      <c r="E217" s="187"/>
      <c r="F217" s="188">
        <f>#N/A</f>
        <v>12</v>
      </c>
      <c r="G217" s="253"/>
      <c r="H217" s="253"/>
      <c r="I217" s="253"/>
      <c r="J217" s="253"/>
      <c r="K217" s="253"/>
      <c r="L217" s="253"/>
      <c r="M217" s="253"/>
      <c r="N217" s="253"/>
      <c r="O217" s="253"/>
      <c r="P217" s="253"/>
      <c r="Q217" s="250"/>
      <c r="R217" s="254"/>
      <c r="S217" s="123">
        <v>215</v>
      </c>
      <c r="T217" s="182" t="str">
        <f>#N/A</f>
        <v/>
      </c>
      <c r="U217" s="182" t="str">
        <f>#N/A</f>
        <v/>
      </c>
      <c r="V217" s="182" t="str">
        <f>#N/A</f>
        <v>12</v>
      </c>
      <c r="W217" s="182" t="str">
        <f>#N/A</f>
        <v/>
      </c>
      <c r="X217" s="182" t="str">
        <f>#N/A</f>
        <v/>
      </c>
      <c r="Y217" s="189" t="str">
        <f>#N/A</f>
        <v>122 Tahun,0 Bulan,31 Hari</v>
      </c>
      <c r="Z217" s="182">
        <f>#N/A</f>
        <v>12</v>
      </c>
    </row>
    <row r="218" spans="1:26" ht="14.25" customHeight="1">
      <c r="A218" s="156"/>
      <c r="B218" s="156"/>
      <c r="C218" s="176"/>
      <c r="D218" s="177"/>
      <c r="E218" s="187"/>
      <c r="F218" s="188">
        <f>#N/A</f>
        <v>12</v>
      </c>
      <c r="G218" s="253"/>
      <c r="H218" s="253"/>
      <c r="I218" s="253"/>
      <c r="J218" s="253"/>
      <c r="K218" s="253"/>
      <c r="L218" s="253"/>
      <c r="M218" s="253"/>
      <c r="N218" s="253"/>
      <c r="O218" s="253"/>
      <c r="P218" s="253"/>
      <c r="Q218" s="250"/>
      <c r="R218" s="254"/>
      <c r="S218" s="123">
        <v>216</v>
      </c>
      <c r="T218" s="182" t="str">
        <f>#N/A</f>
        <v/>
      </c>
      <c r="U218" s="182" t="str">
        <f>#N/A</f>
        <v/>
      </c>
      <c r="V218" s="182" t="str">
        <f>#N/A</f>
        <v>12</v>
      </c>
      <c r="W218" s="182" t="str">
        <f>#N/A</f>
        <v/>
      </c>
      <c r="X218" s="182" t="str">
        <f>#N/A</f>
        <v/>
      </c>
      <c r="Y218" s="189" t="str">
        <f>#N/A</f>
        <v>122 Tahun,0 Bulan,31 Hari</v>
      </c>
      <c r="Z218" s="182">
        <f>#N/A</f>
        <v>12</v>
      </c>
    </row>
    <row r="219" spans="1:26" ht="14.25" customHeight="1">
      <c r="A219" s="156"/>
      <c r="B219" s="156"/>
      <c r="C219" s="176"/>
      <c r="D219" s="177"/>
      <c r="E219" s="187"/>
      <c r="F219" s="188">
        <f>#N/A</f>
        <v>12</v>
      </c>
      <c r="G219" s="253"/>
      <c r="H219" s="253"/>
      <c r="I219" s="253"/>
      <c r="J219" s="253"/>
      <c r="K219" s="253"/>
      <c r="L219" s="253"/>
      <c r="M219" s="253"/>
      <c r="N219" s="253"/>
      <c r="O219" s="253"/>
      <c r="P219" s="253"/>
      <c r="Q219" s="250"/>
      <c r="R219" s="254"/>
      <c r="S219" s="123">
        <v>217</v>
      </c>
      <c r="T219" s="182" t="str">
        <f>#N/A</f>
        <v/>
      </c>
      <c r="U219" s="182" t="str">
        <f>#N/A</f>
        <v/>
      </c>
      <c r="V219" s="182" t="str">
        <f>#N/A</f>
        <v>12</v>
      </c>
      <c r="W219" s="182" t="str">
        <f>#N/A</f>
        <v/>
      </c>
      <c r="X219" s="182" t="str">
        <f>#N/A</f>
        <v/>
      </c>
      <c r="Y219" s="189" t="str">
        <f>#N/A</f>
        <v>122 Tahun,0 Bulan,31 Hari</v>
      </c>
      <c r="Z219" s="182">
        <f>#N/A</f>
        <v>12</v>
      </c>
    </row>
    <row r="220" spans="1:26" ht="14.25" customHeight="1">
      <c r="A220" s="156"/>
      <c r="B220" s="156"/>
      <c r="C220" s="176"/>
      <c r="D220" s="177"/>
      <c r="E220" s="187"/>
      <c r="F220" s="188">
        <f>#N/A</f>
        <v>12</v>
      </c>
      <c r="G220" s="253"/>
      <c r="H220" s="253"/>
      <c r="I220" s="253"/>
      <c r="J220" s="253"/>
      <c r="K220" s="253"/>
      <c r="L220" s="253"/>
      <c r="M220" s="253"/>
      <c r="N220" s="253"/>
      <c r="O220" s="253"/>
      <c r="P220" s="253"/>
      <c r="Q220" s="250"/>
      <c r="R220" s="254"/>
      <c r="S220" s="123">
        <v>218</v>
      </c>
      <c r="T220" s="182" t="str">
        <f>#N/A</f>
        <v/>
      </c>
      <c r="U220" s="182" t="str">
        <f>#N/A</f>
        <v/>
      </c>
      <c r="V220" s="182" t="str">
        <f>#N/A</f>
        <v>12</v>
      </c>
      <c r="W220" s="182" t="str">
        <f>#N/A</f>
        <v/>
      </c>
      <c r="X220" s="182" t="str">
        <f>#N/A</f>
        <v/>
      </c>
      <c r="Y220" s="189" t="str">
        <f>#N/A</f>
        <v>122 Tahun,0 Bulan,31 Hari</v>
      </c>
      <c r="Z220" s="182">
        <f>#N/A</f>
        <v>12</v>
      </c>
    </row>
    <row r="221" spans="1:26" ht="14.25" customHeight="1">
      <c r="A221" s="156"/>
      <c r="B221" s="156"/>
      <c r="C221" s="176"/>
      <c r="D221" s="177"/>
      <c r="E221" s="187"/>
      <c r="F221" s="188">
        <f>#N/A</f>
        <v>12</v>
      </c>
      <c r="G221" s="253"/>
      <c r="H221" s="253"/>
      <c r="I221" s="253"/>
      <c r="J221" s="253"/>
      <c r="K221" s="253"/>
      <c r="L221" s="253"/>
      <c r="M221" s="253"/>
      <c r="N221" s="253"/>
      <c r="O221" s="253"/>
      <c r="P221" s="253"/>
      <c r="Q221" s="250"/>
      <c r="R221" s="254"/>
      <c r="S221" s="123">
        <v>219</v>
      </c>
      <c r="T221" s="182" t="str">
        <f>#N/A</f>
        <v/>
      </c>
      <c r="U221" s="182" t="str">
        <f>#N/A</f>
        <v/>
      </c>
      <c r="V221" s="182" t="str">
        <f>#N/A</f>
        <v>12</v>
      </c>
      <c r="W221" s="182" t="str">
        <f>#N/A</f>
        <v/>
      </c>
      <c r="X221" s="182" t="str">
        <f>#N/A</f>
        <v/>
      </c>
      <c r="Y221" s="189" t="str">
        <f>#N/A</f>
        <v>122 Tahun,0 Bulan,31 Hari</v>
      </c>
      <c r="Z221" s="182">
        <f>#N/A</f>
        <v>12</v>
      </c>
    </row>
    <row r="222" spans="1:26" ht="14.25" customHeight="1">
      <c r="A222" s="156"/>
      <c r="B222" s="156"/>
      <c r="C222" s="176"/>
      <c r="D222" s="177"/>
      <c r="E222" s="187"/>
      <c r="F222" s="188">
        <f>#N/A</f>
        <v>12</v>
      </c>
      <c r="G222" s="253"/>
      <c r="H222" s="253"/>
      <c r="I222" s="253"/>
      <c r="J222" s="253"/>
      <c r="K222" s="253"/>
      <c r="L222" s="253"/>
      <c r="M222" s="253"/>
      <c r="N222" s="253"/>
      <c r="O222" s="253"/>
      <c r="P222" s="253"/>
      <c r="Q222" s="250"/>
      <c r="R222" s="254"/>
      <c r="S222" s="123">
        <v>220</v>
      </c>
      <c r="T222" s="182" t="str">
        <f>#N/A</f>
        <v/>
      </c>
      <c r="U222" s="182" t="str">
        <f>#N/A</f>
        <v/>
      </c>
      <c r="V222" s="182" t="str">
        <f>#N/A</f>
        <v>12</v>
      </c>
      <c r="W222" s="182" t="str">
        <f>#N/A</f>
        <v/>
      </c>
      <c r="X222" s="182" t="str">
        <f>#N/A</f>
        <v/>
      </c>
      <c r="Y222" s="189" t="str">
        <f>#N/A</f>
        <v>122 Tahun,0 Bulan,31 Hari</v>
      </c>
      <c r="Z222" s="182">
        <f>#N/A</f>
        <v>12</v>
      </c>
    </row>
    <row r="223" spans="1:26" ht="14.25" customHeight="1">
      <c r="A223" s="156"/>
      <c r="B223" s="156"/>
      <c r="C223" s="176"/>
      <c r="D223" s="177"/>
      <c r="E223" s="187"/>
      <c r="F223" s="188">
        <f>#N/A</f>
        <v>12</v>
      </c>
      <c r="G223" s="253"/>
      <c r="H223" s="253"/>
      <c r="I223" s="253"/>
      <c r="J223" s="253"/>
      <c r="K223" s="253"/>
      <c r="L223" s="253"/>
      <c r="M223" s="253"/>
      <c r="N223" s="253"/>
      <c r="O223" s="253"/>
      <c r="P223" s="253"/>
      <c r="Q223" s="250"/>
      <c r="R223" s="254"/>
      <c r="S223" s="123">
        <v>221</v>
      </c>
      <c r="T223" s="182" t="str">
        <f>#N/A</f>
        <v/>
      </c>
      <c r="U223" s="182" t="str">
        <f>#N/A</f>
        <v/>
      </c>
      <c r="V223" s="182" t="str">
        <f>#N/A</f>
        <v>12</v>
      </c>
      <c r="W223" s="182" t="str">
        <f>#N/A</f>
        <v/>
      </c>
      <c r="X223" s="182" t="str">
        <f>#N/A</f>
        <v/>
      </c>
      <c r="Y223" s="189" t="str">
        <f>#N/A</f>
        <v>122 Tahun,0 Bulan,31 Hari</v>
      </c>
      <c r="Z223" s="182">
        <f>#N/A</f>
        <v>12</v>
      </c>
    </row>
    <row r="224" spans="1:26" ht="14.25" customHeight="1">
      <c r="A224" s="156"/>
      <c r="B224" s="156"/>
      <c r="C224" s="176"/>
      <c r="D224" s="177"/>
      <c r="E224" s="187"/>
      <c r="F224" s="188">
        <f>#N/A</f>
        <v>12</v>
      </c>
      <c r="G224" s="253"/>
      <c r="H224" s="253"/>
      <c r="I224" s="253"/>
      <c r="J224" s="253"/>
      <c r="K224" s="253"/>
      <c r="L224" s="253"/>
      <c r="M224" s="253"/>
      <c r="N224" s="253"/>
      <c r="O224" s="253"/>
      <c r="P224" s="253"/>
      <c r="Q224" s="250"/>
      <c r="R224" s="254"/>
      <c r="S224" s="123">
        <v>222</v>
      </c>
      <c r="T224" s="182" t="str">
        <f>#N/A</f>
        <v/>
      </c>
      <c r="U224" s="182" t="str">
        <f>#N/A</f>
        <v/>
      </c>
      <c r="V224" s="182" t="str">
        <f>#N/A</f>
        <v>12</v>
      </c>
      <c r="W224" s="182" t="str">
        <f>#N/A</f>
        <v/>
      </c>
      <c r="X224" s="182" t="str">
        <f>#N/A</f>
        <v/>
      </c>
      <c r="Y224" s="189" t="str">
        <f>#N/A</f>
        <v>122 Tahun,0 Bulan,31 Hari</v>
      </c>
      <c r="Z224" s="182">
        <f>#N/A</f>
        <v>12</v>
      </c>
    </row>
    <row r="225" spans="1:26" ht="14.25" customHeight="1">
      <c r="A225" s="156"/>
      <c r="B225" s="156"/>
      <c r="C225" s="176"/>
      <c r="D225" s="177"/>
      <c r="E225" s="187"/>
      <c r="F225" s="188">
        <f>#N/A</f>
        <v>12</v>
      </c>
      <c r="G225" s="253"/>
      <c r="H225" s="253"/>
      <c r="I225" s="253"/>
      <c r="J225" s="253"/>
      <c r="K225" s="253"/>
      <c r="L225" s="253"/>
      <c r="M225" s="253"/>
      <c r="N225" s="253"/>
      <c r="O225" s="253"/>
      <c r="P225" s="253"/>
      <c r="Q225" s="250"/>
      <c r="R225" s="254"/>
      <c r="S225" s="123">
        <v>223</v>
      </c>
      <c r="T225" s="182" t="str">
        <f>#N/A</f>
        <v/>
      </c>
      <c r="U225" s="182" t="str">
        <f>#N/A</f>
        <v/>
      </c>
      <c r="V225" s="182" t="str">
        <f>#N/A</f>
        <v>12</v>
      </c>
      <c r="W225" s="182" t="str">
        <f>#N/A</f>
        <v/>
      </c>
      <c r="X225" s="182" t="str">
        <f>#N/A</f>
        <v/>
      </c>
      <c r="Y225" s="189" t="str">
        <f>#N/A</f>
        <v>122 Tahun,0 Bulan,31 Hari</v>
      </c>
      <c r="Z225" s="182">
        <f>#N/A</f>
        <v>12</v>
      </c>
    </row>
    <row r="226" spans="1:26" ht="14.25" customHeight="1">
      <c r="A226" s="156"/>
      <c r="B226" s="156"/>
      <c r="C226" s="176"/>
      <c r="D226" s="177"/>
      <c r="E226" s="187"/>
      <c r="F226" s="188">
        <f>#N/A</f>
        <v>12</v>
      </c>
      <c r="G226" s="253"/>
      <c r="H226" s="253"/>
      <c r="I226" s="253"/>
      <c r="J226" s="253"/>
      <c r="K226" s="253"/>
      <c r="L226" s="253"/>
      <c r="M226" s="253"/>
      <c r="N226" s="253"/>
      <c r="O226" s="253"/>
      <c r="P226" s="253"/>
      <c r="Q226" s="250"/>
      <c r="R226" s="254"/>
      <c r="S226" s="123">
        <v>224</v>
      </c>
      <c r="T226" s="182" t="str">
        <f>#N/A</f>
        <v/>
      </c>
      <c r="U226" s="182" t="str">
        <f>#N/A</f>
        <v/>
      </c>
      <c r="V226" s="182" t="str">
        <f>#N/A</f>
        <v>12</v>
      </c>
      <c r="W226" s="182" t="str">
        <f>#N/A</f>
        <v/>
      </c>
      <c r="X226" s="182" t="str">
        <f>#N/A</f>
        <v/>
      </c>
      <c r="Y226" s="189" t="str">
        <f>#N/A</f>
        <v>122 Tahun,0 Bulan,31 Hari</v>
      </c>
      <c r="Z226" s="182">
        <f>#N/A</f>
        <v>12</v>
      </c>
    </row>
    <row r="227" spans="1:26" ht="14.25" customHeight="1">
      <c r="A227" s="156"/>
      <c r="B227" s="156"/>
      <c r="C227" s="176"/>
      <c r="D227" s="177"/>
      <c r="E227" s="187"/>
      <c r="F227" s="188">
        <f>#N/A</f>
        <v>12</v>
      </c>
      <c r="G227" s="253"/>
      <c r="H227" s="253"/>
      <c r="I227" s="253"/>
      <c r="J227" s="253"/>
      <c r="K227" s="253"/>
      <c r="L227" s="253"/>
      <c r="M227" s="253"/>
      <c r="N227" s="253"/>
      <c r="O227" s="253"/>
      <c r="P227" s="253"/>
      <c r="Q227" s="250"/>
      <c r="R227" s="254"/>
      <c r="S227" s="123">
        <v>225</v>
      </c>
      <c r="T227" s="182" t="str">
        <f>#N/A</f>
        <v/>
      </c>
      <c r="U227" s="182" t="str">
        <f>#N/A</f>
        <v/>
      </c>
      <c r="V227" s="182" t="str">
        <f>#N/A</f>
        <v>12</v>
      </c>
      <c r="W227" s="182" t="str">
        <f>#N/A</f>
        <v/>
      </c>
      <c r="X227" s="182" t="str">
        <f>#N/A</f>
        <v/>
      </c>
      <c r="Y227" s="189" t="str">
        <f>#N/A</f>
        <v>122 Tahun,0 Bulan,31 Hari</v>
      </c>
      <c r="Z227" s="182">
        <f>#N/A</f>
        <v>12</v>
      </c>
    </row>
    <row r="228" spans="1:26" ht="14.25" customHeight="1">
      <c r="A228" s="156"/>
      <c r="B228" s="156"/>
      <c r="C228" s="176"/>
      <c r="D228" s="177"/>
      <c r="E228" s="187"/>
      <c r="F228" s="188">
        <f>#N/A</f>
        <v>12</v>
      </c>
      <c r="G228" s="253"/>
      <c r="H228" s="253"/>
      <c r="I228" s="253"/>
      <c r="J228" s="253"/>
      <c r="K228" s="253"/>
      <c r="L228" s="253"/>
      <c r="M228" s="253"/>
      <c r="N228" s="253"/>
      <c r="O228" s="253"/>
      <c r="P228" s="253"/>
      <c r="Q228" s="250"/>
      <c r="R228" s="254"/>
      <c r="S228" s="123">
        <v>226</v>
      </c>
      <c r="T228" s="182" t="str">
        <f>#N/A</f>
        <v/>
      </c>
      <c r="U228" s="182" t="str">
        <f>#N/A</f>
        <v/>
      </c>
      <c r="V228" s="182" t="str">
        <f>#N/A</f>
        <v>12</v>
      </c>
      <c r="W228" s="182" t="str">
        <f>#N/A</f>
        <v/>
      </c>
      <c r="X228" s="182" t="str">
        <f>#N/A</f>
        <v/>
      </c>
      <c r="Y228" s="189" t="str">
        <f>#N/A</f>
        <v>122 Tahun,0 Bulan,31 Hari</v>
      </c>
      <c r="Z228" s="182">
        <f>#N/A</f>
        <v>12</v>
      </c>
    </row>
    <row r="229" spans="1:26" ht="14.25" customHeight="1">
      <c r="A229" s="156"/>
      <c r="B229" s="156"/>
      <c r="C229" s="176"/>
      <c r="D229" s="177"/>
      <c r="E229" s="187"/>
      <c r="F229" s="188">
        <f>#N/A</f>
        <v>12</v>
      </c>
      <c r="G229" s="253"/>
      <c r="H229" s="253"/>
      <c r="I229" s="253"/>
      <c r="J229" s="253"/>
      <c r="K229" s="253"/>
      <c r="L229" s="253"/>
      <c r="M229" s="253"/>
      <c r="N229" s="253"/>
      <c r="O229" s="253"/>
      <c r="P229" s="253"/>
      <c r="Q229" s="250"/>
      <c r="R229" s="254"/>
      <c r="S229" s="123">
        <v>227</v>
      </c>
      <c r="T229" s="182" t="str">
        <f>#N/A</f>
        <v/>
      </c>
      <c r="U229" s="182" t="str">
        <f>#N/A</f>
        <v/>
      </c>
      <c r="V229" s="182" t="str">
        <f>#N/A</f>
        <v>12</v>
      </c>
      <c r="W229" s="182" t="str">
        <f>#N/A</f>
        <v/>
      </c>
      <c r="X229" s="182" t="str">
        <f>#N/A</f>
        <v/>
      </c>
      <c r="Y229" s="189" t="str">
        <f>#N/A</f>
        <v>122 Tahun,0 Bulan,31 Hari</v>
      </c>
      <c r="Z229" s="182">
        <f>#N/A</f>
        <v>12</v>
      </c>
    </row>
    <row r="230" spans="1:26" ht="14.25" customHeight="1">
      <c r="A230" s="156"/>
      <c r="B230" s="156"/>
      <c r="C230" s="176"/>
      <c r="D230" s="177"/>
      <c r="E230" s="187"/>
      <c r="F230" s="188">
        <f>#N/A</f>
        <v>12</v>
      </c>
      <c r="G230" s="253"/>
      <c r="H230" s="253"/>
      <c r="I230" s="253"/>
      <c r="J230" s="253"/>
      <c r="K230" s="253"/>
      <c r="L230" s="253"/>
      <c r="M230" s="253"/>
      <c r="N230" s="253"/>
      <c r="O230" s="253"/>
      <c r="P230" s="253"/>
      <c r="Q230" s="250"/>
      <c r="R230" s="254"/>
      <c r="S230" s="123">
        <v>228</v>
      </c>
      <c r="T230" s="182" t="str">
        <f>#N/A</f>
        <v/>
      </c>
      <c r="U230" s="182" t="str">
        <f>#N/A</f>
        <v/>
      </c>
      <c r="V230" s="182" t="str">
        <f>#N/A</f>
        <v>12</v>
      </c>
      <c r="W230" s="182" t="str">
        <f>#N/A</f>
        <v/>
      </c>
      <c r="X230" s="182" t="str">
        <f>#N/A</f>
        <v/>
      </c>
      <c r="Y230" s="189" t="str">
        <f>#N/A</f>
        <v>122 Tahun,0 Bulan,31 Hari</v>
      </c>
      <c r="Z230" s="182">
        <f>#N/A</f>
        <v>12</v>
      </c>
    </row>
    <row r="231" spans="1:26" ht="14.25" customHeight="1">
      <c r="A231" s="156"/>
      <c r="B231" s="156"/>
      <c r="C231" s="176"/>
      <c r="D231" s="177"/>
      <c r="E231" s="187"/>
      <c r="F231" s="188">
        <f>#N/A</f>
        <v>12</v>
      </c>
      <c r="G231" s="253"/>
      <c r="H231" s="253"/>
      <c r="I231" s="253"/>
      <c r="J231" s="253"/>
      <c r="K231" s="253"/>
      <c r="L231" s="253"/>
      <c r="M231" s="253"/>
      <c r="N231" s="253"/>
      <c r="O231" s="253"/>
      <c r="P231" s="253"/>
      <c r="Q231" s="250"/>
      <c r="R231" s="254"/>
      <c r="S231" s="123">
        <v>229</v>
      </c>
      <c r="T231" s="182" t="str">
        <f>#N/A</f>
        <v/>
      </c>
      <c r="U231" s="182" t="str">
        <f>#N/A</f>
        <v/>
      </c>
      <c r="V231" s="182" t="str">
        <f>#N/A</f>
        <v>12</v>
      </c>
      <c r="W231" s="182" t="str">
        <f>#N/A</f>
        <v/>
      </c>
      <c r="X231" s="182" t="str">
        <f>#N/A</f>
        <v/>
      </c>
      <c r="Y231" s="189" t="str">
        <f>#N/A</f>
        <v>122 Tahun,0 Bulan,31 Hari</v>
      </c>
      <c r="Z231" s="182">
        <f>#N/A</f>
        <v>12</v>
      </c>
    </row>
    <row r="232" spans="1:26" ht="14.25" customHeight="1">
      <c r="A232" s="156"/>
      <c r="B232" s="156"/>
      <c r="C232" s="176"/>
      <c r="D232" s="177"/>
      <c r="E232" s="187"/>
      <c r="F232" s="188">
        <f>#N/A</f>
        <v>12</v>
      </c>
      <c r="G232" s="253"/>
      <c r="H232" s="253"/>
      <c r="I232" s="253"/>
      <c r="J232" s="253"/>
      <c r="K232" s="253"/>
      <c r="L232" s="253"/>
      <c r="M232" s="253"/>
      <c r="N232" s="253"/>
      <c r="O232" s="253"/>
      <c r="P232" s="253"/>
      <c r="Q232" s="250"/>
      <c r="R232" s="254"/>
      <c r="S232" s="123">
        <v>230</v>
      </c>
      <c r="T232" s="182" t="str">
        <f>#N/A</f>
        <v/>
      </c>
      <c r="U232" s="182" t="str">
        <f>#N/A</f>
        <v/>
      </c>
      <c r="V232" s="182" t="str">
        <f>#N/A</f>
        <v>12</v>
      </c>
      <c r="W232" s="182" t="str">
        <f>#N/A</f>
        <v/>
      </c>
      <c r="X232" s="182" t="str">
        <f>#N/A</f>
        <v/>
      </c>
      <c r="Y232" s="189" t="str">
        <f>#N/A</f>
        <v>122 Tahun,0 Bulan,31 Hari</v>
      </c>
      <c r="Z232" s="182">
        <f>#N/A</f>
        <v>12</v>
      </c>
    </row>
    <row r="233" spans="1:26" ht="14.25" customHeight="1">
      <c r="A233" s="156"/>
      <c r="B233" s="156"/>
      <c r="C233" s="176"/>
      <c r="D233" s="177"/>
      <c r="E233" s="187"/>
      <c r="F233" s="188">
        <f>#N/A</f>
        <v>12</v>
      </c>
      <c r="G233" s="253"/>
      <c r="H233" s="253"/>
      <c r="I233" s="253"/>
      <c r="J233" s="253"/>
      <c r="K233" s="253"/>
      <c r="L233" s="253"/>
      <c r="M233" s="253"/>
      <c r="N233" s="253"/>
      <c r="O233" s="253"/>
      <c r="P233" s="253"/>
      <c r="Q233" s="250"/>
      <c r="R233" s="254"/>
      <c r="S233" s="123">
        <v>231</v>
      </c>
      <c r="T233" s="182" t="str">
        <f>#N/A</f>
        <v/>
      </c>
      <c r="U233" s="182" t="str">
        <f>#N/A</f>
        <v/>
      </c>
      <c r="V233" s="182" t="str">
        <f>#N/A</f>
        <v>12</v>
      </c>
      <c r="W233" s="182" t="str">
        <f>#N/A</f>
        <v/>
      </c>
      <c r="X233" s="182" t="str">
        <f>#N/A</f>
        <v/>
      </c>
      <c r="Y233" s="189" t="str">
        <f>#N/A</f>
        <v>122 Tahun,0 Bulan,31 Hari</v>
      </c>
      <c r="Z233" s="182">
        <f>#N/A</f>
        <v>12</v>
      </c>
    </row>
    <row r="234" spans="1:26" ht="14.25" customHeight="1">
      <c r="A234" s="156"/>
      <c r="B234" s="156"/>
      <c r="C234" s="176"/>
      <c r="D234" s="177"/>
      <c r="E234" s="187"/>
      <c r="F234" s="188">
        <f>#N/A</f>
        <v>12</v>
      </c>
      <c r="G234" s="253"/>
      <c r="H234" s="253"/>
      <c r="I234" s="253"/>
      <c r="J234" s="253"/>
      <c r="K234" s="253"/>
      <c r="L234" s="253"/>
      <c r="M234" s="253"/>
      <c r="N234" s="253"/>
      <c r="O234" s="253"/>
      <c r="P234" s="253"/>
      <c r="Q234" s="250"/>
      <c r="R234" s="254"/>
      <c r="S234" s="123">
        <v>232</v>
      </c>
      <c r="T234" s="182" t="str">
        <f>#N/A</f>
        <v/>
      </c>
      <c r="U234" s="182" t="str">
        <f>#N/A</f>
        <v/>
      </c>
      <c r="V234" s="182" t="str">
        <f>#N/A</f>
        <v>12</v>
      </c>
      <c r="W234" s="182" t="str">
        <f>#N/A</f>
        <v/>
      </c>
      <c r="X234" s="182" t="str">
        <f>#N/A</f>
        <v/>
      </c>
      <c r="Y234" s="189" t="str">
        <f>#N/A</f>
        <v>122 Tahun,0 Bulan,31 Hari</v>
      </c>
      <c r="Z234" s="182">
        <f>#N/A</f>
        <v>12</v>
      </c>
    </row>
    <row r="235" spans="1:26" ht="14.25" customHeight="1">
      <c r="A235" s="156"/>
      <c r="B235" s="156"/>
      <c r="C235" s="176"/>
      <c r="D235" s="177"/>
      <c r="E235" s="187"/>
      <c r="F235" s="188">
        <f>#N/A</f>
        <v>12</v>
      </c>
      <c r="G235" s="253"/>
      <c r="H235" s="253"/>
      <c r="I235" s="253"/>
      <c r="J235" s="253"/>
      <c r="K235" s="253"/>
      <c r="L235" s="253"/>
      <c r="M235" s="253"/>
      <c r="N235" s="253"/>
      <c r="O235" s="253"/>
      <c r="P235" s="253"/>
      <c r="Q235" s="250"/>
      <c r="R235" s="254"/>
      <c r="S235" s="123">
        <v>233</v>
      </c>
      <c r="T235" s="182" t="str">
        <f>#N/A</f>
        <v/>
      </c>
      <c r="U235" s="182" t="str">
        <f>#N/A</f>
        <v/>
      </c>
      <c r="V235" s="182" t="str">
        <f>#N/A</f>
        <v>12</v>
      </c>
      <c r="W235" s="182" t="str">
        <f>#N/A</f>
        <v/>
      </c>
      <c r="X235" s="182" t="str">
        <f>#N/A</f>
        <v/>
      </c>
      <c r="Y235" s="189" t="str">
        <f>#N/A</f>
        <v>122 Tahun,0 Bulan,31 Hari</v>
      </c>
      <c r="Z235" s="182">
        <f>#N/A</f>
        <v>12</v>
      </c>
    </row>
    <row r="236" spans="1:26" ht="14.25" customHeight="1">
      <c r="A236" s="156"/>
      <c r="B236" s="156"/>
      <c r="C236" s="176"/>
      <c r="D236" s="177"/>
      <c r="E236" s="187"/>
      <c r="F236" s="188">
        <f>#N/A</f>
        <v>12</v>
      </c>
      <c r="G236" s="253"/>
      <c r="H236" s="253"/>
      <c r="I236" s="253"/>
      <c r="J236" s="253"/>
      <c r="K236" s="253"/>
      <c r="L236" s="253"/>
      <c r="M236" s="253"/>
      <c r="N236" s="253"/>
      <c r="O236" s="253"/>
      <c r="P236" s="253"/>
      <c r="Q236" s="250"/>
      <c r="R236" s="254"/>
      <c r="S236" s="123">
        <v>234</v>
      </c>
      <c r="T236" s="182" t="str">
        <f>#N/A</f>
        <v/>
      </c>
      <c r="U236" s="182" t="str">
        <f>#N/A</f>
        <v/>
      </c>
      <c r="V236" s="182" t="str">
        <f>#N/A</f>
        <v>12</v>
      </c>
      <c r="W236" s="182" t="str">
        <f>#N/A</f>
        <v/>
      </c>
      <c r="X236" s="182" t="str">
        <f>#N/A</f>
        <v/>
      </c>
      <c r="Y236" s="189" t="str">
        <f>#N/A</f>
        <v>122 Tahun,0 Bulan,31 Hari</v>
      </c>
      <c r="Z236" s="182">
        <f>#N/A</f>
        <v>12</v>
      </c>
    </row>
    <row r="237" spans="1:26" ht="14.25" customHeight="1">
      <c r="A237" s="156"/>
      <c r="B237" s="156"/>
      <c r="C237" s="176"/>
      <c r="D237" s="177"/>
      <c r="E237" s="187"/>
      <c r="F237" s="188">
        <f>#N/A</f>
        <v>12</v>
      </c>
      <c r="G237" s="253"/>
      <c r="H237" s="253"/>
      <c r="I237" s="253"/>
      <c r="J237" s="253"/>
      <c r="K237" s="253"/>
      <c r="L237" s="253"/>
      <c r="M237" s="253"/>
      <c r="N237" s="253"/>
      <c r="O237" s="253"/>
      <c r="P237" s="253"/>
      <c r="Q237" s="250"/>
      <c r="R237" s="254"/>
      <c r="S237" s="123">
        <v>235</v>
      </c>
      <c r="T237" s="182" t="str">
        <f>#N/A</f>
        <v/>
      </c>
      <c r="U237" s="182" t="str">
        <f>#N/A</f>
        <v/>
      </c>
      <c r="V237" s="182" t="str">
        <f>#N/A</f>
        <v>12</v>
      </c>
      <c r="W237" s="182" t="str">
        <f>#N/A</f>
        <v/>
      </c>
      <c r="X237" s="182" t="str">
        <f>#N/A</f>
        <v/>
      </c>
      <c r="Y237" s="189" t="str">
        <f>#N/A</f>
        <v>122 Tahun,0 Bulan,31 Hari</v>
      </c>
      <c r="Z237" s="182">
        <f>#N/A</f>
        <v>12</v>
      </c>
    </row>
    <row r="238" spans="1:26" ht="14.25" customHeight="1">
      <c r="A238" s="156"/>
      <c r="B238" s="156"/>
      <c r="C238" s="176"/>
      <c r="D238" s="177"/>
      <c r="E238" s="187"/>
      <c r="F238" s="188">
        <f>#N/A</f>
        <v>12</v>
      </c>
      <c r="G238" s="253"/>
      <c r="H238" s="253"/>
      <c r="I238" s="253"/>
      <c r="J238" s="253"/>
      <c r="K238" s="253"/>
      <c r="L238" s="253"/>
      <c r="M238" s="253"/>
      <c r="N238" s="253"/>
      <c r="O238" s="253"/>
      <c r="P238" s="253"/>
      <c r="Q238" s="250"/>
      <c r="R238" s="254"/>
      <c r="S238" s="123">
        <v>236</v>
      </c>
      <c r="T238" s="182" t="str">
        <f>#N/A</f>
        <v/>
      </c>
      <c r="U238" s="182" t="str">
        <f>#N/A</f>
        <v/>
      </c>
      <c r="V238" s="182" t="str">
        <f>#N/A</f>
        <v>12</v>
      </c>
      <c r="W238" s="182" t="str">
        <f>#N/A</f>
        <v/>
      </c>
      <c r="X238" s="182" t="str">
        <f>#N/A</f>
        <v/>
      </c>
      <c r="Y238" s="189" t="str">
        <f>#N/A</f>
        <v>122 Tahun,0 Bulan,31 Hari</v>
      </c>
      <c r="Z238" s="182">
        <f>#N/A</f>
        <v>12</v>
      </c>
    </row>
    <row r="239" spans="1:26" ht="14.25" customHeight="1">
      <c r="A239" s="156"/>
      <c r="B239" s="156"/>
      <c r="C239" s="176"/>
      <c r="D239" s="177"/>
      <c r="E239" s="187"/>
      <c r="F239" s="188">
        <f>#N/A</f>
        <v>12</v>
      </c>
      <c r="G239" s="253"/>
      <c r="H239" s="253"/>
      <c r="I239" s="253"/>
      <c r="J239" s="253"/>
      <c r="K239" s="253"/>
      <c r="L239" s="253"/>
      <c r="M239" s="253"/>
      <c r="N239" s="253"/>
      <c r="O239" s="253"/>
      <c r="P239" s="253"/>
      <c r="Q239" s="250"/>
      <c r="R239" s="254"/>
      <c r="S239" s="123">
        <v>237</v>
      </c>
      <c r="T239" s="182" t="str">
        <f>#N/A</f>
        <v/>
      </c>
      <c r="U239" s="182" t="str">
        <f>#N/A</f>
        <v/>
      </c>
      <c r="V239" s="182" t="str">
        <f>#N/A</f>
        <v>12</v>
      </c>
      <c r="W239" s="182" t="str">
        <f>#N/A</f>
        <v/>
      </c>
      <c r="X239" s="182" t="str">
        <f>#N/A</f>
        <v/>
      </c>
      <c r="Y239" s="189" t="str">
        <f>#N/A</f>
        <v>122 Tahun,0 Bulan,31 Hari</v>
      </c>
      <c r="Z239" s="182">
        <f>#N/A</f>
        <v>12</v>
      </c>
    </row>
    <row r="240" spans="1:26" ht="14.25" customHeight="1">
      <c r="A240" s="156"/>
      <c r="B240" s="156"/>
      <c r="C240" s="176"/>
      <c r="D240" s="177"/>
      <c r="E240" s="187"/>
      <c r="F240" s="188">
        <f>#N/A</f>
        <v>12</v>
      </c>
      <c r="G240" s="253"/>
      <c r="H240" s="253"/>
      <c r="I240" s="253"/>
      <c r="J240" s="253"/>
      <c r="K240" s="253"/>
      <c r="L240" s="253"/>
      <c r="M240" s="253"/>
      <c r="N240" s="253"/>
      <c r="O240" s="253"/>
      <c r="P240" s="253"/>
      <c r="Q240" s="250"/>
      <c r="R240" s="254"/>
      <c r="S240" s="123">
        <v>238</v>
      </c>
      <c r="T240" s="182" t="str">
        <f>#N/A</f>
        <v/>
      </c>
      <c r="U240" s="182" t="str">
        <f>#N/A</f>
        <v/>
      </c>
      <c r="V240" s="182" t="str">
        <f>#N/A</f>
        <v>12</v>
      </c>
      <c r="W240" s="182" t="str">
        <f>#N/A</f>
        <v/>
      </c>
      <c r="X240" s="182" t="str">
        <f>#N/A</f>
        <v/>
      </c>
      <c r="Y240" s="189" t="str">
        <f>#N/A</f>
        <v>122 Tahun,0 Bulan,31 Hari</v>
      </c>
      <c r="Z240" s="182">
        <f>#N/A</f>
        <v>12</v>
      </c>
    </row>
    <row r="241" spans="1:26" ht="14.25" customHeight="1">
      <c r="A241" s="156"/>
      <c r="B241" s="156"/>
      <c r="C241" s="176"/>
      <c r="D241" s="177"/>
      <c r="E241" s="187"/>
      <c r="F241" s="188">
        <f>#N/A</f>
        <v>12</v>
      </c>
      <c r="G241" s="253"/>
      <c r="H241" s="253"/>
      <c r="I241" s="253"/>
      <c r="J241" s="253"/>
      <c r="K241" s="253"/>
      <c r="L241" s="253"/>
      <c r="M241" s="253"/>
      <c r="N241" s="253"/>
      <c r="O241" s="253"/>
      <c r="P241" s="253"/>
      <c r="Q241" s="250"/>
      <c r="R241" s="254"/>
      <c r="S241" s="123">
        <v>239</v>
      </c>
      <c r="T241" s="182" t="str">
        <f>#N/A</f>
        <v/>
      </c>
      <c r="U241" s="182" t="str">
        <f>#N/A</f>
        <v/>
      </c>
      <c r="V241" s="182" t="str">
        <f>#N/A</f>
        <v>12</v>
      </c>
      <c r="W241" s="182" t="str">
        <f>#N/A</f>
        <v/>
      </c>
      <c r="X241" s="182" t="str">
        <f>#N/A</f>
        <v/>
      </c>
      <c r="Y241" s="189" t="str">
        <f>#N/A</f>
        <v>122 Tahun,0 Bulan,31 Hari</v>
      </c>
      <c r="Z241" s="182">
        <f>#N/A</f>
        <v>12</v>
      </c>
    </row>
    <row r="242" spans="1:26" ht="14.25" customHeight="1">
      <c r="A242" s="156"/>
      <c r="B242" s="156"/>
      <c r="C242" s="176"/>
      <c r="D242" s="177"/>
      <c r="E242" s="187"/>
      <c r="F242" s="188">
        <f>#N/A</f>
        <v>12</v>
      </c>
      <c r="G242" s="253"/>
      <c r="H242" s="253"/>
      <c r="I242" s="253"/>
      <c r="J242" s="253"/>
      <c r="K242" s="253"/>
      <c r="L242" s="253"/>
      <c r="M242" s="253"/>
      <c r="N242" s="253"/>
      <c r="O242" s="253"/>
      <c r="P242" s="253"/>
      <c r="Q242" s="250"/>
      <c r="R242" s="254"/>
      <c r="S242" s="123">
        <v>240</v>
      </c>
      <c r="T242" s="182" t="str">
        <f>#N/A</f>
        <v/>
      </c>
      <c r="U242" s="182" t="str">
        <f>#N/A</f>
        <v/>
      </c>
      <c r="V242" s="182" t="str">
        <f>#N/A</f>
        <v>12</v>
      </c>
      <c r="W242" s="182" t="str">
        <f>#N/A</f>
        <v/>
      </c>
      <c r="X242" s="182" t="str">
        <f>#N/A</f>
        <v/>
      </c>
      <c r="Y242" s="189" t="str">
        <f>#N/A</f>
        <v>122 Tahun,0 Bulan,31 Hari</v>
      </c>
      <c r="Z242" s="182">
        <f>#N/A</f>
        <v>12</v>
      </c>
    </row>
    <row r="243" spans="1:26" ht="14.25" customHeight="1">
      <c r="A243" s="156"/>
      <c r="B243" s="156"/>
      <c r="C243" s="176"/>
      <c r="D243" s="177"/>
      <c r="E243" s="187"/>
      <c r="F243" s="188">
        <f>#N/A</f>
        <v>12</v>
      </c>
      <c r="G243" s="253"/>
      <c r="H243" s="253"/>
      <c r="I243" s="253"/>
      <c r="J243" s="253"/>
      <c r="K243" s="253"/>
      <c r="L243" s="253"/>
      <c r="M243" s="253"/>
      <c r="N243" s="253"/>
      <c r="O243" s="253"/>
      <c r="P243" s="253"/>
      <c r="Q243" s="250"/>
      <c r="R243" s="254"/>
      <c r="S243" s="123">
        <v>241</v>
      </c>
      <c r="T243" s="182" t="str">
        <f>#N/A</f>
        <v/>
      </c>
      <c r="U243" s="182" t="str">
        <f>#N/A</f>
        <v/>
      </c>
      <c r="V243" s="182" t="str">
        <f>#N/A</f>
        <v>12</v>
      </c>
      <c r="W243" s="182" t="str">
        <f>#N/A</f>
        <v/>
      </c>
      <c r="X243" s="182" t="str">
        <f>#N/A</f>
        <v/>
      </c>
      <c r="Y243" s="189" t="str">
        <f>#N/A</f>
        <v>122 Tahun,0 Bulan,31 Hari</v>
      </c>
      <c r="Z243" s="182">
        <f>#N/A</f>
        <v>12</v>
      </c>
    </row>
    <row r="244" spans="1:26" ht="14.25" customHeight="1">
      <c r="A244" s="156"/>
      <c r="B244" s="156"/>
      <c r="C244" s="176"/>
      <c r="D244" s="177"/>
      <c r="E244" s="187"/>
      <c r="F244" s="188">
        <f>#N/A</f>
        <v>12</v>
      </c>
      <c r="G244" s="253"/>
      <c r="H244" s="253"/>
      <c r="I244" s="253"/>
      <c r="J244" s="253"/>
      <c r="K244" s="253"/>
      <c r="L244" s="253"/>
      <c r="M244" s="253"/>
      <c r="N244" s="253"/>
      <c r="O244" s="253"/>
      <c r="P244" s="253"/>
      <c r="Q244" s="250"/>
      <c r="R244" s="254"/>
      <c r="S244" s="123">
        <v>242</v>
      </c>
      <c r="T244" s="182" t="str">
        <f>#N/A</f>
        <v/>
      </c>
      <c r="U244" s="182" t="str">
        <f>#N/A</f>
        <v/>
      </c>
      <c r="V244" s="182" t="str">
        <f>#N/A</f>
        <v>12</v>
      </c>
      <c r="W244" s="182" t="str">
        <f>#N/A</f>
        <v/>
      </c>
      <c r="X244" s="182" t="str">
        <f>#N/A</f>
        <v/>
      </c>
      <c r="Y244" s="189" t="str">
        <f>#N/A</f>
        <v>122 Tahun,0 Bulan,31 Hari</v>
      </c>
      <c r="Z244" s="182">
        <f>#N/A</f>
        <v>12</v>
      </c>
    </row>
    <row r="245" spans="1:26" ht="14.25" customHeight="1">
      <c r="A245" s="156"/>
      <c r="B245" s="156"/>
      <c r="C245" s="176"/>
      <c r="D245" s="177"/>
      <c r="E245" s="187"/>
      <c r="F245" s="188">
        <f>#N/A</f>
        <v>12</v>
      </c>
      <c r="G245" s="253"/>
      <c r="H245" s="253"/>
      <c r="I245" s="253"/>
      <c r="J245" s="253"/>
      <c r="K245" s="253"/>
      <c r="L245" s="253"/>
      <c r="M245" s="253"/>
      <c r="N245" s="253"/>
      <c r="O245" s="253"/>
      <c r="P245" s="253"/>
      <c r="Q245" s="250"/>
      <c r="R245" s="254"/>
      <c r="S245" s="123">
        <v>243</v>
      </c>
      <c r="T245" s="182" t="str">
        <f>#N/A</f>
        <v/>
      </c>
      <c r="U245" s="182" t="str">
        <f>#N/A</f>
        <v/>
      </c>
      <c r="V245" s="182" t="str">
        <f>#N/A</f>
        <v>12</v>
      </c>
      <c r="W245" s="182" t="str">
        <f>#N/A</f>
        <v/>
      </c>
      <c r="X245" s="182" t="str">
        <f>#N/A</f>
        <v/>
      </c>
      <c r="Y245" s="189" t="str">
        <f>#N/A</f>
        <v>122 Tahun,0 Bulan,31 Hari</v>
      </c>
      <c r="Z245" s="182">
        <f>#N/A</f>
        <v>12</v>
      </c>
    </row>
    <row r="246" spans="1:26" ht="14.25" customHeight="1">
      <c r="A246" s="156"/>
      <c r="B246" s="156"/>
      <c r="C246" s="176"/>
      <c r="D246" s="177"/>
      <c r="E246" s="187"/>
      <c r="F246" s="188">
        <f>#N/A</f>
        <v>12</v>
      </c>
      <c r="G246" s="253"/>
      <c r="H246" s="253"/>
      <c r="I246" s="253"/>
      <c r="J246" s="253"/>
      <c r="K246" s="253"/>
      <c r="L246" s="253"/>
      <c r="M246" s="253"/>
      <c r="N246" s="253"/>
      <c r="O246" s="253"/>
      <c r="P246" s="253"/>
      <c r="Q246" s="250"/>
      <c r="R246" s="254"/>
      <c r="S246" s="123">
        <v>244</v>
      </c>
      <c r="T246" s="182" t="str">
        <f>#N/A</f>
        <v/>
      </c>
      <c r="U246" s="182" t="str">
        <f>#N/A</f>
        <v/>
      </c>
      <c r="V246" s="182" t="str">
        <f>#N/A</f>
        <v>12</v>
      </c>
      <c r="W246" s="182" t="str">
        <f>#N/A</f>
        <v/>
      </c>
      <c r="X246" s="182" t="str">
        <f>#N/A</f>
        <v/>
      </c>
      <c r="Y246" s="189" t="str">
        <f>#N/A</f>
        <v>122 Tahun,0 Bulan,31 Hari</v>
      </c>
      <c r="Z246" s="182">
        <f>#N/A</f>
        <v>12</v>
      </c>
    </row>
    <row r="247" spans="1:26" ht="14.25" customHeight="1">
      <c r="A247" s="156"/>
      <c r="B247" s="156"/>
      <c r="C247" s="176"/>
      <c r="D247" s="177"/>
      <c r="E247" s="187"/>
      <c r="F247" s="188">
        <f>#N/A</f>
        <v>12</v>
      </c>
      <c r="G247" s="253"/>
      <c r="H247" s="253"/>
      <c r="I247" s="253"/>
      <c r="J247" s="253"/>
      <c r="K247" s="253"/>
      <c r="L247" s="253"/>
      <c r="M247" s="253"/>
      <c r="N247" s="253"/>
      <c r="O247" s="253"/>
      <c r="P247" s="253"/>
      <c r="Q247" s="250"/>
      <c r="R247" s="254"/>
      <c r="S247" s="123">
        <v>245</v>
      </c>
      <c r="T247" s="182" t="str">
        <f>#N/A</f>
        <v/>
      </c>
      <c r="U247" s="182" t="str">
        <f>#N/A</f>
        <v/>
      </c>
      <c r="V247" s="182" t="str">
        <f>#N/A</f>
        <v>12</v>
      </c>
      <c r="W247" s="182" t="str">
        <f>#N/A</f>
        <v/>
      </c>
      <c r="X247" s="182" t="str">
        <f>#N/A</f>
        <v/>
      </c>
      <c r="Y247" s="189" t="str">
        <f>#N/A</f>
        <v>122 Tahun,0 Bulan,31 Hari</v>
      </c>
      <c r="Z247" s="182">
        <f>#N/A</f>
        <v>12</v>
      </c>
    </row>
    <row r="248" spans="1:26" ht="14.25" customHeight="1">
      <c r="A248" s="156"/>
      <c r="B248" s="156"/>
      <c r="C248" s="176"/>
      <c r="D248" s="177"/>
      <c r="E248" s="187"/>
      <c r="F248" s="188">
        <f>#N/A</f>
        <v>12</v>
      </c>
      <c r="G248" s="253"/>
      <c r="H248" s="253"/>
      <c r="I248" s="253"/>
      <c r="J248" s="253"/>
      <c r="K248" s="253"/>
      <c r="L248" s="253"/>
      <c r="M248" s="253"/>
      <c r="N248" s="253"/>
      <c r="O248" s="253"/>
      <c r="P248" s="253"/>
      <c r="Q248" s="250"/>
      <c r="R248" s="254"/>
      <c r="S248" s="123">
        <v>246</v>
      </c>
      <c r="T248" s="182" t="str">
        <f>#N/A</f>
        <v/>
      </c>
      <c r="U248" s="182" t="str">
        <f>#N/A</f>
        <v/>
      </c>
      <c r="V248" s="182" t="str">
        <f>#N/A</f>
        <v>12</v>
      </c>
      <c r="W248" s="182" t="str">
        <f>#N/A</f>
        <v/>
      </c>
      <c r="X248" s="182" t="str">
        <f>#N/A</f>
        <v/>
      </c>
      <c r="Y248" s="189" t="str">
        <f>#N/A</f>
        <v>122 Tahun,0 Bulan,31 Hari</v>
      </c>
      <c r="Z248" s="182">
        <f>#N/A</f>
        <v>12</v>
      </c>
    </row>
    <row r="249" spans="1:26" ht="14.25" customHeight="1">
      <c r="A249" s="156"/>
      <c r="B249" s="156"/>
      <c r="C249" s="176"/>
      <c r="D249" s="177"/>
      <c r="E249" s="187"/>
      <c r="F249" s="188">
        <f>#N/A</f>
        <v>12</v>
      </c>
      <c r="G249" s="253"/>
      <c r="H249" s="253"/>
      <c r="I249" s="253"/>
      <c r="J249" s="253"/>
      <c r="K249" s="253"/>
      <c r="L249" s="253"/>
      <c r="M249" s="253"/>
      <c r="N249" s="253"/>
      <c r="O249" s="253"/>
      <c r="P249" s="253"/>
      <c r="Q249" s="250"/>
      <c r="R249" s="254"/>
      <c r="S249" s="123">
        <v>247</v>
      </c>
      <c r="T249" s="182" t="str">
        <f>#N/A</f>
        <v/>
      </c>
      <c r="U249" s="182" t="str">
        <f>#N/A</f>
        <v/>
      </c>
      <c r="V249" s="182" t="str">
        <f>#N/A</f>
        <v>12</v>
      </c>
      <c r="W249" s="182" t="str">
        <f>#N/A</f>
        <v/>
      </c>
      <c r="X249" s="182" t="str">
        <f>#N/A</f>
        <v/>
      </c>
      <c r="Y249" s="189" t="str">
        <f>#N/A</f>
        <v>122 Tahun,0 Bulan,31 Hari</v>
      </c>
      <c r="Z249" s="182">
        <f>#N/A</f>
        <v>12</v>
      </c>
    </row>
    <row r="250" spans="1:26" ht="14.25" customHeight="1">
      <c r="A250" s="156"/>
      <c r="B250" s="156"/>
      <c r="C250" s="176"/>
      <c r="D250" s="177"/>
      <c r="E250" s="187"/>
      <c r="F250" s="188">
        <f>#N/A</f>
        <v>12</v>
      </c>
      <c r="G250" s="253"/>
      <c r="H250" s="253"/>
      <c r="I250" s="253"/>
      <c r="J250" s="253"/>
      <c r="K250" s="253"/>
      <c r="L250" s="253"/>
      <c r="M250" s="253"/>
      <c r="N250" s="253"/>
      <c r="O250" s="253"/>
      <c r="P250" s="253"/>
      <c r="Q250" s="250"/>
      <c r="R250" s="254"/>
      <c r="S250" s="123">
        <v>248</v>
      </c>
      <c r="T250" s="182" t="str">
        <f>#N/A</f>
        <v/>
      </c>
      <c r="U250" s="182" t="str">
        <f>#N/A</f>
        <v/>
      </c>
      <c r="V250" s="182" t="str">
        <f>#N/A</f>
        <v>12</v>
      </c>
      <c r="W250" s="182" t="str">
        <f>#N/A</f>
        <v/>
      </c>
      <c r="X250" s="182" t="str">
        <f>#N/A</f>
        <v/>
      </c>
      <c r="Y250" s="189" t="str">
        <f>#N/A</f>
        <v>122 Tahun,0 Bulan,31 Hari</v>
      </c>
      <c r="Z250" s="182">
        <f>#N/A</f>
        <v>12</v>
      </c>
    </row>
    <row r="251" spans="1:26" ht="14.25" customHeight="1">
      <c r="A251" s="156"/>
      <c r="B251" s="156"/>
      <c r="C251" s="176"/>
      <c r="D251" s="177"/>
      <c r="E251" s="187"/>
      <c r="F251" s="188">
        <f>#N/A</f>
        <v>12</v>
      </c>
      <c r="G251" s="253"/>
      <c r="H251" s="253"/>
      <c r="I251" s="253"/>
      <c r="J251" s="253"/>
      <c r="K251" s="253"/>
      <c r="L251" s="253"/>
      <c r="M251" s="253"/>
      <c r="N251" s="253"/>
      <c r="O251" s="253"/>
      <c r="P251" s="253"/>
      <c r="Q251" s="250"/>
      <c r="R251" s="254"/>
      <c r="S251" s="123">
        <v>249</v>
      </c>
      <c r="T251" s="182" t="str">
        <f>#N/A</f>
        <v/>
      </c>
      <c r="U251" s="182" t="str">
        <f>#N/A</f>
        <v/>
      </c>
      <c r="V251" s="182" t="str">
        <f>#N/A</f>
        <v>12</v>
      </c>
      <c r="W251" s="182" t="str">
        <f>#N/A</f>
        <v/>
      </c>
      <c r="X251" s="182" t="str">
        <f>#N/A</f>
        <v/>
      </c>
      <c r="Y251" s="189" t="str">
        <f>#N/A</f>
        <v>122 Tahun,0 Bulan,31 Hari</v>
      </c>
      <c r="Z251" s="182">
        <f>#N/A</f>
        <v>12</v>
      </c>
    </row>
    <row r="252" spans="1:26" ht="14.25" customHeight="1">
      <c r="A252" s="156"/>
      <c r="B252" s="156"/>
      <c r="C252" s="176"/>
      <c r="D252" s="177"/>
      <c r="E252" s="187"/>
      <c r="F252" s="188">
        <f>#N/A</f>
        <v>12</v>
      </c>
      <c r="G252" s="253"/>
      <c r="H252" s="253"/>
      <c r="I252" s="253"/>
      <c r="J252" s="253"/>
      <c r="K252" s="253"/>
      <c r="L252" s="253"/>
      <c r="M252" s="253"/>
      <c r="N252" s="253"/>
      <c r="O252" s="253"/>
      <c r="P252" s="253"/>
      <c r="Q252" s="250"/>
      <c r="R252" s="254"/>
      <c r="S252" s="123">
        <v>250</v>
      </c>
      <c r="T252" s="182" t="str">
        <f>#N/A</f>
        <v/>
      </c>
      <c r="U252" s="182" t="str">
        <f>#N/A</f>
        <v/>
      </c>
      <c r="V252" s="182" t="str">
        <f>#N/A</f>
        <v>12</v>
      </c>
      <c r="W252" s="182" t="str">
        <f>#N/A</f>
        <v/>
      </c>
      <c r="X252" s="182" t="str">
        <f>#N/A</f>
        <v/>
      </c>
      <c r="Y252" s="189" t="str">
        <f>#N/A</f>
        <v>122 Tahun,0 Bulan,31 Hari</v>
      </c>
      <c r="Z252" s="182">
        <f>#N/A</f>
        <v>12</v>
      </c>
    </row>
    <row r="253" spans="1:26" ht="14.25" customHeight="1">
      <c r="A253" s="156"/>
      <c r="B253" s="156"/>
      <c r="C253" s="176"/>
      <c r="D253" s="177"/>
      <c r="E253" s="187"/>
      <c r="F253" s="188">
        <f>#N/A</f>
        <v>12</v>
      </c>
      <c r="G253" s="253"/>
      <c r="H253" s="253"/>
      <c r="I253" s="253"/>
      <c r="J253" s="253"/>
      <c r="K253" s="253"/>
      <c r="L253" s="253"/>
      <c r="M253" s="253"/>
      <c r="N253" s="253"/>
      <c r="O253" s="253"/>
      <c r="P253" s="253"/>
      <c r="Q253" s="250"/>
      <c r="R253" s="254"/>
      <c r="S253" s="123">
        <v>251</v>
      </c>
      <c r="T253" s="182" t="str">
        <f>#N/A</f>
        <v/>
      </c>
      <c r="U253" s="182" t="str">
        <f>#N/A</f>
        <v/>
      </c>
      <c r="V253" s="182" t="str">
        <f>#N/A</f>
        <v>12</v>
      </c>
      <c r="W253" s="182" t="str">
        <f>#N/A</f>
        <v/>
      </c>
      <c r="X253" s="182" t="str">
        <f>#N/A</f>
        <v/>
      </c>
      <c r="Y253" s="189" t="str">
        <f>#N/A</f>
        <v>122 Tahun,0 Bulan,31 Hari</v>
      </c>
      <c r="Z253" s="182">
        <f>#N/A</f>
        <v>12</v>
      </c>
    </row>
    <row r="254" spans="1:26" ht="14.25" customHeight="1">
      <c r="A254" s="156"/>
      <c r="B254" s="156"/>
      <c r="C254" s="176"/>
      <c r="D254" s="177"/>
      <c r="E254" s="187"/>
      <c r="F254" s="188">
        <f>#N/A</f>
        <v>12</v>
      </c>
      <c r="G254" s="253"/>
      <c r="H254" s="253"/>
      <c r="I254" s="253"/>
      <c r="J254" s="253"/>
      <c r="K254" s="253"/>
      <c r="L254" s="253"/>
      <c r="M254" s="253"/>
      <c r="N254" s="253"/>
      <c r="O254" s="253"/>
      <c r="P254" s="253"/>
      <c r="Q254" s="250"/>
      <c r="R254" s="254"/>
      <c r="S254" s="123">
        <v>252</v>
      </c>
      <c r="T254" s="182" t="str">
        <f>#N/A</f>
        <v/>
      </c>
      <c r="U254" s="182" t="str">
        <f>#N/A</f>
        <v/>
      </c>
      <c r="V254" s="182" t="str">
        <f>#N/A</f>
        <v>12</v>
      </c>
      <c r="W254" s="182" t="str">
        <f>#N/A</f>
        <v/>
      </c>
      <c r="X254" s="182" t="str">
        <f>#N/A</f>
        <v/>
      </c>
      <c r="Y254" s="189" t="str">
        <f>#N/A</f>
        <v>122 Tahun,0 Bulan,31 Hari</v>
      </c>
      <c r="Z254" s="182">
        <f>#N/A</f>
        <v>12</v>
      </c>
    </row>
    <row r="255" spans="1:26" ht="14.25" customHeight="1">
      <c r="A255" s="156"/>
      <c r="B255" s="156"/>
      <c r="C255" s="176"/>
      <c r="D255" s="177"/>
      <c r="E255" s="187"/>
      <c r="F255" s="188">
        <f>#N/A</f>
        <v>12</v>
      </c>
      <c r="G255" s="253"/>
      <c r="H255" s="253"/>
      <c r="I255" s="253"/>
      <c r="J255" s="253"/>
      <c r="K255" s="253"/>
      <c r="L255" s="253"/>
      <c r="M255" s="253"/>
      <c r="N255" s="253"/>
      <c r="O255" s="253"/>
      <c r="P255" s="253"/>
      <c r="Q255" s="250"/>
      <c r="R255" s="254"/>
      <c r="S255" s="123">
        <v>253</v>
      </c>
      <c r="T255" s="182" t="str">
        <f>#N/A</f>
        <v/>
      </c>
      <c r="U255" s="182" t="str">
        <f>#N/A</f>
        <v/>
      </c>
      <c r="V255" s="182" t="str">
        <f>#N/A</f>
        <v>12</v>
      </c>
      <c r="W255" s="182" t="str">
        <f>#N/A</f>
        <v/>
      </c>
      <c r="X255" s="182" t="str">
        <f>#N/A</f>
        <v/>
      </c>
      <c r="Y255" s="189" t="str">
        <f>#N/A</f>
        <v>122 Tahun,0 Bulan,31 Hari</v>
      </c>
      <c r="Z255" s="182">
        <f>#N/A</f>
        <v>12</v>
      </c>
    </row>
    <row r="256" spans="1:26" ht="14.25" customHeight="1">
      <c r="A256" s="156"/>
      <c r="B256" s="156"/>
      <c r="C256" s="176"/>
      <c r="D256" s="177"/>
      <c r="E256" s="187"/>
      <c r="F256" s="188">
        <f>#N/A</f>
        <v>12</v>
      </c>
      <c r="G256" s="253"/>
      <c r="H256" s="253"/>
      <c r="I256" s="253"/>
      <c r="J256" s="253"/>
      <c r="K256" s="253"/>
      <c r="L256" s="253"/>
      <c r="M256" s="253"/>
      <c r="N256" s="253"/>
      <c r="O256" s="253"/>
      <c r="P256" s="253"/>
      <c r="Q256" s="250"/>
      <c r="R256" s="254"/>
      <c r="S256" s="123">
        <v>254</v>
      </c>
      <c r="T256" s="182" t="str">
        <f>#N/A</f>
        <v/>
      </c>
      <c r="U256" s="182" t="str">
        <f>#N/A</f>
        <v/>
      </c>
      <c r="V256" s="182" t="str">
        <f>#N/A</f>
        <v>12</v>
      </c>
      <c r="W256" s="182" t="str">
        <f>#N/A</f>
        <v/>
      </c>
      <c r="X256" s="182" t="str">
        <f>#N/A</f>
        <v/>
      </c>
      <c r="Y256" s="189" t="str">
        <f>#N/A</f>
        <v>122 Tahun,0 Bulan,31 Hari</v>
      </c>
      <c r="Z256" s="182">
        <f>#N/A</f>
        <v>12</v>
      </c>
    </row>
    <row r="257" spans="1:26" ht="14.25" customHeight="1">
      <c r="A257" s="156"/>
      <c r="B257" s="156"/>
      <c r="C257" s="176"/>
      <c r="D257" s="177"/>
      <c r="E257" s="187"/>
      <c r="F257" s="188">
        <f>#N/A</f>
        <v>12</v>
      </c>
      <c r="G257" s="253"/>
      <c r="H257" s="253"/>
      <c r="I257" s="253"/>
      <c r="J257" s="253"/>
      <c r="K257" s="253"/>
      <c r="L257" s="253"/>
      <c r="M257" s="253"/>
      <c r="N257" s="253"/>
      <c r="O257" s="253"/>
      <c r="P257" s="253"/>
      <c r="Q257" s="250"/>
      <c r="R257" s="254"/>
      <c r="S257" s="123">
        <v>255</v>
      </c>
      <c r="T257" s="182" t="str">
        <f>#N/A</f>
        <v/>
      </c>
      <c r="U257" s="182" t="str">
        <f>#N/A</f>
        <v/>
      </c>
      <c r="V257" s="182" t="str">
        <f>#N/A</f>
        <v>12</v>
      </c>
      <c r="W257" s="182" t="str">
        <f>#N/A</f>
        <v/>
      </c>
      <c r="X257" s="182" t="str">
        <f>#N/A</f>
        <v/>
      </c>
      <c r="Y257" s="189" t="str">
        <f>#N/A</f>
        <v>122 Tahun,0 Bulan,31 Hari</v>
      </c>
      <c r="Z257" s="182">
        <f>#N/A</f>
        <v>12</v>
      </c>
    </row>
    <row r="258" spans="1:26" ht="14.25" customHeight="1">
      <c r="A258" s="156"/>
      <c r="B258" s="156"/>
      <c r="C258" s="176"/>
      <c r="D258" s="177"/>
      <c r="E258" s="187"/>
      <c r="F258" s="188">
        <f>#N/A</f>
        <v>12</v>
      </c>
      <c r="G258" s="253"/>
      <c r="H258" s="253"/>
      <c r="I258" s="253"/>
      <c r="J258" s="253"/>
      <c r="K258" s="253"/>
      <c r="L258" s="253"/>
      <c r="M258" s="253"/>
      <c r="N258" s="253"/>
      <c r="O258" s="253"/>
      <c r="P258" s="253"/>
      <c r="Q258" s="250"/>
      <c r="R258" s="254"/>
      <c r="S258" s="123">
        <v>256</v>
      </c>
      <c r="T258" s="182" t="str">
        <f>#N/A</f>
        <v/>
      </c>
      <c r="U258" s="182" t="str">
        <f>#N/A</f>
        <v/>
      </c>
      <c r="V258" s="182" t="str">
        <f>#N/A</f>
        <v>12</v>
      </c>
      <c r="W258" s="182" t="str">
        <f>#N/A</f>
        <v/>
      </c>
      <c r="X258" s="182" t="str">
        <f>#N/A</f>
        <v/>
      </c>
      <c r="Y258" s="189" t="str">
        <f>#N/A</f>
        <v>122 Tahun,0 Bulan,31 Hari</v>
      </c>
      <c r="Z258" s="182">
        <f>#N/A</f>
        <v>12</v>
      </c>
    </row>
    <row r="259" spans="1:26" ht="14.25" customHeight="1">
      <c r="A259" s="156"/>
      <c r="B259" s="156"/>
      <c r="C259" s="176"/>
      <c r="D259" s="177"/>
      <c r="E259" s="187"/>
      <c r="F259" s="188">
        <f>#N/A</f>
        <v>12</v>
      </c>
      <c r="G259" s="253"/>
      <c r="H259" s="253"/>
      <c r="I259" s="253"/>
      <c r="J259" s="253"/>
      <c r="K259" s="253"/>
      <c r="L259" s="253"/>
      <c r="M259" s="253"/>
      <c r="N259" s="253"/>
      <c r="O259" s="253"/>
      <c r="P259" s="253"/>
      <c r="Q259" s="250"/>
      <c r="R259" s="254"/>
      <c r="S259" s="123">
        <v>257</v>
      </c>
      <c r="T259" s="182" t="str">
        <f>#N/A</f>
        <v/>
      </c>
      <c r="U259" s="182" t="str">
        <f>#N/A</f>
        <v/>
      </c>
      <c r="V259" s="182" t="str">
        <f>#N/A</f>
        <v>12</v>
      </c>
      <c r="W259" s="182" t="str">
        <f>#N/A</f>
        <v/>
      </c>
      <c r="X259" s="182" t="str">
        <f>#N/A</f>
        <v/>
      </c>
      <c r="Y259" s="189" t="str">
        <f>#N/A</f>
        <v>122 Tahun,0 Bulan,31 Hari</v>
      </c>
      <c r="Z259" s="182">
        <f>#N/A</f>
        <v>12</v>
      </c>
    </row>
    <row r="260" spans="1:26" ht="14.25" customHeight="1">
      <c r="A260" s="156"/>
      <c r="B260" s="156"/>
      <c r="C260" s="176"/>
      <c r="D260" s="177"/>
      <c r="E260" s="187"/>
      <c r="F260" s="188">
        <f>#N/A</f>
        <v>12</v>
      </c>
      <c r="G260" s="253"/>
      <c r="H260" s="253"/>
      <c r="I260" s="253"/>
      <c r="J260" s="253"/>
      <c r="K260" s="253"/>
      <c r="L260" s="253"/>
      <c r="M260" s="253"/>
      <c r="N260" s="253"/>
      <c r="O260" s="253"/>
      <c r="P260" s="253"/>
      <c r="Q260" s="250"/>
      <c r="R260" s="254"/>
      <c r="S260" s="123">
        <v>258</v>
      </c>
      <c r="T260" s="182" t="str">
        <f>#N/A</f>
        <v/>
      </c>
      <c r="U260" s="182" t="str">
        <f>#N/A</f>
        <v/>
      </c>
      <c r="V260" s="182" t="str">
        <f>#N/A</f>
        <v>12</v>
      </c>
      <c r="W260" s="182" t="str">
        <f>#N/A</f>
        <v/>
      </c>
      <c r="X260" s="182" t="str">
        <f>#N/A</f>
        <v/>
      </c>
      <c r="Y260" s="189" t="str">
        <f>#N/A</f>
        <v>122 Tahun,0 Bulan,31 Hari</v>
      </c>
      <c r="Z260" s="182">
        <f>#N/A</f>
        <v>12</v>
      </c>
    </row>
    <row r="261" spans="1:26" ht="14.25" customHeight="1">
      <c r="A261" s="156"/>
      <c r="B261" s="156"/>
      <c r="C261" s="176"/>
      <c r="D261" s="177"/>
      <c r="E261" s="187"/>
      <c r="F261" s="188">
        <f>#N/A</f>
        <v>12</v>
      </c>
      <c r="G261" s="253"/>
      <c r="H261" s="253"/>
      <c r="I261" s="253"/>
      <c r="J261" s="253"/>
      <c r="K261" s="253"/>
      <c r="L261" s="253"/>
      <c r="M261" s="253"/>
      <c r="N261" s="253"/>
      <c r="O261" s="253"/>
      <c r="P261" s="253"/>
      <c r="Q261" s="250"/>
      <c r="R261" s="254"/>
      <c r="S261" s="123">
        <v>259</v>
      </c>
      <c r="T261" s="182" t="str">
        <f>#N/A</f>
        <v/>
      </c>
      <c r="U261" s="182" t="str">
        <f>#N/A</f>
        <v/>
      </c>
      <c r="V261" s="182" t="str">
        <f>#N/A</f>
        <v>12</v>
      </c>
      <c r="W261" s="182" t="str">
        <f>#N/A</f>
        <v/>
      </c>
      <c r="X261" s="182" t="str">
        <f>#N/A</f>
        <v/>
      </c>
      <c r="Y261" s="189" t="str">
        <f>#N/A</f>
        <v>122 Tahun,0 Bulan,31 Hari</v>
      </c>
      <c r="Z261" s="182">
        <f>#N/A</f>
        <v>12</v>
      </c>
    </row>
    <row r="262" spans="1:26" ht="14.25" customHeight="1">
      <c r="A262" s="156"/>
      <c r="B262" s="156"/>
      <c r="C262" s="176"/>
      <c r="D262" s="177"/>
      <c r="E262" s="187"/>
      <c r="F262" s="188">
        <f>#N/A</f>
        <v>12</v>
      </c>
      <c r="G262" s="253"/>
      <c r="H262" s="253"/>
      <c r="I262" s="253"/>
      <c r="J262" s="253"/>
      <c r="K262" s="253"/>
      <c r="L262" s="253"/>
      <c r="M262" s="253"/>
      <c r="N262" s="253"/>
      <c r="O262" s="253"/>
      <c r="P262" s="253"/>
      <c r="Q262" s="250"/>
      <c r="R262" s="254"/>
      <c r="S262" s="123">
        <v>260</v>
      </c>
      <c r="T262" s="182" t="str">
        <f>#N/A</f>
        <v/>
      </c>
      <c r="U262" s="182" t="str">
        <f>#N/A</f>
        <v/>
      </c>
      <c r="V262" s="182" t="str">
        <f>#N/A</f>
        <v>12</v>
      </c>
      <c r="W262" s="182" t="str">
        <f>#N/A</f>
        <v/>
      </c>
      <c r="X262" s="182" t="str">
        <f>#N/A</f>
        <v/>
      </c>
      <c r="Y262" s="189" t="str">
        <f>#N/A</f>
        <v>122 Tahun,0 Bulan,31 Hari</v>
      </c>
      <c r="Z262" s="182">
        <f>#N/A</f>
        <v>12</v>
      </c>
    </row>
    <row r="263" spans="1:26" ht="14.25" customHeight="1">
      <c r="A263" s="156"/>
      <c r="B263" s="156"/>
      <c r="C263" s="176"/>
      <c r="D263" s="177"/>
      <c r="E263" s="187"/>
      <c r="F263" s="188">
        <f>#N/A</f>
        <v>12</v>
      </c>
      <c r="G263" s="253"/>
      <c r="H263" s="253"/>
      <c r="I263" s="253"/>
      <c r="J263" s="253"/>
      <c r="K263" s="253"/>
      <c r="L263" s="253"/>
      <c r="M263" s="253"/>
      <c r="N263" s="253"/>
      <c r="O263" s="253"/>
      <c r="P263" s="253"/>
      <c r="Q263" s="250"/>
      <c r="R263" s="254"/>
      <c r="S263" s="123">
        <v>261</v>
      </c>
      <c r="T263" s="182" t="str">
        <f>#N/A</f>
        <v/>
      </c>
      <c r="U263" s="182" t="str">
        <f>#N/A</f>
        <v/>
      </c>
      <c r="V263" s="182" t="str">
        <f>#N/A</f>
        <v>12</v>
      </c>
      <c r="W263" s="182" t="str">
        <f>#N/A</f>
        <v/>
      </c>
      <c r="X263" s="182" t="str">
        <f>#N/A</f>
        <v/>
      </c>
      <c r="Y263" s="189" t="str">
        <f>#N/A</f>
        <v>122 Tahun,0 Bulan,31 Hari</v>
      </c>
      <c r="Z263" s="182">
        <f>#N/A</f>
        <v>12</v>
      </c>
    </row>
    <row r="264" spans="1:26" ht="14.25" customHeight="1">
      <c r="A264" s="156"/>
      <c r="B264" s="156"/>
      <c r="C264" s="176"/>
      <c r="D264" s="177"/>
      <c r="E264" s="187"/>
      <c r="F264" s="188">
        <f>#N/A</f>
        <v>12</v>
      </c>
      <c r="G264" s="253"/>
      <c r="H264" s="253"/>
      <c r="I264" s="253"/>
      <c r="J264" s="253"/>
      <c r="K264" s="253"/>
      <c r="L264" s="253"/>
      <c r="M264" s="253"/>
      <c r="N264" s="253"/>
      <c r="O264" s="253"/>
      <c r="P264" s="253"/>
      <c r="Q264" s="250"/>
      <c r="R264" s="254"/>
      <c r="S264" s="123">
        <v>262</v>
      </c>
      <c r="T264" s="182" t="str">
        <f>#N/A</f>
        <v/>
      </c>
      <c r="U264" s="182" t="str">
        <f>#N/A</f>
        <v/>
      </c>
      <c r="V264" s="182" t="str">
        <f>#N/A</f>
        <v>12</v>
      </c>
      <c r="W264" s="182" t="str">
        <f>#N/A</f>
        <v/>
      </c>
      <c r="X264" s="182" t="str">
        <f>#N/A</f>
        <v/>
      </c>
      <c r="Y264" s="189" t="str">
        <f>#N/A</f>
        <v>122 Tahun,0 Bulan,31 Hari</v>
      </c>
      <c r="Z264" s="182">
        <f>#N/A</f>
        <v>12</v>
      </c>
    </row>
    <row r="265" spans="1:26" ht="14.25" customHeight="1">
      <c r="A265" s="156"/>
      <c r="B265" s="156"/>
      <c r="C265" s="176"/>
      <c r="D265" s="177"/>
      <c r="E265" s="187"/>
      <c r="F265" s="188">
        <f>#N/A</f>
        <v>12</v>
      </c>
      <c r="G265" s="253"/>
      <c r="H265" s="253"/>
      <c r="I265" s="253"/>
      <c r="J265" s="253"/>
      <c r="K265" s="253"/>
      <c r="L265" s="253"/>
      <c r="M265" s="253"/>
      <c r="N265" s="253"/>
      <c r="O265" s="253"/>
      <c r="P265" s="253"/>
      <c r="Q265" s="250"/>
      <c r="R265" s="254"/>
      <c r="S265" s="123">
        <v>263</v>
      </c>
      <c r="T265" s="182" t="str">
        <f>#N/A</f>
        <v/>
      </c>
      <c r="U265" s="182" t="str">
        <f>#N/A</f>
        <v/>
      </c>
      <c r="V265" s="182" t="str">
        <f>#N/A</f>
        <v>12</v>
      </c>
      <c r="W265" s="182" t="str">
        <f>#N/A</f>
        <v/>
      </c>
      <c r="X265" s="182" t="str">
        <f>#N/A</f>
        <v/>
      </c>
      <c r="Y265" s="189" t="str">
        <f>#N/A</f>
        <v>122 Tahun,0 Bulan,31 Hari</v>
      </c>
      <c r="Z265" s="182">
        <f>#N/A</f>
        <v>12</v>
      </c>
    </row>
    <row r="266" spans="1:26" ht="14.25" customHeight="1">
      <c r="A266" s="156"/>
      <c r="B266" s="156"/>
      <c r="C266" s="176"/>
      <c r="D266" s="177"/>
      <c r="E266" s="187"/>
      <c r="F266" s="188">
        <f>#N/A</f>
        <v>12</v>
      </c>
      <c r="G266" s="253"/>
      <c r="H266" s="253"/>
      <c r="I266" s="253"/>
      <c r="J266" s="253"/>
      <c r="K266" s="253"/>
      <c r="L266" s="253"/>
      <c r="M266" s="253"/>
      <c r="N266" s="253"/>
      <c r="O266" s="253"/>
      <c r="P266" s="253"/>
      <c r="Q266" s="250"/>
      <c r="R266" s="254"/>
      <c r="S266" s="123">
        <v>264</v>
      </c>
      <c r="T266" s="182" t="str">
        <f>#N/A</f>
        <v/>
      </c>
      <c r="U266" s="182" t="str">
        <f>#N/A</f>
        <v/>
      </c>
      <c r="V266" s="182" t="str">
        <f>#N/A</f>
        <v>12</v>
      </c>
      <c r="W266" s="182" t="str">
        <f>#N/A</f>
        <v/>
      </c>
      <c r="X266" s="182" t="str">
        <f>#N/A</f>
        <v/>
      </c>
      <c r="Y266" s="189" t="str">
        <f>#N/A</f>
        <v>122 Tahun,0 Bulan,31 Hari</v>
      </c>
      <c r="Z266" s="182">
        <f>#N/A</f>
        <v>12</v>
      </c>
    </row>
    <row r="267" spans="1:26" ht="14.25" customHeight="1">
      <c r="A267" s="156"/>
      <c r="B267" s="156"/>
      <c r="C267" s="176"/>
      <c r="D267" s="177"/>
      <c r="E267" s="187"/>
      <c r="F267" s="188">
        <f>#N/A</f>
        <v>12</v>
      </c>
      <c r="G267" s="253"/>
      <c r="H267" s="253"/>
      <c r="I267" s="253"/>
      <c r="J267" s="253"/>
      <c r="K267" s="253"/>
      <c r="L267" s="253"/>
      <c r="M267" s="253"/>
      <c r="N267" s="253"/>
      <c r="O267" s="253"/>
      <c r="P267" s="253"/>
      <c r="Q267" s="250"/>
      <c r="R267" s="254"/>
      <c r="S267" s="123">
        <v>265</v>
      </c>
      <c r="T267" s="182" t="str">
        <f>#N/A</f>
        <v/>
      </c>
      <c r="U267" s="182" t="str">
        <f>#N/A</f>
        <v/>
      </c>
      <c r="V267" s="182" t="str">
        <f>#N/A</f>
        <v>12</v>
      </c>
      <c r="W267" s="182" t="str">
        <f>#N/A</f>
        <v/>
      </c>
      <c r="X267" s="182" t="str">
        <f>#N/A</f>
        <v/>
      </c>
      <c r="Y267" s="189" t="str">
        <f>#N/A</f>
        <v>122 Tahun,0 Bulan,31 Hari</v>
      </c>
      <c r="Z267" s="182">
        <f>#N/A</f>
        <v>12</v>
      </c>
    </row>
    <row r="268" spans="1:26" ht="14.25" customHeight="1">
      <c r="A268" s="156"/>
      <c r="B268" s="156"/>
      <c r="C268" s="176"/>
      <c r="D268" s="177"/>
      <c r="E268" s="187"/>
      <c r="F268" s="188">
        <f>#N/A</f>
        <v>12</v>
      </c>
      <c r="G268" s="253"/>
      <c r="H268" s="253"/>
      <c r="I268" s="253"/>
      <c r="J268" s="253"/>
      <c r="K268" s="253"/>
      <c r="L268" s="253"/>
      <c r="M268" s="253"/>
      <c r="N268" s="253"/>
      <c r="O268" s="253"/>
      <c r="P268" s="253"/>
      <c r="Q268" s="250"/>
      <c r="R268" s="254"/>
      <c r="S268" s="123">
        <v>266</v>
      </c>
      <c r="T268" s="182" t="str">
        <f>#N/A</f>
        <v/>
      </c>
      <c r="U268" s="182" t="str">
        <f>#N/A</f>
        <v/>
      </c>
      <c r="V268" s="182" t="str">
        <f>#N/A</f>
        <v>12</v>
      </c>
      <c r="W268" s="182" t="str">
        <f>#N/A</f>
        <v/>
      </c>
      <c r="X268" s="182" t="str">
        <f>#N/A</f>
        <v/>
      </c>
      <c r="Y268" s="189" t="str">
        <f>#N/A</f>
        <v>122 Tahun,0 Bulan,31 Hari</v>
      </c>
      <c r="Z268" s="182">
        <f>#N/A</f>
        <v>12</v>
      </c>
    </row>
    <row r="269" spans="1:26" ht="14.25" customHeight="1">
      <c r="A269" s="156"/>
      <c r="B269" s="156"/>
      <c r="C269" s="176"/>
      <c r="D269" s="177"/>
      <c r="E269" s="187"/>
      <c r="F269" s="188">
        <f>#N/A</f>
        <v>12</v>
      </c>
      <c r="G269" s="253"/>
      <c r="H269" s="253"/>
      <c r="I269" s="253"/>
      <c r="J269" s="253"/>
      <c r="K269" s="253"/>
      <c r="L269" s="253"/>
      <c r="M269" s="253"/>
      <c r="N269" s="253"/>
      <c r="O269" s="253"/>
      <c r="P269" s="253"/>
      <c r="Q269" s="250"/>
      <c r="R269" s="254"/>
      <c r="S269" s="123">
        <v>267</v>
      </c>
      <c r="T269" s="182" t="str">
        <f>#N/A</f>
        <v/>
      </c>
      <c r="U269" s="182" t="str">
        <f>#N/A</f>
        <v/>
      </c>
      <c r="V269" s="182" t="str">
        <f>#N/A</f>
        <v>12</v>
      </c>
      <c r="W269" s="182" t="str">
        <f>#N/A</f>
        <v/>
      </c>
      <c r="X269" s="182" t="str">
        <f>#N/A</f>
        <v/>
      </c>
      <c r="Y269" s="189" t="str">
        <f>#N/A</f>
        <v>122 Tahun,0 Bulan,31 Hari</v>
      </c>
      <c r="Z269" s="182">
        <f>#N/A</f>
        <v>12</v>
      </c>
    </row>
    <row r="270" spans="1:26" ht="14.25" customHeight="1">
      <c r="A270" s="156"/>
      <c r="B270" s="156"/>
      <c r="C270" s="176"/>
      <c r="D270" s="177"/>
      <c r="E270" s="187"/>
      <c r="F270" s="188">
        <f>#N/A</f>
        <v>12</v>
      </c>
      <c r="G270" s="253"/>
      <c r="H270" s="253"/>
      <c r="I270" s="253"/>
      <c r="J270" s="253"/>
      <c r="K270" s="253"/>
      <c r="L270" s="253"/>
      <c r="M270" s="253"/>
      <c r="N270" s="253"/>
      <c r="O270" s="253"/>
      <c r="P270" s="253"/>
      <c r="Q270" s="250"/>
      <c r="R270" s="254"/>
      <c r="S270" s="123">
        <v>268</v>
      </c>
      <c r="T270" s="182" t="str">
        <f>#N/A</f>
        <v/>
      </c>
      <c r="U270" s="182" t="str">
        <f>#N/A</f>
        <v/>
      </c>
      <c r="V270" s="182" t="str">
        <f>#N/A</f>
        <v>12</v>
      </c>
      <c r="W270" s="182" t="str">
        <f>#N/A</f>
        <v/>
      </c>
      <c r="X270" s="182" t="str">
        <f>#N/A</f>
        <v/>
      </c>
      <c r="Y270" s="189" t="str">
        <f>#N/A</f>
        <v>122 Tahun,0 Bulan,31 Hari</v>
      </c>
      <c r="Z270" s="182">
        <f>#N/A</f>
        <v>12</v>
      </c>
    </row>
    <row r="271" spans="1:26" ht="14.25" customHeight="1">
      <c r="A271" s="156"/>
      <c r="B271" s="156"/>
      <c r="C271" s="176"/>
      <c r="D271" s="177"/>
      <c r="E271" s="187"/>
      <c r="F271" s="188">
        <f>#N/A</f>
        <v>12</v>
      </c>
      <c r="G271" s="253"/>
      <c r="H271" s="253"/>
      <c r="I271" s="253"/>
      <c r="J271" s="253"/>
      <c r="K271" s="253"/>
      <c r="L271" s="253"/>
      <c r="M271" s="253"/>
      <c r="N271" s="253"/>
      <c r="O271" s="253"/>
      <c r="P271" s="253"/>
      <c r="Q271" s="250"/>
      <c r="R271" s="254"/>
      <c r="S271" s="123">
        <v>269</v>
      </c>
      <c r="T271" s="182" t="str">
        <f>#N/A</f>
        <v/>
      </c>
      <c r="U271" s="182" t="str">
        <f>#N/A</f>
        <v/>
      </c>
      <c r="V271" s="182" t="str">
        <f>#N/A</f>
        <v>12</v>
      </c>
      <c r="W271" s="182" t="str">
        <f>#N/A</f>
        <v/>
      </c>
      <c r="X271" s="182" t="str">
        <f>#N/A</f>
        <v/>
      </c>
      <c r="Y271" s="189" t="str">
        <f>#N/A</f>
        <v>122 Tahun,0 Bulan,31 Hari</v>
      </c>
      <c r="Z271" s="182">
        <f>#N/A</f>
        <v>12</v>
      </c>
    </row>
    <row r="272" spans="1:26" ht="14.25" customHeight="1">
      <c r="A272" s="156"/>
      <c r="B272" s="156"/>
      <c r="C272" s="176"/>
      <c r="D272" s="177"/>
      <c r="E272" s="187"/>
      <c r="F272" s="188">
        <f>#N/A</f>
        <v>12</v>
      </c>
      <c r="G272" s="253"/>
      <c r="H272" s="253"/>
      <c r="I272" s="253"/>
      <c r="J272" s="253"/>
      <c r="K272" s="253"/>
      <c r="L272" s="253"/>
      <c r="M272" s="253"/>
      <c r="N272" s="253"/>
      <c r="O272" s="253"/>
      <c r="P272" s="253"/>
      <c r="Q272" s="250"/>
      <c r="R272" s="254"/>
      <c r="S272" s="123">
        <v>270</v>
      </c>
      <c r="T272" s="182" t="str">
        <f>#N/A</f>
        <v/>
      </c>
      <c r="U272" s="182" t="str">
        <f>#N/A</f>
        <v/>
      </c>
      <c r="V272" s="182" t="str">
        <f>#N/A</f>
        <v>12</v>
      </c>
      <c r="W272" s="182" t="str">
        <f>#N/A</f>
        <v/>
      </c>
      <c r="X272" s="182" t="str">
        <f>#N/A</f>
        <v/>
      </c>
      <c r="Y272" s="189" t="str">
        <f>#N/A</f>
        <v>122 Tahun,0 Bulan,31 Hari</v>
      </c>
      <c r="Z272" s="182">
        <f>#N/A</f>
        <v>12</v>
      </c>
    </row>
    <row r="273" spans="1:26" ht="14.25" customHeight="1">
      <c r="A273" s="156"/>
      <c r="B273" s="156"/>
      <c r="C273" s="176"/>
      <c r="D273" s="177"/>
      <c r="E273" s="187"/>
      <c r="F273" s="188">
        <f>#N/A</f>
        <v>12</v>
      </c>
      <c r="G273" s="253"/>
      <c r="H273" s="253"/>
      <c r="I273" s="253"/>
      <c r="J273" s="253"/>
      <c r="K273" s="253"/>
      <c r="L273" s="253"/>
      <c r="M273" s="253"/>
      <c r="N273" s="253"/>
      <c r="O273" s="253"/>
      <c r="P273" s="253"/>
      <c r="Q273" s="250"/>
      <c r="R273" s="254"/>
      <c r="S273" s="123">
        <v>271</v>
      </c>
      <c r="T273" s="182" t="str">
        <f>#N/A</f>
        <v/>
      </c>
      <c r="U273" s="182" t="str">
        <f>#N/A</f>
        <v/>
      </c>
      <c r="V273" s="182" t="str">
        <f>#N/A</f>
        <v>12</v>
      </c>
      <c r="W273" s="182" t="str">
        <f>#N/A</f>
        <v/>
      </c>
      <c r="X273" s="182" t="str">
        <f>#N/A</f>
        <v/>
      </c>
      <c r="Y273" s="189" t="str">
        <f>#N/A</f>
        <v>122 Tahun,0 Bulan,31 Hari</v>
      </c>
      <c r="Z273" s="182">
        <f>#N/A</f>
        <v>12</v>
      </c>
    </row>
    <row r="274" spans="1:26" ht="14.25" customHeight="1">
      <c r="A274" s="156"/>
      <c r="B274" s="156"/>
      <c r="C274" s="176"/>
      <c r="D274" s="177"/>
      <c r="E274" s="187"/>
      <c r="F274" s="188">
        <f>#N/A</f>
        <v>12</v>
      </c>
      <c r="G274" s="253"/>
      <c r="H274" s="253"/>
      <c r="I274" s="253"/>
      <c r="J274" s="253"/>
      <c r="K274" s="253"/>
      <c r="L274" s="253"/>
      <c r="M274" s="253"/>
      <c r="N274" s="253"/>
      <c r="O274" s="253"/>
      <c r="P274" s="253"/>
      <c r="Q274" s="250"/>
      <c r="R274" s="254"/>
      <c r="S274" s="123">
        <v>272</v>
      </c>
      <c r="T274" s="182" t="str">
        <f>#N/A</f>
        <v/>
      </c>
      <c r="U274" s="182" t="str">
        <f>#N/A</f>
        <v/>
      </c>
      <c r="V274" s="182" t="str">
        <f>#N/A</f>
        <v>12</v>
      </c>
      <c r="W274" s="182" t="str">
        <f>#N/A</f>
        <v/>
      </c>
      <c r="X274" s="182" t="str">
        <f>#N/A</f>
        <v/>
      </c>
      <c r="Y274" s="189" t="str">
        <f>#N/A</f>
        <v>122 Tahun,0 Bulan,31 Hari</v>
      </c>
      <c r="Z274" s="182">
        <f>#N/A</f>
        <v>12</v>
      </c>
    </row>
    <row r="275" spans="1:26" ht="14.25" customHeight="1">
      <c r="A275" s="156"/>
      <c r="B275" s="156"/>
      <c r="C275" s="176"/>
      <c r="D275" s="177"/>
      <c r="E275" s="187"/>
      <c r="F275" s="188">
        <f>#N/A</f>
        <v>12</v>
      </c>
      <c r="G275" s="253"/>
      <c r="H275" s="253"/>
      <c r="I275" s="253"/>
      <c r="J275" s="253"/>
      <c r="K275" s="253"/>
      <c r="L275" s="253"/>
      <c r="M275" s="253"/>
      <c r="N275" s="253"/>
      <c r="O275" s="253"/>
      <c r="P275" s="253"/>
      <c r="Q275" s="250"/>
      <c r="R275" s="254"/>
      <c r="S275" s="123">
        <v>273</v>
      </c>
      <c r="T275" s="182" t="str">
        <f>#N/A</f>
        <v/>
      </c>
      <c r="U275" s="182" t="str">
        <f>#N/A</f>
        <v/>
      </c>
      <c r="V275" s="182" t="str">
        <f>#N/A</f>
        <v>12</v>
      </c>
      <c r="W275" s="182" t="str">
        <f>#N/A</f>
        <v/>
      </c>
      <c r="X275" s="182" t="str">
        <f>#N/A</f>
        <v/>
      </c>
      <c r="Y275" s="189" t="str">
        <f>#N/A</f>
        <v>122 Tahun,0 Bulan,31 Hari</v>
      </c>
      <c r="Z275" s="182">
        <f>#N/A</f>
        <v>12</v>
      </c>
    </row>
    <row r="276" spans="1:26" ht="14.25" customHeight="1">
      <c r="A276" s="156"/>
      <c r="B276" s="156"/>
      <c r="C276" s="176"/>
      <c r="D276" s="177"/>
      <c r="E276" s="187"/>
      <c r="F276" s="188">
        <f>#N/A</f>
        <v>12</v>
      </c>
      <c r="G276" s="253"/>
      <c r="H276" s="253"/>
      <c r="I276" s="253"/>
      <c r="J276" s="253"/>
      <c r="K276" s="253"/>
      <c r="L276" s="253"/>
      <c r="M276" s="253"/>
      <c r="N276" s="253"/>
      <c r="O276" s="253"/>
      <c r="P276" s="253"/>
      <c r="Q276" s="250"/>
      <c r="R276" s="254"/>
      <c r="S276" s="123">
        <v>274</v>
      </c>
      <c r="T276" s="182" t="str">
        <f>#N/A</f>
        <v/>
      </c>
      <c r="U276" s="182" t="str">
        <f>#N/A</f>
        <v/>
      </c>
      <c r="V276" s="182" t="str">
        <f>#N/A</f>
        <v>12</v>
      </c>
      <c r="W276" s="182" t="str">
        <f>#N/A</f>
        <v/>
      </c>
      <c r="X276" s="182" t="str">
        <f>#N/A</f>
        <v/>
      </c>
      <c r="Y276" s="189" t="str">
        <f>#N/A</f>
        <v>122 Tahun,0 Bulan,31 Hari</v>
      </c>
      <c r="Z276" s="182">
        <f>#N/A</f>
        <v>12</v>
      </c>
    </row>
    <row r="277" spans="1:26" ht="14.25" customHeight="1">
      <c r="A277" s="156"/>
      <c r="B277" s="156"/>
      <c r="C277" s="176"/>
      <c r="D277" s="177"/>
      <c r="E277" s="187"/>
      <c r="F277" s="188">
        <f>#N/A</f>
        <v>12</v>
      </c>
      <c r="G277" s="253"/>
      <c r="H277" s="253"/>
      <c r="I277" s="253"/>
      <c r="J277" s="253"/>
      <c r="K277" s="253"/>
      <c r="L277" s="253"/>
      <c r="M277" s="253"/>
      <c r="N277" s="253"/>
      <c r="O277" s="253"/>
      <c r="P277" s="253"/>
      <c r="Q277" s="250"/>
      <c r="R277" s="254"/>
      <c r="S277" s="123">
        <v>275</v>
      </c>
      <c r="T277" s="182" t="str">
        <f>#N/A</f>
        <v/>
      </c>
      <c r="U277" s="182" t="str">
        <f>#N/A</f>
        <v/>
      </c>
      <c r="V277" s="182" t="str">
        <f>#N/A</f>
        <v>12</v>
      </c>
      <c r="W277" s="182" t="str">
        <f>#N/A</f>
        <v/>
      </c>
      <c r="X277" s="182" t="str">
        <f>#N/A</f>
        <v/>
      </c>
      <c r="Y277" s="189" t="str">
        <f>#N/A</f>
        <v>122 Tahun,0 Bulan,31 Hari</v>
      </c>
      <c r="Z277" s="182">
        <f>#N/A</f>
        <v>12</v>
      </c>
    </row>
    <row r="278" spans="1:26" ht="14.25" customHeight="1">
      <c r="A278" s="156"/>
      <c r="B278" s="156"/>
      <c r="C278" s="176"/>
      <c r="D278" s="177"/>
      <c r="E278" s="187"/>
      <c r="F278" s="188">
        <f>#N/A</f>
        <v>12</v>
      </c>
      <c r="G278" s="253"/>
      <c r="H278" s="253"/>
      <c r="I278" s="253"/>
      <c r="J278" s="253"/>
      <c r="K278" s="253"/>
      <c r="L278" s="253"/>
      <c r="M278" s="253"/>
      <c r="N278" s="253"/>
      <c r="O278" s="253"/>
      <c r="P278" s="253"/>
      <c r="Q278" s="250"/>
      <c r="R278" s="254"/>
      <c r="S278" s="123">
        <v>276</v>
      </c>
      <c r="T278" s="182" t="str">
        <f>#N/A</f>
        <v/>
      </c>
      <c r="U278" s="182" t="str">
        <f>#N/A</f>
        <v/>
      </c>
      <c r="V278" s="182" t="str">
        <f>#N/A</f>
        <v>12</v>
      </c>
      <c r="W278" s="182" t="str">
        <f>#N/A</f>
        <v/>
      </c>
      <c r="X278" s="182" t="str">
        <f>#N/A</f>
        <v/>
      </c>
      <c r="Y278" s="189" t="str">
        <f>#N/A</f>
        <v>122 Tahun,0 Bulan,31 Hari</v>
      </c>
      <c r="Z278" s="182">
        <f>#N/A</f>
        <v>12</v>
      </c>
    </row>
    <row r="279" spans="1:26" ht="14.25" customHeight="1">
      <c r="A279" s="156"/>
      <c r="B279" s="156"/>
      <c r="C279" s="176"/>
      <c r="D279" s="177"/>
      <c r="E279" s="187"/>
      <c r="F279" s="188">
        <f>#N/A</f>
        <v>12</v>
      </c>
      <c r="G279" s="253"/>
      <c r="H279" s="253"/>
      <c r="I279" s="253"/>
      <c r="J279" s="253"/>
      <c r="K279" s="253"/>
      <c r="L279" s="253"/>
      <c r="M279" s="253"/>
      <c r="N279" s="253"/>
      <c r="O279" s="253"/>
      <c r="P279" s="253"/>
      <c r="Q279" s="250"/>
      <c r="R279" s="254"/>
      <c r="S279" s="123">
        <v>277</v>
      </c>
      <c r="T279" s="182" t="str">
        <f>#N/A</f>
        <v/>
      </c>
      <c r="U279" s="182" t="str">
        <f>#N/A</f>
        <v/>
      </c>
      <c r="V279" s="182" t="str">
        <f>#N/A</f>
        <v>12</v>
      </c>
      <c r="W279" s="182" t="str">
        <f>#N/A</f>
        <v/>
      </c>
      <c r="X279" s="182" t="str">
        <f>#N/A</f>
        <v/>
      </c>
      <c r="Y279" s="189" t="str">
        <f>#N/A</f>
        <v>122 Tahun,0 Bulan,31 Hari</v>
      </c>
      <c r="Z279" s="182">
        <f>#N/A</f>
        <v>12</v>
      </c>
    </row>
    <row r="280" spans="1:26" ht="14.25" customHeight="1">
      <c r="A280" s="156"/>
      <c r="B280" s="156"/>
      <c r="C280" s="176"/>
      <c r="D280" s="177"/>
      <c r="E280" s="187"/>
      <c r="F280" s="188">
        <f>#N/A</f>
        <v>12</v>
      </c>
      <c r="G280" s="253"/>
      <c r="H280" s="253"/>
      <c r="I280" s="253"/>
      <c r="J280" s="253"/>
      <c r="K280" s="253"/>
      <c r="L280" s="253"/>
      <c r="M280" s="253"/>
      <c r="N280" s="253"/>
      <c r="O280" s="253"/>
      <c r="P280" s="253"/>
      <c r="Q280" s="250"/>
      <c r="R280" s="254"/>
      <c r="S280" s="123">
        <v>278</v>
      </c>
      <c r="T280" s="182" t="str">
        <f>#N/A</f>
        <v/>
      </c>
      <c r="U280" s="182" t="str">
        <f>#N/A</f>
        <v/>
      </c>
      <c r="V280" s="182" t="str">
        <f>#N/A</f>
        <v>12</v>
      </c>
      <c r="W280" s="182" t="str">
        <f>#N/A</f>
        <v/>
      </c>
      <c r="X280" s="182" t="str">
        <f>#N/A</f>
        <v/>
      </c>
      <c r="Y280" s="189" t="str">
        <f>#N/A</f>
        <v>122 Tahun,0 Bulan,31 Hari</v>
      </c>
      <c r="Z280" s="182">
        <f>#N/A</f>
        <v>12</v>
      </c>
    </row>
    <row r="281" spans="1:26" ht="14.25" customHeight="1">
      <c r="A281" s="156"/>
      <c r="B281" s="156"/>
      <c r="C281" s="176"/>
      <c r="D281" s="177"/>
      <c r="E281" s="187"/>
      <c r="F281" s="188">
        <f>#N/A</f>
        <v>12</v>
      </c>
      <c r="G281" s="253"/>
      <c r="H281" s="253"/>
      <c r="I281" s="253"/>
      <c r="J281" s="253"/>
      <c r="K281" s="253"/>
      <c r="L281" s="253"/>
      <c r="M281" s="253"/>
      <c r="N281" s="253"/>
      <c r="O281" s="253"/>
      <c r="P281" s="253"/>
      <c r="Q281" s="250"/>
      <c r="R281" s="254"/>
      <c r="S281" s="123">
        <v>279</v>
      </c>
      <c r="T281" s="182" t="str">
        <f>#N/A</f>
        <v/>
      </c>
      <c r="U281" s="182" t="str">
        <f>#N/A</f>
        <v/>
      </c>
      <c r="V281" s="182" t="str">
        <f>#N/A</f>
        <v>12</v>
      </c>
      <c r="W281" s="182" t="str">
        <f>#N/A</f>
        <v/>
      </c>
      <c r="X281" s="182" t="str">
        <f>#N/A</f>
        <v/>
      </c>
      <c r="Y281" s="189" t="str">
        <f>#N/A</f>
        <v>122 Tahun,0 Bulan,31 Hari</v>
      </c>
      <c r="Z281" s="182">
        <f>#N/A</f>
        <v>12</v>
      </c>
    </row>
    <row r="282" spans="1:26" ht="14.25" customHeight="1">
      <c r="A282" s="156"/>
      <c r="B282" s="156"/>
      <c r="C282" s="176"/>
      <c r="D282" s="177"/>
      <c r="E282" s="187"/>
      <c r="F282" s="188">
        <f>#N/A</f>
        <v>12</v>
      </c>
      <c r="G282" s="253"/>
      <c r="H282" s="253"/>
      <c r="I282" s="253"/>
      <c r="J282" s="253"/>
      <c r="K282" s="253"/>
      <c r="L282" s="253"/>
      <c r="M282" s="253"/>
      <c r="N282" s="253"/>
      <c r="O282" s="253"/>
      <c r="P282" s="253"/>
      <c r="Q282" s="250"/>
      <c r="R282" s="254"/>
      <c r="S282" s="123">
        <v>280</v>
      </c>
      <c r="T282" s="182" t="str">
        <f>#N/A</f>
        <v/>
      </c>
      <c r="U282" s="182" t="str">
        <f>#N/A</f>
        <v/>
      </c>
      <c r="V282" s="182" t="str">
        <f>#N/A</f>
        <v>12</v>
      </c>
      <c r="W282" s="182" t="str">
        <f>#N/A</f>
        <v/>
      </c>
      <c r="X282" s="182" t="str">
        <f>#N/A</f>
        <v/>
      </c>
      <c r="Y282" s="189" t="str">
        <f>#N/A</f>
        <v>122 Tahun,0 Bulan,31 Hari</v>
      </c>
      <c r="Z282" s="182">
        <f>#N/A</f>
        <v>12</v>
      </c>
    </row>
    <row r="283" spans="1:26" ht="14.25" customHeight="1">
      <c r="A283" s="156"/>
      <c r="B283" s="156"/>
      <c r="C283" s="176"/>
      <c r="D283" s="177"/>
      <c r="E283" s="187"/>
      <c r="F283" s="188">
        <f>#N/A</f>
        <v>12</v>
      </c>
      <c r="G283" s="253"/>
      <c r="H283" s="253"/>
      <c r="I283" s="253"/>
      <c r="J283" s="253"/>
      <c r="K283" s="253"/>
      <c r="L283" s="253"/>
      <c r="M283" s="253"/>
      <c r="N283" s="253"/>
      <c r="O283" s="253"/>
      <c r="P283" s="253"/>
      <c r="Q283" s="250"/>
      <c r="R283" s="254"/>
      <c r="S283" s="123">
        <v>281</v>
      </c>
      <c r="T283" s="182" t="str">
        <f>#N/A</f>
        <v/>
      </c>
      <c r="U283" s="182" t="str">
        <f>#N/A</f>
        <v/>
      </c>
      <c r="V283" s="182" t="str">
        <f>#N/A</f>
        <v>12</v>
      </c>
      <c r="W283" s="182" t="str">
        <f>#N/A</f>
        <v/>
      </c>
      <c r="X283" s="182" t="str">
        <f>#N/A</f>
        <v/>
      </c>
      <c r="Y283" s="189" t="str">
        <f>#N/A</f>
        <v>122 Tahun,0 Bulan,31 Hari</v>
      </c>
      <c r="Z283" s="182">
        <f>#N/A</f>
        <v>12</v>
      </c>
    </row>
    <row r="284" spans="1:26" ht="14.25" customHeight="1">
      <c r="A284" s="156"/>
      <c r="B284" s="156"/>
      <c r="C284" s="176"/>
      <c r="D284" s="177"/>
      <c r="E284" s="187"/>
      <c r="F284" s="188">
        <f>#N/A</f>
        <v>12</v>
      </c>
      <c r="G284" s="253"/>
      <c r="H284" s="253"/>
      <c r="I284" s="253"/>
      <c r="J284" s="253"/>
      <c r="K284" s="253"/>
      <c r="L284" s="253"/>
      <c r="M284" s="253"/>
      <c r="N284" s="253"/>
      <c r="O284" s="253"/>
      <c r="P284" s="253"/>
      <c r="Q284" s="250"/>
      <c r="R284" s="254"/>
      <c r="S284" s="123">
        <v>282</v>
      </c>
      <c r="T284" s="182" t="str">
        <f>#N/A</f>
        <v/>
      </c>
      <c r="U284" s="182" t="str">
        <f>#N/A</f>
        <v/>
      </c>
      <c r="V284" s="182" t="str">
        <f>#N/A</f>
        <v>12</v>
      </c>
      <c r="W284" s="182" t="str">
        <f>#N/A</f>
        <v/>
      </c>
      <c r="X284" s="182" t="str">
        <f>#N/A</f>
        <v/>
      </c>
      <c r="Y284" s="189" t="str">
        <f>#N/A</f>
        <v>122 Tahun,0 Bulan,31 Hari</v>
      </c>
      <c r="Z284" s="182">
        <f>#N/A</f>
        <v>12</v>
      </c>
    </row>
    <row r="285" spans="1:26" ht="14.25" customHeight="1">
      <c r="A285" s="156"/>
      <c r="B285" s="156"/>
      <c r="C285" s="176"/>
      <c r="D285" s="177"/>
      <c r="E285" s="187"/>
      <c r="F285" s="188">
        <f>#N/A</f>
        <v>12</v>
      </c>
      <c r="G285" s="253"/>
      <c r="H285" s="253"/>
      <c r="I285" s="253"/>
      <c r="J285" s="253"/>
      <c r="K285" s="253"/>
      <c r="L285" s="253"/>
      <c r="M285" s="253"/>
      <c r="N285" s="253"/>
      <c r="O285" s="253"/>
      <c r="P285" s="253"/>
      <c r="Q285" s="250"/>
      <c r="R285" s="254"/>
      <c r="S285" s="123">
        <v>283</v>
      </c>
      <c r="T285" s="182" t="str">
        <f>#N/A</f>
        <v/>
      </c>
      <c r="U285" s="182" t="str">
        <f>#N/A</f>
        <v/>
      </c>
      <c r="V285" s="182" t="str">
        <f>#N/A</f>
        <v>12</v>
      </c>
      <c r="W285" s="182" t="str">
        <f>#N/A</f>
        <v/>
      </c>
      <c r="X285" s="182" t="str">
        <f>#N/A</f>
        <v/>
      </c>
      <c r="Y285" s="189" t="str">
        <f>#N/A</f>
        <v>122 Tahun,0 Bulan,31 Hari</v>
      </c>
      <c r="Z285" s="182">
        <f>#N/A</f>
        <v>12</v>
      </c>
    </row>
    <row r="286" spans="1:26" ht="14.25" customHeight="1">
      <c r="A286" s="156"/>
      <c r="B286" s="156"/>
      <c r="C286" s="176"/>
      <c r="D286" s="177"/>
      <c r="E286" s="187"/>
      <c r="F286" s="188">
        <f>#N/A</f>
        <v>12</v>
      </c>
      <c r="G286" s="253"/>
      <c r="H286" s="253"/>
      <c r="I286" s="253"/>
      <c r="J286" s="253"/>
      <c r="K286" s="253"/>
      <c r="L286" s="253"/>
      <c r="M286" s="253"/>
      <c r="N286" s="253"/>
      <c r="O286" s="253"/>
      <c r="P286" s="253"/>
      <c r="Q286" s="250"/>
      <c r="R286" s="254"/>
      <c r="S286" s="123">
        <v>284</v>
      </c>
      <c r="T286" s="182" t="str">
        <f>#N/A</f>
        <v/>
      </c>
      <c r="U286" s="182" t="str">
        <f>#N/A</f>
        <v/>
      </c>
      <c r="V286" s="182" t="str">
        <f>#N/A</f>
        <v>12</v>
      </c>
      <c r="W286" s="182" t="str">
        <f>#N/A</f>
        <v/>
      </c>
      <c r="X286" s="182" t="str">
        <f>#N/A</f>
        <v/>
      </c>
      <c r="Y286" s="189" t="str">
        <f>#N/A</f>
        <v>122 Tahun,0 Bulan,31 Hari</v>
      </c>
      <c r="Z286" s="182">
        <f>#N/A</f>
        <v>12</v>
      </c>
    </row>
    <row r="287" spans="1:26" ht="14.25" customHeight="1">
      <c r="A287" s="156"/>
      <c r="B287" s="156"/>
      <c r="C287" s="176"/>
      <c r="D287" s="177"/>
      <c r="E287" s="187"/>
      <c r="F287" s="188">
        <f>#N/A</f>
        <v>12</v>
      </c>
      <c r="G287" s="253"/>
      <c r="H287" s="253"/>
      <c r="I287" s="253"/>
      <c r="J287" s="253"/>
      <c r="K287" s="253"/>
      <c r="L287" s="253"/>
      <c r="M287" s="253"/>
      <c r="N287" s="253"/>
      <c r="O287" s="253"/>
      <c r="P287" s="253"/>
      <c r="Q287" s="250"/>
      <c r="R287" s="254"/>
      <c r="S287" s="123">
        <v>285</v>
      </c>
      <c r="T287" s="182" t="str">
        <f>#N/A</f>
        <v/>
      </c>
      <c r="U287" s="182" t="str">
        <f>#N/A</f>
        <v/>
      </c>
      <c r="V287" s="182" t="str">
        <f>#N/A</f>
        <v>12</v>
      </c>
      <c r="W287" s="182" t="str">
        <f>#N/A</f>
        <v/>
      </c>
      <c r="X287" s="182" t="str">
        <f>#N/A</f>
        <v/>
      </c>
      <c r="Y287" s="189" t="str">
        <f>#N/A</f>
        <v>122 Tahun,0 Bulan,31 Hari</v>
      </c>
      <c r="Z287" s="182">
        <f>#N/A</f>
        <v>12</v>
      </c>
    </row>
    <row r="288" spans="1:26" ht="14.25" customHeight="1">
      <c r="A288" s="156"/>
      <c r="B288" s="156"/>
      <c r="C288" s="176"/>
      <c r="D288" s="177"/>
      <c r="E288" s="187"/>
      <c r="F288" s="188">
        <f>#N/A</f>
        <v>12</v>
      </c>
      <c r="G288" s="253"/>
      <c r="H288" s="253"/>
      <c r="I288" s="253"/>
      <c r="J288" s="253"/>
      <c r="K288" s="253"/>
      <c r="L288" s="253"/>
      <c r="M288" s="253"/>
      <c r="N288" s="253"/>
      <c r="O288" s="253"/>
      <c r="P288" s="253"/>
      <c r="Q288" s="250"/>
      <c r="R288" s="254"/>
      <c r="S288" s="123">
        <v>286</v>
      </c>
      <c r="T288" s="182" t="str">
        <f>#N/A</f>
        <v/>
      </c>
      <c r="U288" s="182" t="str">
        <f>#N/A</f>
        <v/>
      </c>
      <c r="V288" s="182" t="str">
        <f>#N/A</f>
        <v>12</v>
      </c>
      <c r="W288" s="182" t="str">
        <f>#N/A</f>
        <v/>
      </c>
      <c r="X288" s="182" t="str">
        <f>#N/A</f>
        <v/>
      </c>
      <c r="Y288" s="189" t="str">
        <f>#N/A</f>
        <v>122 Tahun,0 Bulan,31 Hari</v>
      </c>
      <c r="Z288" s="182">
        <f>#N/A</f>
        <v>12</v>
      </c>
    </row>
    <row r="289" spans="1:26" ht="14.25" customHeight="1">
      <c r="A289" s="156"/>
      <c r="B289" s="156"/>
      <c r="C289" s="176"/>
      <c r="D289" s="177"/>
      <c r="E289" s="187"/>
      <c r="F289" s="188">
        <f>#N/A</f>
        <v>12</v>
      </c>
      <c r="G289" s="253"/>
      <c r="H289" s="253"/>
      <c r="I289" s="253"/>
      <c r="J289" s="253"/>
      <c r="K289" s="253"/>
      <c r="L289" s="253"/>
      <c r="M289" s="253"/>
      <c r="N289" s="253"/>
      <c r="O289" s="253"/>
      <c r="P289" s="253"/>
      <c r="Q289" s="250"/>
      <c r="R289" s="254"/>
      <c r="S289" s="123">
        <v>287</v>
      </c>
      <c r="T289" s="182" t="str">
        <f>#N/A</f>
        <v/>
      </c>
      <c r="U289" s="182" t="str">
        <f>#N/A</f>
        <v/>
      </c>
      <c r="V289" s="182" t="str">
        <f>#N/A</f>
        <v>12</v>
      </c>
      <c r="W289" s="182" t="str">
        <f>#N/A</f>
        <v/>
      </c>
      <c r="X289" s="182" t="str">
        <f>#N/A</f>
        <v/>
      </c>
      <c r="Y289" s="189" t="str">
        <f>#N/A</f>
        <v>122 Tahun,0 Bulan,31 Hari</v>
      </c>
      <c r="Z289" s="182">
        <f>#N/A</f>
        <v>12</v>
      </c>
    </row>
    <row r="290" spans="1:26" ht="14.25" customHeight="1">
      <c r="A290" s="156"/>
      <c r="B290" s="156"/>
      <c r="C290" s="176"/>
      <c r="D290" s="177"/>
      <c r="E290" s="187"/>
      <c r="F290" s="188">
        <f>#N/A</f>
        <v>12</v>
      </c>
      <c r="G290" s="253"/>
      <c r="H290" s="253"/>
      <c r="I290" s="253"/>
      <c r="J290" s="253"/>
      <c r="K290" s="253"/>
      <c r="L290" s="253"/>
      <c r="M290" s="253"/>
      <c r="N290" s="253"/>
      <c r="O290" s="253"/>
      <c r="P290" s="253"/>
      <c r="Q290" s="250"/>
      <c r="R290" s="254"/>
      <c r="S290" s="123">
        <v>288</v>
      </c>
      <c r="T290" s="182" t="str">
        <f>#N/A</f>
        <v/>
      </c>
      <c r="U290" s="182" t="str">
        <f>#N/A</f>
        <v/>
      </c>
      <c r="V290" s="182" t="str">
        <f>#N/A</f>
        <v>12</v>
      </c>
      <c r="W290" s="182" t="str">
        <f>#N/A</f>
        <v/>
      </c>
      <c r="X290" s="182" t="str">
        <f>#N/A</f>
        <v/>
      </c>
      <c r="Y290" s="189" t="str">
        <f>#N/A</f>
        <v>122 Tahun,0 Bulan,31 Hari</v>
      </c>
      <c r="Z290" s="182">
        <f>#N/A</f>
        <v>12</v>
      </c>
    </row>
    <row r="291" spans="1:26" ht="14.25" customHeight="1">
      <c r="A291" s="156"/>
      <c r="B291" s="156"/>
      <c r="C291" s="176"/>
      <c r="D291" s="177"/>
      <c r="E291" s="187"/>
      <c r="F291" s="188">
        <f>#N/A</f>
        <v>12</v>
      </c>
      <c r="G291" s="253"/>
      <c r="H291" s="253"/>
      <c r="I291" s="253"/>
      <c r="J291" s="253"/>
      <c r="K291" s="253"/>
      <c r="L291" s="253"/>
      <c r="M291" s="253"/>
      <c r="N291" s="253"/>
      <c r="O291" s="253"/>
      <c r="P291" s="253"/>
      <c r="Q291" s="250"/>
      <c r="R291" s="254"/>
      <c r="S291" s="123">
        <v>289</v>
      </c>
      <c r="T291" s="182" t="str">
        <f>#N/A</f>
        <v/>
      </c>
      <c r="U291" s="182" t="str">
        <f>#N/A</f>
        <v/>
      </c>
      <c r="V291" s="182" t="str">
        <f>#N/A</f>
        <v>12</v>
      </c>
      <c r="W291" s="182" t="str">
        <f>#N/A</f>
        <v/>
      </c>
      <c r="X291" s="182" t="str">
        <f>#N/A</f>
        <v/>
      </c>
      <c r="Y291" s="189" t="str">
        <f>#N/A</f>
        <v>122 Tahun,0 Bulan,31 Hari</v>
      </c>
      <c r="Z291" s="182">
        <f>#N/A</f>
        <v>12</v>
      </c>
    </row>
    <row r="292" spans="1:26" ht="14.25" customHeight="1">
      <c r="A292" s="156"/>
      <c r="B292" s="156"/>
      <c r="C292" s="176"/>
      <c r="D292" s="177"/>
      <c r="E292" s="187"/>
      <c r="F292" s="188">
        <f>#N/A</f>
        <v>12</v>
      </c>
      <c r="G292" s="253"/>
      <c r="H292" s="253"/>
      <c r="I292" s="253"/>
      <c r="J292" s="253"/>
      <c r="K292" s="253"/>
      <c r="L292" s="253"/>
      <c r="M292" s="253"/>
      <c r="N292" s="253"/>
      <c r="O292" s="253"/>
      <c r="P292" s="253"/>
      <c r="Q292" s="250"/>
      <c r="R292" s="254"/>
      <c r="S292" s="123">
        <v>290</v>
      </c>
      <c r="T292" s="182" t="str">
        <f>#N/A</f>
        <v/>
      </c>
      <c r="U292" s="182" t="str">
        <f>#N/A</f>
        <v/>
      </c>
      <c r="V292" s="182" t="str">
        <f>#N/A</f>
        <v>12</v>
      </c>
      <c r="W292" s="182" t="str">
        <f>#N/A</f>
        <v/>
      </c>
      <c r="X292" s="182" t="str">
        <f>#N/A</f>
        <v/>
      </c>
      <c r="Y292" s="189" t="str">
        <f>#N/A</f>
        <v>122 Tahun,0 Bulan,31 Hari</v>
      </c>
      <c r="Z292" s="182">
        <f>#N/A</f>
        <v>12</v>
      </c>
    </row>
    <row r="293" spans="1:26" ht="14.25" customHeight="1">
      <c r="A293" s="156"/>
      <c r="B293" s="156"/>
      <c r="C293" s="176"/>
      <c r="D293" s="177"/>
      <c r="E293" s="187"/>
      <c r="F293" s="188">
        <f>#N/A</f>
        <v>12</v>
      </c>
      <c r="G293" s="253"/>
      <c r="H293" s="253"/>
      <c r="I293" s="253"/>
      <c r="J293" s="253"/>
      <c r="K293" s="253"/>
      <c r="L293" s="253"/>
      <c r="M293" s="253"/>
      <c r="N293" s="253"/>
      <c r="O293" s="253"/>
      <c r="P293" s="253"/>
      <c r="Q293" s="250"/>
      <c r="R293" s="254"/>
      <c r="S293" s="123">
        <v>291</v>
      </c>
      <c r="T293" s="182" t="str">
        <f>#N/A</f>
        <v/>
      </c>
      <c r="U293" s="182" t="str">
        <f>#N/A</f>
        <v/>
      </c>
      <c r="V293" s="182" t="str">
        <f>#N/A</f>
        <v>12</v>
      </c>
      <c r="W293" s="182" t="str">
        <f>#N/A</f>
        <v/>
      </c>
      <c r="X293" s="182" t="str">
        <f>#N/A</f>
        <v/>
      </c>
      <c r="Y293" s="189" t="str">
        <f>#N/A</f>
        <v>122 Tahun,0 Bulan,31 Hari</v>
      </c>
      <c r="Z293" s="182">
        <f>#N/A</f>
        <v>12</v>
      </c>
    </row>
    <row r="294" spans="1:26" ht="14.25" customHeight="1">
      <c r="A294" s="156"/>
      <c r="B294" s="156"/>
      <c r="C294" s="176"/>
      <c r="D294" s="177"/>
      <c r="E294" s="187"/>
      <c r="F294" s="188">
        <f>#N/A</f>
        <v>12</v>
      </c>
      <c r="G294" s="253"/>
      <c r="H294" s="253"/>
      <c r="I294" s="253"/>
      <c r="J294" s="253"/>
      <c r="K294" s="253"/>
      <c r="L294" s="253"/>
      <c r="M294" s="253"/>
      <c r="N294" s="253"/>
      <c r="O294" s="253"/>
      <c r="P294" s="253"/>
      <c r="Q294" s="250"/>
      <c r="R294" s="254"/>
      <c r="S294" s="123">
        <v>292</v>
      </c>
      <c r="T294" s="182" t="str">
        <f>#N/A</f>
        <v/>
      </c>
      <c r="U294" s="182" t="str">
        <f>#N/A</f>
        <v/>
      </c>
      <c r="V294" s="182" t="str">
        <f>#N/A</f>
        <v>12</v>
      </c>
      <c r="W294" s="182" t="str">
        <f>#N/A</f>
        <v/>
      </c>
      <c r="X294" s="182" t="str">
        <f>#N/A</f>
        <v/>
      </c>
      <c r="Y294" s="189" t="str">
        <f>#N/A</f>
        <v>122 Tahun,0 Bulan,31 Hari</v>
      </c>
      <c r="Z294" s="182">
        <f>#N/A</f>
        <v>12</v>
      </c>
    </row>
    <row r="295" spans="1:26" ht="14.25" customHeight="1">
      <c r="A295" s="156"/>
      <c r="B295" s="156"/>
      <c r="C295" s="176"/>
      <c r="D295" s="177"/>
      <c r="E295" s="187"/>
      <c r="F295" s="188">
        <f>#N/A</f>
        <v>12</v>
      </c>
      <c r="G295" s="253"/>
      <c r="H295" s="253"/>
      <c r="I295" s="253"/>
      <c r="J295" s="253"/>
      <c r="K295" s="253"/>
      <c r="L295" s="253"/>
      <c r="M295" s="253"/>
      <c r="N295" s="253"/>
      <c r="O295" s="253"/>
      <c r="P295" s="253"/>
      <c r="Q295" s="250"/>
      <c r="R295" s="254"/>
      <c r="S295" s="123">
        <v>293</v>
      </c>
      <c r="T295" s="182" t="str">
        <f>#N/A</f>
        <v/>
      </c>
      <c r="U295" s="182" t="str">
        <f>#N/A</f>
        <v/>
      </c>
      <c r="V295" s="182" t="str">
        <f>#N/A</f>
        <v>12</v>
      </c>
      <c r="W295" s="182" t="str">
        <f>#N/A</f>
        <v/>
      </c>
      <c r="X295" s="182" t="str">
        <f>#N/A</f>
        <v/>
      </c>
      <c r="Y295" s="189" t="str">
        <f>#N/A</f>
        <v>122 Tahun,0 Bulan,31 Hari</v>
      </c>
      <c r="Z295" s="182">
        <f>#N/A</f>
        <v>12</v>
      </c>
    </row>
    <row r="296" spans="1:26" ht="14.25" customHeight="1">
      <c r="A296" s="156"/>
      <c r="B296" s="156"/>
      <c r="C296" s="176"/>
      <c r="D296" s="177"/>
      <c r="E296" s="187"/>
      <c r="F296" s="188">
        <f>#N/A</f>
        <v>12</v>
      </c>
      <c r="G296" s="253"/>
      <c r="H296" s="253"/>
      <c r="I296" s="253"/>
      <c r="J296" s="253"/>
      <c r="K296" s="253"/>
      <c r="L296" s="253"/>
      <c r="M296" s="253"/>
      <c r="N296" s="253"/>
      <c r="O296" s="253"/>
      <c r="P296" s="253"/>
      <c r="Q296" s="250"/>
      <c r="R296" s="254"/>
      <c r="S296" s="123">
        <v>294</v>
      </c>
      <c r="T296" s="182" t="str">
        <f>#N/A</f>
        <v/>
      </c>
      <c r="U296" s="182" t="str">
        <f>#N/A</f>
        <v/>
      </c>
      <c r="V296" s="182" t="str">
        <f>#N/A</f>
        <v>12</v>
      </c>
      <c r="W296" s="182" t="str">
        <f>#N/A</f>
        <v/>
      </c>
      <c r="X296" s="182" t="str">
        <f>#N/A</f>
        <v/>
      </c>
      <c r="Y296" s="189" t="str">
        <f>#N/A</f>
        <v>122 Tahun,0 Bulan,31 Hari</v>
      </c>
      <c r="Z296" s="182">
        <f>#N/A</f>
        <v>12</v>
      </c>
    </row>
    <row r="297" spans="1:26" ht="14.25" customHeight="1">
      <c r="A297" s="156"/>
      <c r="B297" s="156"/>
      <c r="C297" s="176"/>
      <c r="D297" s="177"/>
      <c r="E297" s="187"/>
      <c r="F297" s="188">
        <f>#N/A</f>
        <v>12</v>
      </c>
      <c r="G297" s="253"/>
      <c r="H297" s="253"/>
      <c r="I297" s="253"/>
      <c r="J297" s="253"/>
      <c r="K297" s="253"/>
      <c r="L297" s="253"/>
      <c r="M297" s="253"/>
      <c r="N297" s="253"/>
      <c r="O297" s="253"/>
      <c r="P297" s="253"/>
      <c r="Q297" s="250"/>
      <c r="R297" s="254"/>
      <c r="S297" s="123">
        <v>295</v>
      </c>
      <c r="T297" s="182" t="str">
        <f>#N/A</f>
        <v/>
      </c>
      <c r="U297" s="182" t="str">
        <f>#N/A</f>
        <v/>
      </c>
      <c r="V297" s="182" t="str">
        <f>#N/A</f>
        <v>12</v>
      </c>
      <c r="W297" s="182" t="str">
        <f>#N/A</f>
        <v/>
      </c>
      <c r="X297" s="182" t="str">
        <f>#N/A</f>
        <v/>
      </c>
      <c r="Y297" s="189" t="str">
        <f>#N/A</f>
        <v>122 Tahun,0 Bulan,31 Hari</v>
      </c>
      <c r="Z297" s="182">
        <f>#N/A</f>
        <v>12</v>
      </c>
    </row>
    <row r="298" spans="1:26" ht="14.25" customHeight="1">
      <c r="A298" s="156"/>
      <c r="B298" s="156"/>
      <c r="C298" s="176"/>
      <c r="D298" s="177"/>
      <c r="E298" s="187"/>
      <c r="F298" s="188">
        <f>#N/A</f>
        <v>12</v>
      </c>
      <c r="G298" s="253"/>
      <c r="H298" s="253"/>
      <c r="I298" s="253"/>
      <c r="J298" s="253"/>
      <c r="K298" s="253"/>
      <c r="L298" s="253"/>
      <c r="M298" s="253"/>
      <c r="N298" s="253"/>
      <c r="O298" s="253"/>
      <c r="P298" s="253"/>
      <c r="Q298" s="250"/>
      <c r="R298" s="254"/>
      <c r="S298" s="123">
        <v>296</v>
      </c>
      <c r="T298" s="182" t="str">
        <f>#N/A</f>
        <v/>
      </c>
      <c r="U298" s="182" t="str">
        <f>#N/A</f>
        <v/>
      </c>
      <c r="V298" s="182" t="str">
        <f>#N/A</f>
        <v>12</v>
      </c>
      <c r="W298" s="182" t="str">
        <f>#N/A</f>
        <v/>
      </c>
      <c r="X298" s="182" t="str">
        <f>#N/A</f>
        <v/>
      </c>
      <c r="Y298" s="189" t="str">
        <f>#N/A</f>
        <v>122 Tahun,0 Bulan,31 Hari</v>
      </c>
      <c r="Z298" s="182">
        <f>#N/A</f>
        <v>12</v>
      </c>
    </row>
    <row r="299" spans="1:26" ht="14.25" customHeight="1">
      <c r="A299" s="156"/>
      <c r="B299" s="156"/>
      <c r="C299" s="176"/>
      <c r="D299" s="177"/>
      <c r="E299" s="187"/>
      <c r="F299" s="188">
        <f>#N/A</f>
        <v>12</v>
      </c>
      <c r="G299" s="253"/>
      <c r="H299" s="253"/>
      <c r="I299" s="253"/>
      <c r="J299" s="253"/>
      <c r="K299" s="253"/>
      <c r="L299" s="253"/>
      <c r="M299" s="253"/>
      <c r="N299" s="253"/>
      <c r="O299" s="253"/>
      <c r="P299" s="253"/>
      <c r="Q299" s="250"/>
      <c r="R299" s="254"/>
      <c r="S299" s="123">
        <v>297</v>
      </c>
      <c r="T299" s="182" t="str">
        <f>#N/A</f>
        <v/>
      </c>
      <c r="U299" s="182" t="str">
        <f>#N/A</f>
        <v/>
      </c>
      <c r="V299" s="182" t="str">
        <f>#N/A</f>
        <v>12</v>
      </c>
      <c r="W299" s="182" t="str">
        <f>#N/A</f>
        <v/>
      </c>
      <c r="X299" s="182" t="str">
        <f>#N/A</f>
        <v/>
      </c>
      <c r="Y299" s="189" t="str">
        <f>#N/A</f>
        <v>122 Tahun,0 Bulan,31 Hari</v>
      </c>
      <c r="Z299" s="182">
        <f>#N/A</f>
        <v>12</v>
      </c>
    </row>
    <row r="300" spans="1:26" ht="14.25" customHeight="1">
      <c r="A300" s="156"/>
      <c r="B300" s="156"/>
      <c r="C300" s="176"/>
      <c r="D300" s="177"/>
      <c r="E300" s="187"/>
      <c r="F300" s="188">
        <f>#N/A</f>
        <v>12</v>
      </c>
      <c r="G300" s="253"/>
      <c r="H300" s="253"/>
      <c r="I300" s="253"/>
      <c r="J300" s="253"/>
      <c r="K300" s="253"/>
      <c r="L300" s="253"/>
      <c r="M300" s="253"/>
      <c r="N300" s="253"/>
      <c r="O300" s="253"/>
      <c r="P300" s="253"/>
      <c r="Q300" s="250"/>
      <c r="R300" s="254"/>
      <c r="S300" s="123">
        <v>298</v>
      </c>
      <c r="T300" s="182" t="str">
        <f>#N/A</f>
        <v/>
      </c>
      <c r="U300" s="182" t="str">
        <f>#N/A</f>
        <v/>
      </c>
      <c r="V300" s="182" t="str">
        <f>#N/A</f>
        <v>12</v>
      </c>
      <c r="W300" s="182" t="str">
        <f>#N/A</f>
        <v/>
      </c>
      <c r="X300" s="182" t="str">
        <f>#N/A</f>
        <v/>
      </c>
      <c r="Y300" s="189" t="str">
        <f>#N/A</f>
        <v>122 Tahun,0 Bulan,31 Hari</v>
      </c>
      <c r="Z300" s="182">
        <f>#N/A</f>
        <v>12</v>
      </c>
    </row>
    <row r="301" spans="1:26" ht="14.25" customHeight="1">
      <c r="A301" s="156"/>
      <c r="B301" s="156"/>
      <c r="C301" s="176"/>
      <c r="D301" s="177"/>
      <c r="E301" s="187"/>
      <c r="F301" s="188">
        <f>#N/A</f>
        <v>12</v>
      </c>
      <c r="G301" s="253"/>
      <c r="H301" s="253"/>
      <c r="I301" s="253"/>
      <c r="J301" s="253"/>
      <c r="K301" s="253"/>
      <c r="L301" s="253"/>
      <c r="M301" s="253"/>
      <c r="N301" s="253"/>
      <c r="O301" s="253"/>
      <c r="P301" s="253"/>
      <c r="Q301" s="250"/>
      <c r="R301" s="254"/>
      <c r="S301" s="123">
        <v>299</v>
      </c>
      <c r="T301" s="182" t="str">
        <f>#N/A</f>
        <v/>
      </c>
      <c r="U301" s="182" t="str">
        <f>#N/A</f>
        <v/>
      </c>
      <c r="V301" s="182" t="str">
        <f>#N/A</f>
        <v>12</v>
      </c>
      <c r="W301" s="182" t="str">
        <f>#N/A</f>
        <v/>
      </c>
      <c r="X301" s="182" t="str">
        <f>#N/A</f>
        <v/>
      </c>
      <c r="Y301" s="189" t="str">
        <f>#N/A</f>
        <v>122 Tahun,0 Bulan,31 Hari</v>
      </c>
      <c r="Z301" s="182">
        <f>#N/A</f>
        <v>12</v>
      </c>
    </row>
    <row r="302" spans="1:26" ht="14.25" customHeight="1">
      <c r="A302" s="156"/>
      <c r="B302" s="156"/>
      <c r="C302" s="176"/>
      <c r="D302" s="177"/>
      <c r="E302" s="187"/>
      <c r="F302" s="188">
        <f>#N/A</f>
        <v>12</v>
      </c>
      <c r="G302" s="253"/>
      <c r="H302" s="253"/>
      <c r="I302" s="253"/>
      <c r="J302" s="253"/>
      <c r="K302" s="253"/>
      <c r="L302" s="253"/>
      <c r="M302" s="253"/>
      <c r="N302" s="253"/>
      <c r="O302" s="253"/>
      <c r="P302" s="253"/>
      <c r="Q302" s="250"/>
      <c r="R302" s="254"/>
      <c r="S302" s="123">
        <v>300</v>
      </c>
      <c r="T302" s="182" t="str">
        <f>#N/A</f>
        <v/>
      </c>
      <c r="U302" s="182" t="str">
        <f>#N/A</f>
        <v/>
      </c>
      <c r="V302" s="182" t="str">
        <f>#N/A</f>
        <v>12</v>
      </c>
      <c r="W302" s="182" t="str">
        <f>#N/A</f>
        <v/>
      </c>
      <c r="X302" s="182" t="str">
        <f>#N/A</f>
        <v/>
      </c>
      <c r="Y302" s="189" t="str">
        <f>#N/A</f>
        <v>122 Tahun,0 Bulan,31 Hari</v>
      </c>
      <c r="Z302" s="182">
        <f>#N/A</f>
        <v>12</v>
      </c>
    </row>
    <row r="303" spans="1:26" ht="14.25" customHeight="1">
      <c r="A303" s="156"/>
      <c r="B303" s="156"/>
      <c r="C303" s="176"/>
      <c r="D303" s="177"/>
      <c r="E303" s="187"/>
      <c r="F303" s="188">
        <f>#N/A</f>
        <v>12</v>
      </c>
      <c r="G303" s="253"/>
      <c r="H303" s="253"/>
      <c r="I303" s="253"/>
      <c r="J303" s="253"/>
      <c r="K303" s="253"/>
      <c r="L303" s="253"/>
      <c r="M303" s="253"/>
      <c r="N303" s="253"/>
      <c r="O303" s="253"/>
      <c r="P303" s="253"/>
      <c r="Q303" s="250"/>
      <c r="R303" s="254"/>
      <c r="S303" s="123">
        <v>301</v>
      </c>
      <c r="T303" s="182" t="str">
        <f>#N/A</f>
        <v/>
      </c>
      <c r="U303" s="182" t="str">
        <f>#N/A</f>
        <v/>
      </c>
      <c r="V303" s="182" t="str">
        <f>#N/A</f>
        <v>12</v>
      </c>
      <c r="W303" s="182" t="str">
        <f>#N/A</f>
        <v/>
      </c>
      <c r="X303" s="182" t="str">
        <f>#N/A</f>
        <v/>
      </c>
      <c r="Y303" s="189" t="str">
        <f>#N/A</f>
        <v>122 Tahun,0 Bulan,31 Hari</v>
      </c>
      <c r="Z303" s="182">
        <f>#N/A</f>
        <v>12</v>
      </c>
    </row>
    <row r="304" spans="1:26" ht="14.25" customHeight="1">
      <c r="A304" s="156"/>
      <c r="B304" s="156"/>
      <c r="C304" s="176"/>
      <c r="D304" s="177"/>
      <c r="E304" s="187"/>
      <c r="F304" s="188">
        <f>#N/A</f>
        <v>12</v>
      </c>
      <c r="G304" s="253"/>
      <c r="H304" s="253"/>
      <c r="I304" s="253"/>
      <c r="J304" s="253"/>
      <c r="K304" s="253"/>
      <c r="L304" s="253"/>
      <c r="M304" s="253"/>
      <c r="N304" s="253"/>
      <c r="O304" s="253"/>
      <c r="P304" s="253"/>
      <c r="Q304" s="250"/>
      <c r="R304" s="254"/>
      <c r="S304" s="123">
        <v>302</v>
      </c>
      <c r="T304" s="182" t="str">
        <f>#N/A</f>
        <v/>
      </c>
      <c r="U304" s="182" t="str">
        <f>#N/A</f>
        <v/>
      </c>
      <c r="V304" s="182" t="str">
        <f>#N/A</f>
        <v>12</v>
      </c>
      <c r="W304" s="182" t="str">
        <f>#N/A</f>
        <v/>
      </c>
      <c r="X304" s="182" t="str">
        <f>#N/A</f>
        <v/>
      </c>
      <c r="Y304" s="189" t="str">
        <f>#N/A</f>
        <v>122 Tahun,0 Bulan,31 Hari</v>
      </c>
      <c r="Z304" s="182">
        <f>#N/A</f>
        <v>12</v>
      </c>
    </row>
    <row r="305" spans="1:26" ht="14.25" customHeight="1">
      <c r="A305" s="156"/>
      <c r="B305" s="156"/>
      <c r="C305" s="176"/>
      <c r="D305" s="177"/>
      <c r="E305" s="187"/>
      <c r="F305" s="188">
        <f>#N/A</f>
        <v>12</v>
      </c>
      <c r="G305" s="253"/>
      <c r="H305" s="253"/>
      <c r="I305" s="253"/>
      <c r="J305" s="253"/>
      <c r="K305" s="253"/>
      <c r="L305" s="253"/>
      <c r="M305" s="253"/>
      <c r="N305" s="253"/>
      <c r="O305" s="253"/>
      <c r="P305" s="253"/>
      <c r="Q305" s="250"/>
      <c r="R305" s="254"/>
      <c r="S305" s="123">
        <v>303</v>
      </c>
      <c r="T305" s="182" t="str">
        <f>#N/A</f>
        <v/>
      </c>
      <c r="U305" s="182" t="str">
        <f>#N/A</f>
        <v/>
      </c>
      <c r="V305" s="182" t="str">
        <f>#N/A</f>
        <v>12</v>
      </c>
      <c r="W305" s="182" t="str">
        <f>#N/A</f>
        <v/>
      </c>
      <c r="X305" s="182" t="str">
        <f>#N/A</f>
        <v/>
      </c>
      <c r="Y305" s="189" t="str">
        <f>#N/A</f>
        <v>122 Tahun,0 Bulan,31 Hari</v>
      </c>
      <c r="Z305" s="182">
        <f>#N/A</f>
        <v>12</v>
      </c>
    </row>
    <row r="306" spans="1:26" ht="14.25" customHeight="1">
      <c r="A306" s="156"/>
      <c r="B306" s="156"/>
      <c r="C306" s="176"/>
      <c r="D306" s="177"/>
      <c r="E306" s="187"/>
      <c r="F306" s="188">
        <f>#N/A</f>
        <v>12</v>
      </c>
      <c r="G306" s="253"/>
      <c r="H306" s="253"/>
      <c r="I306" s="253"/>
      <c r="J306" s="253"/>
      <c r="K306" s="253"/>
      <c r="L306" s="253"/>
      <c r="M306" s="253"/>
      <c r="N306" s="253"/>
      <c r="O306" s="253"/>
      <c r="P306" s="253"/>
      <c r="Q306" s="250"/>
      <c r="R306" s="254"/>
      <c r="S306" s="123">
        <v>304</v>
      </c>
      <c r="T306" s="182" t="str">
        <f>#N/A</f>
        <v/>
      </c>
      <c r="U306" s="182" t="str">
        <f>#N/A</f>
        <v/>
      </c>
      <c r="V306" s="182" t="str">
        <f>#N/A</f>
        <v>12</v>
      </c>
      <c r="W306" s="182" t="str">
        <f>#N/A</f>
        <v/>
      </c>
      <c r="X306" s="182" t="str">
        <f>#N/A</f>
        <v/>
      </c>
      <c r="Y306" s="189" t="str">
        <f>#N/A</f>
        <v>122 Tahun,0 Bulan,31 Hari</v>
      </c>
      <c r="Z306" s="182">
        <f>#N/A</f>
        <v>12</v>
      </c>
    </row>
    <row r="307" spans="1:26" ht="14.25" customHeight="1">
      <c r="A307" s="156"/>
      <c r="B307" s="156"/>
      <c r="C307" s="176"/>
      <c r="D307" s="177"/>
      <c r="E307" s="187"/>
      <c r="F307" s="188">
        <f>#N/A</f>
        <v>12</v>
      </c>
      <c r="G307" s="253"/>
      <c r="H307" s="253"/>
      <c r="I307" s="253"/>
      <c r="J307" s="253"/>
      <c r="K307" s="253"/>
      <c r="L307" s="253"/>
      <c r="M307" s="253"/>
      <c r="N307" s="253"/>
      <c r="O307" s="253"/>
      <c r="P307" s="253"/>
      <c r="Q307" s="250"/>
      <c r="R307" s="254"/>
      <c r="S307" s="123">
        <v>305</v>
      </c>
      <c r="T307" s="182" t="str">
        <f>#N/A</f>
        <v/>
      </c>
      <c r="U307" s="182" t="str">
        <f>#N/A</f>
        <v/>
      </c>
      <c r="V307" s="182" t="str">
        <f>#N/A</f>
        <v>12</v>
      </c>
      <c r="W307" s="182" t="str">
        <f>#N/A</f>
        <v/>
      </c>
      <c r="X307" s="182" t="str">
        <f>#N/A</f>
        <v/>
      </c>
      <c r="Y307" s="189" t="str">
        <f>#N/A</f>
        <v>122 Tahun,0 Bulan,31 Hari</v>
      </c>
      <c r="Z307" s="182">
        <f>#N/A</f>
        <v>12</v>
      </c>
    </row>
    <row r="308" spans="1:26" ht="14.25" customHeight="1">
      <c r="A308" s="156"/>
      <c r="B308" s="156"/>
      <c r="C308" s="176"/>
      <c r="D308" s="177"/>
      <c r="E308" s="187"/>
      <c r="F308" s="188">
        <f>#N/A</f>
        <v>12</v>
      </c>
      <c r="G308" s="253"/>
      <c r="H308" s="253"/>
      <c r="I308" s="253"/>
      <c r="J308" s="253"/>
      <c r="K308" s="253"/>
      <c r="L308" s="253"/>
      <c r="M308" s="253"/>
      <c r="N308" s="253"/>
      <c r="O308" s="253"/>
      <c r="P308" s="253"/>
      <c r="Q308" s="250"/>
      <c r="R308" s="254"/>
      <c r="S308" s="123">
        <v>306</v>
      </c>
      <c r="T308" s="182" t="str">
        <f>#N/A</f>
        <v/>
      </c>
      <c r="U308" s="182" t="str">
        <f>#N/A</f>
        <v/>
      </c>
      <c r="V308" s="182" t="str">
        <f>#N/A</f>
        <v>12</v>
      </c>
      <c r="W308" s="182" t="str">
        <f>#N/A</f>
        <v/>
      </c>
      <c r="X308" s="182" t="str">
        <f>#N/A</f>
        <v/>
      </c>
      <c r="Y308" s="189" t="str">
        <f>#N/A</f>
        <v>122 Tahun,0 Bulan,31 Hari</v>
      </c>
      <c r="Z308" s="182">
        <f>#N/A</f>
        <v>12</v>
      </c>
    </row>
    <row r="309" spans="1:26" ht="14.25" customHeight="1">
      <c r="A309" s="156"/>
      <c r="B309" s="156"/>
      <c r="C309" s="176"/>
      <c r="D309" s="177"/>
      <c r="E309" s="187"/>
      <c r="F309" s="188">
        <f>#N/A</f>
        <v>12</v>
      </c>
      <c r="G309" s="253"/>
      <c r="H309" s="253"/>
      <c r="I309" s="253"/>
      <c r="J309" s="253"/>
      <c r="K309" s="253"/>
      <c r="L309" s="253"/>
      <c r="M309" s="253"/>
      <c r="N309" s="253"/>
      <c r="O309" s="253"/>
      <c r="P309" s="253"/>
      <c r="Q309" s="250"/>
      <c r="R309" s="254"/>
      <c r="S309" s="123">
        <v>307</v>
      </c>
      <c r="T309" s="182" t="str">
        <f>#N/A</f>
        <v/>
      </c>
      <c r="U309" s="182" t="str">
        <f>#N/A</f>
        <v/>
      </c>
      <c r="V309" s="182" t="str">
        <f>#N/A</f>
        <v>12</v>
      </c>
      <c r="W309" s="182" t="str">
        <f>#N/A</f>
        <v/>
      </c>
      <c r="X309" s="182" t="str">
        <f>#N/A</f>
        <v/>
      </c>
      <c r="Y309" s="189" t="str">
        <f>#N/A</f>
        <v>122 Tahun,0 Bulan,31 Hari</v>
      </c>
      <c r="Z309" s="182">
        <f>#N/A</f>
        <v>12</v>
      </c>
    </row>
    <row r="310" spans="1:26" ht="14.25" customHeight="1">
      <c r="A310" s="156"/>
      <c r="B310" s="156"/>
      <c r="C310" s="176"/>
      <c r="D310" s="177"/>
      <c r="E310" s="187"/>
      <c r="F310" s="188">
        <f>#N/A</f>
        <v>12</v>
      </c>
      <c r="G310" s="253"/>
      <c r="H310" s="253"/>
      <c r="I310" s="253"/>
      <c r="J310" s="253"/>
      <c r="K310" s="253"/>
      <c r="L310" s="253"/>
      <c r="M310" s="253"/>
      <c r="N310" s="253"/>
      <c r="O310" s="253"/>
      <c r="P310" s="253"/>
      <c r="Q310" s="250"/>
      <c r="R310" s="254"/>
      <c r="S310" s="123">
        <v>308</v>
      </c>
      <c r="T310" s="182" t="str">
        <f>#N/A</f>
        <v/>
      </c>
      <c r="U310" s="182" t="str">
        <f>#N/A</f>
        <v/>
      </c>
      <c r="V310" s="182" t="str">
        <f>#N/A</f>
        <v>12</v>
      </c>
      <c r="W310" s="182" t="str">
        <f>#N/A</f>
        <v/>
      </c>
      <c r="X310" s="182" t="str">
        <f>#N/A</f>
        <v/>
      </c>
      <c r="Y310" s="189" t="str">
        <f>#N/A</f>
        <v>122 Tahun,0 Bulan,31 Hari</v>
      </c>
      <c r="Z310" s="182">
        <f>#N/A</f>
        <v>12</v>
      </c>
    </row>
    <row r="311" spans="1:26" ht="14.25" customHeight="1">
      <c r="A311" s="156"/>
      <c r="B311" s="156"/>
      <c r="C311" s="176"/>
      <c r="D311" s="177"/>
      <c r="E311" s="187"/>
      <c r="F311" s="188">
        <f>#N/A</f>
        <v>12</v>
      </c>
      <c r="G311" s="253"/>
      <c r="H311" s="253"/>
      <c r="I311" s="253"/>
      <c r="J311" s="253"/>
      <c r="K311" s="253"/>
      <c r="L311" s="253"/>
      <c r="M311" s="253"/>
      <c r="N311" s="253"/>
      <c r="O311" s="253"/>
      <c r="P311" s="253"/>
      <c r="Q311" s="250"/>
      <c r="R311" s="254"/>
      <c r="S311" s="123">
        <v>309</v>
      </c>
      <c r="T311" s="182" t="str">
        <f>#N/A</f>
        <v/>
      </c>
      <c r="U311" s="182" t="str">
        <f>#N/A</f>
        <v/>
      </c>
      <c r="V311" s="182" t="str">
        <f>#N/A</f>
        <v>12</v>
      </c>
      <c r="W311" s="182" t="str">
        <f>#N/A</f>
        <v/>
      </c>
      <c r="X311" s="182" t="str">
        <f>#N/A</f>
        <v/>
      </c>
      <c r="Y311" s="189" t="str">
        <f>#N/A</f>
        <v>122 Tahun,0 Bulan,31 Hari</v>
      </c>
      <c r="Z311" s="182">
        <f>#N/A</f>
        <v>12</v>
      </c>
    </row>
    <row r="312" spans="1:26" ht="14.25" customHeight="1">
      <c r="A312" s="156"/>
      <c r="B312" s="156"/>
      <c r="C312" s="176"/>
      <c r="D312" s="177"/>
      <c r="E312" s="187"/>
      <c r="F312" s="188">
        <f>#N/A</f>
        <v>12</v>
      </c>
      <c r="G312" s="253"/>
      <c r="H312" s="253"/>
      <c r="I312" s="253"/>
      <c r="J312" s="253"/>
      <c r="K312" s="253"/>
      <c r="L312" s="253"/>
      <c r="M312" s="253"/>
      <c r="N312" s="253"/>
      <c r="O312" s="253"/>
      <c r="P312" s="253"/>
      <c r="Q312" s="250"/>
      <c r="R312" s="254"/>
      <c r="S312" s="123">
        <v>310</v>
      </c>
      <c r="T312" s="182" t="str">
        <f>#N/A</f>
        <v/>
      </c>
      <c r="U312" s="182" t="str">
        <f>#N/A</f>
        <v/>
      </c>
      <c r="V312" s="182" t="str">
        <f>#N/A</f>
        <v>12</v>
      </c>
      <c r="W312" s="182" t="str">
        <f>#N/A</f>
        <v/>
      </c>
      <c r="X312" s="182" t="str">
        <f>#N/A</f>
        <v/>
      </c>
      <c r="Y312" s="189" t="str">
        <f>#N/A</f>
        <v>122 Tahun,0 Bulan,31 Hari</v>
      </c>
      <c r="Z312" s="182">
        <f>#N/A</f>
        <v>12</v>
      </c>
    </row>
    <row r="313" spans="1:26" ht="14.25" customHeight="1">
      <c r="A313" s="156"/>
      <c r="B313" s="156"/>
      <c r="C313" s="176"/>
      <c r="D313" s="177"/>
      <c r="E313" s="187"/>
      <c r="F313" s="188">
        <f>#N/A</f>
        <v>12</v>
      </c>
      <c r="G313" s="253"/>
      <c r="H313" s="253"/>
      <c r="I313" s="253"/>
      <c r="J313" s="253"/>
      <c r="K313" s="253"/>
      <c r="L313" s="253"/>
      <c r="M313" s="253"/>
      <c r="N313" s="253"/>
      <c r="O313" s="253"/>
      <c r="P313" s="253"/>
      <c r="Q313" s="250"/>
      <c r="R313" s="254"/>
      <c r="S313" s="123">
        <v>311</v>
      </c>
      <c r="T313" s="182" t="str">
        <f>#N/A</f>
        <v/>
      </c>
      <c r="U313" s="182" t="str">
        <f>#N/A</f>
        <v/>
      </c>
      <c r="V313" s="182" t="str">
        <f>#N/A</f>
        <v>12</v>
      </c>
      <c r="W313" s="182" t="str">
        <f>#N/A</f>
        <v/>
      </c>
      <c r="X313" s="182" t="str">
        <f>#N/A</f>
        <v/>
      </c>
      <c r="Y313" s="189" t="str">
        <f>#N/A</f>
        <v>122 Tahun,0 Bulan,31 Hari</v>
      </c>
      <c r="Z313" s="182">
        <f>#N/A</f>
        <v>12</v>
      </c>
    </row>
    <row r="314" spans="1:26" ht="14.25" customHeight="1">
      <c r="A314" s="156"/>
      <c r="B314" s="156"/>
      <c r="C314" s="176"/>
      <c r="D314" s="177"/>
      <c r="E314" s="187"/>
      <c r="F314" s="188">
        <f>#N/A</f>
        <v>12</v>
      </c>
      <c r="G314" s="253"/>
      <c r="H314" s="253"/>
      <c r="I314" s="253"/>
      <c r="J314" s="253"/>
      <c r="K314" s="253"/>
      <c r="L314" s="253"/>
      <c r="M314" s="253"/>
      <c r="N314" s="253"/>
      <c r="O314" s="253"/>
      <c r="P314" s="253"/>
      <c r="Q314" s="250"/>
      <c r="R314" s="254"/>
      <c r="S314" s="123">
        <v>312</v>
      </c>
      <c r="T314" s="182" t="str">
        <f>#N/A</f>
        <v/>
      </c>
      <c r="U314" s="182" t="str">
        <f>#N/A</f>
        <v/>
      </c>
      <c r="V314" s="182" t="str">
        <f>#N/A</f>
        <v>12</v>
      </c>
      <c r="W314" s="182" t="str">
        <f>#N/A</f>
        <v/>
      </c>
      <c r="X314" s="182" t="str">
        <f>#N/A</f>
        <v/>
      </c>
      <c r="Y314" s="189" t="str">
        <f>#N/A</f>
        <v>122 Tahun,0 Bulan,31 Hari</v>
      </c>
      <c r="Z314" s="182">
        <f>#N/A</f>
        <v>12</v>
      </c>
    </row>
    <row r="315" spans="1:26" ht="14.25" customHeight="1">
      <c r="A315" s="156"/>
      <c r="B315" s="156"/>
      <c r="C315" s="176"/>
      <c r="D315" s="177"/>
      <c r="E315" s="187"/>
      <c r="F315" s="188">
        <f>#N/A</f>
        <v>12</v>
      </c>
      <c r="G315" s="253"/>
      <c r="H315" s="253"/>
      <c r="I315" s="253"/>
      <c r="J315" s="253"/>
      <c r="K315" s="253"/>
      <c r="L315" s="253"/>
      <c r="M315" s="253"/>
      <c r="N315" s="253"/>
      <c r="O315" s="253"/>
      <c r="P315" s="253"/>
      <c r="Q315" s="250"/>
      <c r="R315" s="254"/>
      <c r="S315" s="123">
        <v>313</v>
      </c>
      <c r="T315" s="182" t="str">
        <f>#N/A</f>
        <v/>
      </c>
      <c r="U315" s="182" t="str">
        <f>#N/A</f>
        <v/>
      </c>
      <c r="V315" s="182" t="str">
        <f>#N/A</f>
        <v>12</v>
      </c>
      <c r="W315" s="182" t="str">
        <f>#N/A</f>
        <v/>
      </c>
      <c r="X315" s="182" t="str">
        <f>#N/A</f>
        <v/>
      </c>
      <c r="Y315" s="189" t="str">
        <f>#N/A</f>
        <v>122 Tahun,0 Bulan,31 Hari</v>
      </c>
      <c r="Z315" s="182">
        <f>#N/A</f>
        <v>12</v>
      </c>
    </row>
    <row r="316" spans="1:26" ht="14.25" customHeight="1">
      <c r="A316" s="156"/>
      <c r="B316" s="156"/>
      <c r="C316" s="176"/>
      <c r="D316" s="177"/>
      <c r="E316" s="187"/>
      <c r="F316" s="188">
        <f>#N/A</f>
        <v>12</v>
      </c>
      <c r="G316" s="253"/>
      <c r="H316" s="253"/>
      <c r="I316" s="253"/>
      <c r="J316" s="253"/>
      <c r="K316" s="253"/>
      <c r="L316" s="253"/>
      <c r="M316" s="253"/>
      <c r="N316" s="253"/>
      <c r="O316" s="253"/>
      <c r="P316" s="253"/>
      <c r="Q316" s="250"/>
      <c r="R316" s="254"/>
      <c r="S316" s="123">
        <v>314</v>
      </c>
      <c r="T316" s="182" t="str">
        <f>#N/A</f>
        <v/>
      </c>
      <c r="U316" s="182" t="str">
        <f>#N/A</f>
        <v/>
      </c>
      <c r="V316" s="182" t="str">
        <f>#N/A</f>
        <v>12</v>
      </c>
      <c r="W316" s="182" t="str">
        <f>#N/A</f>
        <v/>
      </c>
      <c r="X316" s="182" t="str">
        <f>#N/A</f>
        <v/>
      </c>
      <c r="Y316" s="189" t="str">
        <f>#N/A</f>
        <v>122 Tahun,0 Bulan,31 Hari</v>
      </c>
      <c r="Z316" s="182">
        <f>#N/A</f>
        <v>12</v>
      </c>
    </row>
    <row r="317" spans="1:26" ht="14.25" customHeight="1">
      <c r="A317" s="156"/>
      <c r="B317" s="156"/>
      <c r="C317" s="176"/>
      <c r="D317" s="177"/>
      <c r="E317" s="187"/>
      <c r="F317" s="188">
        <f>#N/A</f>
        <v>12</v>
      </c>
      <c r="G317" s="253"/>
      <c r="H317" s="253"/>
      <c r="I317" s="253"/>
      <c r="J317" s="253"/>
      <c r="K317" s="253"/>
      <c r="L317" s="253"/>
      <c r="M317" s="253"/>
      <c r="N317" s="253"/>
      <c r="O317" s="253"/>
      <c r="P317" s="253"/>
      <c r="Q317" s="250"/>
      <c r="R317" s="254"/>
      <c r="S317" s="123">
        <v>315</v>
      </c>
      <c r="T317" s="182" t="str">
        <f>#N/A</f>
        <v/>
      </c>
      <c r="U317" s="182" t="str">
        <f>#N/A</f>
        <v/>
      </c>
      <c r="V317" s="182" t="str">
        <f>#N/A</f>
        <v>12</v>
      </c>
      <c r="W317" s="182" t="str">
        <f>#N/A</f>
        <v/>
      </c>
      <c r="X317" s="182" t="str">
        <f>#N/A</f>
        <v/>
      </c>
      <c r="Y317" s="189" t="str">
        <f>#N/A</f>
        <v>122 Tahun,0 Bulan,31 Hari</v>
      </c>
      <c r="Z317" s="182">
        <f>#N/A</f>
        <v>12</v>
      </c>
    </row>
    <row r="318" spans="1:26" ht="14.25" customHeight="1">
      <c r="A318" s="156"/>
      <c r="B318" s="156"/>
      <c r="C318" s="176"/>
      <c r="D318" s="177"/>
      <c r="E318" s="187"/>
      <c r="F318" s="188">
        <f>#N/A</f>
        <v>12</v>
      </c>
      <c r="G318" s="253"/>
      <c r="H318" s="253"/>
      <c r="I318" s="253"/>
      <c r="J318" s="253"/>
      <c r="K318" s="253"/>
      <c r="L318" s="253"/>
      <c r="M318" s="253"/>
      <c r="N318" s="253"/>
      <c r="O318" s="253"/>
      <c r="P318" s="253"/>
      <c r="Q318" s="250"/>
      <c r="R318" s="254"/>
      <c r="S318" s="123">
        <v>316</v>
      </c>
      <c r="T318" s="182" t="str">
        <f>#N/A</f>
        <v/>
      </c>
      <c r="U318" s="182" t="str">
        <f>#N/A</f>
        <v/>
      </c>
      <c r="V318" s="182" t="str">
        <f>#N/A</f>
        <v>12</v>
      </c>
      <c r="W318" s="182" t="str">
        <f>#N/A</f>
        <v/>
      </c>
      <c r="X318" s="182" t="str">
        <f>#N/A</f>
        <v/>
      </c>
      <c r="Y318" s="189" t="str">
        <f>#N/A</f>
        <v>122 Tahun,0 Bulan,31 Hari</v>
      </c>
      <c r="Z318" s="182">
        <f>#N/A</f>
        <v>12</v>
      </c>
    </row>
    <row r="319" spans="1:26" ht="14.25" customHeight="1">
      <c r="A319" s="156"/>
      <c r="B319" s="156"/>
      <c r="C319" s="176"/>
      <c r="D319" s="177"/>
      <c r="E319" s="187"/>
      <c r="F319" s="188">
        <f>#N/A</f>
        <v>12</v>
      </c>
      <c r="G319" s="253"/>
      <c r="H319" s="253"/>
      <c r="I319" s="253"/>
      <c r="J319" s="253"/>
      <c r="K319" s="253"/>
      <c r="L319" s="253"/>
      <c r="M319" s="253"/>
      <c r="N319" s="253"/>
      <c r="O319" s="253"/>
      <c r="P319" s="253"/>
      <c r="Q319" s="250"/>
      <c r="R319" s="254"/>
      <c r="S319" s="123">
        <v>317</v>
      </c>
      <c r="T319" s="182" t="str">
        <f>#N/A</f>
        <v/>
      </c>
      <c r="U319" s="182" t="str">
        <f>#N/A</f>
        <v/>
      </c>
      <c r="V319" s="182" t="str">
        <f>#N/A</f>
        <v>12</v>
      </c>
      <c r="W319" s="182" t="str">
        <f>#N/A</f>
        <v/>
      </c>
      <c r="X319" s="182" t="str">
        <f>#N/A</f>
        <v/>
      </c>
      <c r="Y319" s="189" t="str">
        <f>#N/A</f>
        <v>122 Tahun,0 Bulan,31 Hari</v>
      </c>
      <c r="Z319" s="182">
        <f>#N/A</f>
        <v>12</v>
      </c>
    </row>
    <row r="320" spans="1:26" ht="14.25" customHeight="1">
      <c r="A320" s="156"/>
      <c r="B320" s="156"/>
      <c r="C320" s="176"/>
      <c r="D320" s="177"/>
      <c r="E320" s="187"/>
      <c r="F320" s="188">
        <f>#N/A</f>
        <v>12</v>
      </c>
      <c r="G320" s="253"/>
      <c r="H320" s="253"/>
      <c r="I320" s="253"/>
      <c r="J320" s="253"/>
      <c r="K320" s="253"/>
      <c r="L320" s="253"/>
      <c r="M320" s="253"/>
      <c r="N320" s="253"/>
      <c r="O320" s="253"/>
      <c r="P320" s="253"/>
      <c r="Q320" s="250"/>
      <c r="R320" s="254"/>
      <c r="S320" s="123">
        <v>318</v>
      </c>
      <c r="T320" s="182" t="str">
        <f>#N/A</f>
        <v/>
      </c>
      <c r="U320" s="182" t="str">
        <f>#N/A</f>
        <v/>
      </c>
      <c r="V320" s="182" t="str">
        <f>#N/A</f>
        <v>12</v>
      </c>
      <c r="W320" s="182" t="str">
        <f>#N/A</f>
        <v/>
      </c>
      <c r="X320" s="182" t="str">
        <f>#N/A</f>
        <v/>
      </c>
      <c r="Y320" s="189" t="str">
        <f>#N/A</f>
        <v>122 Tahun,0 Bulan,31 Hari</v>
      </c>
      <c r="Z320" s="182">
        <f>#N/A</f>
        <v>12</v>
      </c>
    </row>
    <row r="321" spans="1:26" ht="14.25" customHeight="1">
      <c r="A321" s="156"/>
      <c r="B321" s="156"/>
      <c r="C321" s="176"/>
      <c r="D321" s="177"/>
      <c r="E321" s="187"/>
      <c r="F321" s="188">
        <f>#N/A</f>
        <v>12</v>
      </c>
      <c r="G321" s="253"/>
      <c r="H321" s="253"/>
      <c r="I321" s="253"/>
      <c r="J321" s="253"/>
      <c r="K321" s="253"/>
      <c r="L321" s="253"/>
      <c r="M321" s="253"/>
      <c r="N321" s="253"/>
      <c r="O321" s="253"/>
      <c r="P321" s="253"/>
      <c r="Q321" s="250"/>
      <c r="R321" s="254"/>
      <c r="S321" s="123">
        <v>319</v>
      </c>
      <c r="T321" s="182" t="str">
        <f>#N/A</f>
        <v/>
      </c>
      <c r="U321" s="182" t="str">
        <f>#N/A</f>
        <v/>
      </c>
      <c r="V321" s="182" t="str">
        <f>#N/A</f>
        <v>12</v>
      </c>
      <c r="W321" s="182" t="str">
        <f>#N/A</f>
        <v/>
      </c>
      <c r="X321" s="182" t="str">
        <f>#N/A</f>
        <v/>
      </c>
      <c r="Y321" s="189" t="str">
        <f>#N/A</f>
        <v>122 Tahun,0 Bulan,31 Hari</v>
      </c>
      <c r="Z321" s="182">
        <f>#N/A</f>
        <v>12</v>
      </c>
    </row>
    <row r="322" spans="1:26" ht="14.25" customHeight="1">
      <c r="A322" s="156"/>
      <c r="B322" s="156"/>
      <c r="C322" s="176"/>
      <c r="D322" s="177"/>
      <c r="E322" s="187"/>
      <c r="F322" s="188">
        <f>#N/A</f>
        <v>12</v>
      </c>
      <c r="G322" s="253"/>
      <c r="H322" s="253"/>
      <c r="I322" s="253"/>
      <c r="J322" s="253"/>
      <c r="K322" s="253"/>
      <c r="L322" s="253"/>
      <c r="M322" s="253"/>
      <c r="N322" s="253"/>
      <c r="O322" s="253"/>
      <c r="P322" s="253"/>
      <c r="Q322" s="250"/>
      <c r="R322" s="254"/>
      <c r="S322" s="123">
        <v>320</v>
      </c>
      <c r="T322" s="182" t="str">
        <f>#N/A</f>
        <v/>
      </c>
      <c r="U322" s="182" t="str">
        <f>#N/A</f>
        <v/>
      </c>
      <c r="V322" s="182" t="str">
        <f>#N/A</f>
        <v>12</v>
      </c>
      <c r="W322" s="182" t="str">
        <f>#N/A</f>
        <v/>
      </c>
      <c r="X322" s="182" t="str">
        <f>#N/A</f>
        <v/>
      </c>
      <c r="Y322" s="189" t="str">
        <f>#N/A</f>
        <v>122 Tahun,0 Bulan,31 Hari</v>
      </c>
      <c r="Z322" s="182">
        <f>#N/A</f>
        <v>12</v>
      </c>
    </row>
    <row r="323" spans="1:26" ht="14.25" customHeight="1">
      <c r="A323" s="156"/>
      <c r="B323" s="156"/>
      <c r="C323" s="176"/>
      <c r="D323" s="177"/>
      <c r="E323" s="187"/>
      <c r="F323" s="188">
        <f>#N/A</f>
        <v>12</v>
      </c>
      <c r="G323" s="253"/>
      <c r="H323" s="253"/>
      <c r="I323" s="253"/>
      <c r="J323" s="253"/>
      <c r="K323" s="253"/>
      <c r="L323" s="253"/>
      <c r="M323" s="253"/>
      <c r="N323" s="253"/>
      <c r="O323" s="253"/>
      <c r="P323" s="253"/>
      <c r="Q323" s="250"/>
      <c r="R323" s="254"/>
      <c r="S323" s="123">
        <v>321</v>
      </c>
      <c r="T323" s="182" t="str">
        <f>#N/A</f>
        <v/>
      </c>
      <c r="U323" s="182" t="str">
        <f>#N/A</f>
        <v/>
      </c>
      <c r="V323" s="182" t="str">
        <f>#N/A</f>
        <v>12</v>
      </c>
      <c r="W323" s="182" t="str">
        <f>#N/A</f>
        <v/>
      </c>
      <c r="X323" s="182" t="str">
        <f>#N/A</f>
        <v/>
      </c>
      <c r="Y323" s="189" t="str">
        <f>#N/A</f>
        <v>122 Tahun,0 Bulan,31 Hari</v>
      </c>
      <c r="Z323" s="182">
        <f>#N/A</f>
        <v>12</v>
      </c>
    </row>
    <row r="324" spans="1:26" ht="14.25" customHeight="1">
      <c r="A324" s="156"/>
      <c r="B324" s="156"/>
      <c r="C324" s="176"/>
      <c r="D324" s="177"/>
      <c r="E324" s="187"/>
      <c r="F324" s="188">
        <f>#N/A</f>
        <v>12</v>
      </c>
      <c r="G324" s="253"/>
      <c r="H324" s="253"/>
      <c r="I324" s="253"/>
      <c r="J324" s="253"/>
      <c r="K324" s="253"/>
      <c r="L324" s="253"/>
      <c r="M324" s="253"/>
      <c r="N324" s="253"/>
      <c r="O324" s="253"/>
      <c r="P324" s="253"/>
      <c r="Q324" s="250"/>
      <c r="R324" s="254"/>
      <c r="S324" s="123">
        <v>322</v>
      </c>
      <c r="T324" s="182" t="str">
        <f>#N/A</f>
        <v/>
      </c>
      <c r="U324" s="182" t="str">
        <f>#N/A</f>
        <v/>
      </c>
      <c r="V324" s="182" t="str">
        <f>#N/A</f>
        <v>12</v>
      </c>
      <c r="W324" s="182" t="str">
        <f>#N/A</f>
        <v/>
      </c>
      <c r="X324" s="182" t="str">
        <f>#N/A</f>
        <v/>
      </c>
      <c r="Y324" s="189" t="str">
        <f>#N/A</f>
        <v>122 Tahun,0 Bulan,31 Hari</v>
      </c>
      <c r="Z324" s="182">
        <f>#N/A</f>
        <v>12</v>
      </c>
    </row>
    <row r="325" spans="1:26" ht="14.25" customHeight="1">
      <c r="A325" s="156"/>
      <c r="B325" s="156"/>
      <c r="C325" s="176"/>
      <c r="D325" s="177"/>
      <c r="E325" s="187"/>
      <c r="F325" s="188">
        <f>#N/A</f>
        <v>12</v>
      </c>
      <c r="G325" s="253"/>
      <c r="H325" s="253"/>
      <c r="I325" s="253"/>
      <c r="J325" s="253"/>
      <c r="K325" s="253"/>
      <c r="L325" s="253"/>
      <c r="M325" s="253"/>
      <c r="N325" s="253"/>
      <c r="O325" s="253"/>
      <c r="P325" s="253"/>
      <c r="Q325" s="250"/>
      <c r="R325" s="254"/>
      <c r="S325" s="123">
        <v>323</v>
      </c>
      <c r="T325" s="182" t="str">
        <f>#N/A</f>
        <v/>
      </c>
      <c r="U325" s="182" t="str">
        <f>#N/A</f>
        <v/>
      </c>
      <c r="V325" s="182" t="str">
        <f>#N/A</f>
        <v>12</v>
      </c>
      <c r="W325" s="182" t="str">
        <f>#N/A</f>
        <v/>
      </c>
      <c r="X325" s="182" t="str">
        <f>#N/A</f>
        <v/>
      </c>
      <c r="Y325" s="189" t="str">
        <f>#N/A</f>
        <v>122 Tahun,0 Bulan,31 Hari</v>
      </c>
      <c r="Z325" s="182">
        <f>#N/A</f>
        <v>12</v>
      </c>
    </row>
    <row r="326" spans="1:26" ht="14.25" customHeight="1">
      <c r="A326" s="156"/>
      <c r="B326" s="156"/>
      <c r="C326" s="176"/>
      <c r="D326" s="177"/>
      <c r="E326" s="187"/>
      <c r="F326" s="188">
        <f>#N/A</f>
        <v>12</v>
      </c>
      <c r="G326" s="253"/>
      <c r="H326" s="253"/>
      <c r="I326" s="253"/>
      <c r="J326" s="253"/>
      <c r="K326" s="253"/>
      <c r="L326" s="253"/>
      <c r="M326" s="253"/>
      <c r="N326" s="253"/>
      <c r="O326" s="253"/>
      <c r="P326" s="253"/>
      <c r="Q326" s="250"/>
      <c r="R326" s="254"/>
      <c r="S326" s="123">
        <v>324</v>
      </c>
      <c r="T326" s="182" t="str">
        <f>#N/A</f>
        <v/>
      </c>
      <c r="U326" s="182" t="str">
        <f>#N/A</f>
        <v/>
      </c>
      <c r="V326" s="182" t="str">
        <f>#N/A</f>
        <v>12</v>
      </c>
      <c r="W326" s="182" t="str">
        <f>#N/A</f>
        <v/>
      </c>
      <c r="X326" s="182" t="str">
        <f>#N/A</f>
        <v/>
      </c>
      <c r="Y326" s="189" t="str">
        <f>#N/A</f>
        <v>122 Tahun,0 Bulan,31 Hari</v>
      </c>
      <c r="Z326" s="182">
        <f>#N/A</f>
        <v>12</v>
      </c>
    </row>
    <row r="327" spans="1:26" ht="14.25" customHeight="1">
      <c r="A327" s="156"/>
      <c r="B327" s="156"/>
      <c r="C327" s="176"/>
      <c r="D327" s="177"/>
      <c r="E327" s="187"/>
      <c r="F327" s="188">
        <f>#N/A</f>
        <v>12</v>
      </c>
      <c r="G327" s="253"/>
      <c r="H327" s="253"/>
      <c r="I327" s="253"/>
      <c r="J327" s="253"/>
      <c r="K327" s="253"/>
      <c r="L327" s="253"/>
      <c r="M327" s="253"/>
      <c r="N327" s="253"/>
      <c r="O327" s="253"/>
      <c r="P327" s="253"/>
      <c r="Q327" s="250"/>
      <c r="R327" s="254"/>
      <c r="S327" s="123">
        <v>325</v>
      </c>
      <c r="T327" s="182" t="str">
        <f>#N/A</f>
        <v/>
      </c>
      <c r="U327" s="182" t="str">
        <f>#N/A</f>
        <v/>
      </c>
      <c r="V327" s="182" t="str">
        <f>#N/A</f>
        <v>12</v>
      </c>
      <c r="W327" s="182" t="str">
        <f>#N/A</f>
        <v/>
      </c>
      <c r="X327" s="182" t="str">
        <f>#N/A</f>
        <v/>
      </c>
      <c r="Y327" s="189" t="str">
        <f>#N/A</f>
        <v>122 Tahun,0 Bulan,31 Hari</v>
      </c>
      <c r="Z327" s="182">
        <f>#N/A</f>
        <v>12</v>
      </c>
    </row>
    <row r="328" spans="1:26" ht="14.25" customHeight="1">
      <c r="A328" s="156"/>
      <c r="B328" s="156"/>
      <c r="C328" s="176"/>
      <c r="D328" s="177"/>
      <c r="E328" s="187"/>
      <c r="F328" s="188">
        <f>#N/A</f>
        <v>12</v>
      </c>
      <c r="G328" s="253"/>
      <c r="H328" s="253"/>
      <c r="I328" s="253"/>
      <c r="J328" s="253"/>
      <c r="K328" s="253"/>
      <c r="L328" s="253"/>
      <c r="M328" s="253"/>
      <c r="N328" s="253"/>
      <c r="O328" s="253"/>
      <c r="P328" s="253"/>
      <c r="Q328" s="250"/>
      <c r="R328" s="254"/>
      <c r="S328" s="123">
        <v>326</v>
      </c>
      <c r="T328" s="182" t="str">
        <f>#N/A</f>
        <v/>
      </c>
      <c r="U328" s="182" t="str">
        <f>#N/A</f>
        <v/>
      </c>
      <c r="V328" s="182" t="str">
        <f>#N/A</f>
        <v>12</v>
      </c>
      <c r="W328" s="182" t="str">
        <f>#N/A</f>
        <v/>
      </c>
      <c r="X328" s="182" t="str">
        <f>#N/A</f>
        <v/>
      </c>
      <c r="Y328" s="189" t="str">
        <f>#N/A</f>
        <v>122 Tahun,0 Bulan,31 Hari</v>
      </c>
      <c r="Z328" s="182">
        <f>#N/A</f>
        <v>12</v>
      </c>
    </row>
    <row r="329" spans="1:26" ht="14.25" customHeight="1">
      <c r="A329" s="156"/>
      <c r="B329" s="156"/>
      <c r="C329" s="176"/>
      <c r="D329" s="177"/>
      <c r="E329" s="187"/>
      <c r="F329" s="188">
        <f>#N/A</f>
        <v>12</v>
      </c>
      <c r="G329" s="253"/>
      <c r="H329" s="253"/>
      <c r="I329" s="253"/>
      <c r="J329" s="253"/>
      <c r="K329" s="253"/>
      <c r="L329" s="253"/>
      <c r="M329" s="253"/>
      <c r="N329" s="253"/>
      <c r="O329" s="253"/>
      <c r="P329" s="253"/>
      <c r="Q329" s="250"/>
      <c r="R329" s="254"/>
      <c r="S329" s="123">
        <v>327</v>
      </c>
      <c r="T329" s="182" t="str">
        <f>#N/A</f>
        <v/>
      </c>
      <c r="U329" s="182" t="str">
        <f>#N/A</f>
        <v/>
      </c>
      <c r="V329" s="182" t="str">
        <f>#N/A</f>
        <v>12</v>
      </c>
      <c r="W329" s="182" t="str">
        <f>#N/A</f>
        <v/>
      </c>
      <c r="X329" s="182" t="str">
        <f>#N/A</f>
        <v/>
      </c>
      <c r="Y329" s="189" t="str">
        <f>#N/A</f>
        <v>122 Tahun,0 Bulan,31 Hari</v>
      </c>
      <c r="Z329" s="182">
        <f>#N/A</f>
        <v>12</v>
      </c>
    </row>
    <row r="330" spans="1:26" ht="14.25" customHeight="1">
      <c r="A330" s="156"/>
      <c r="B330" s="156"/>
      <c r="C330" s="176"/>
      <c r="D330" s="177"/>
      <c r="E330" s="187"/>
      <c r="F330" s="188">
        <f>#N/A</f>
        <v>12</v>
      </c>
      <c r="G330" s="253"/>
      <c r="H330" s="253"/>
      <c r="I330" s="253"/>
      <c r="J330" s="253"/>
      <c r="K330" s="253"/>
      <c r="L330" s="253"/>
      <c r="M330" s="253"/>
      <c r="N330" s="253"/>
      <c r="O330" s="253"/>
      <c r="P330" s="253"/>
      <c r="Q330" s="250"/>
      <c r="R330" s="254"/>
      <c r="S330" s="123">
        <v>328</v>
      </c>
      <c r="T330" s="182" t="str">
        <f>#N/A</f>
        <v/>
      </c>
      <c r="U330" s="182" t="str">
        <f>#N/A</f>
        <v/>
      </c>
      <c r="V330" s="182" t="str">
        <f>#N/A</f>
        <v>12</v>
      </c>
      <c r="W330" s="182" t="str">
        <f>#N/A</f>
        <v/>
      </c>
      <c r="X330" s="182" t="str">
        <f>#N/A</f>
        <v/>
      </c>
      <c r="Y330" s="189" t="str">
        <f>#N/A</f>
        <v>122 Tahun,0 Bulan,31 Hari</v>
      </c>
      <c r="Z330" s="182">
        <f>#N/A</f>
        <v>12</v>
      </c>
    </row>
    <row r="331" spans="1:26" ht="14.25" customHeight="1">
      <c r="A331" s="156"/>
      <c r="B331" s="156"/>
      <c r="C331" s="176"/>
      <c r="D331" s="177"/>
      <c r="E331" s="187"/>
      <c r="F331" s="188">
        <f>#N/A</f>
        <v>12</v>
      </c>
      <c r="G331" s="253"/>
      <c r="H331" s="253"/>
      <c r="I331" s="253"/>
      <c r="J331" s="253"/>
      <c r="K331" s="253"/>
      <c r="L331" s="253"/>
      <c r="M331" s="253"/>
      <c r="N331" s="253"/>
      <c r="O331" s="253"/>
      <c r="P331" s="253"/>
      <c r="Q331" s="250"/>
      <c r="R331" s="254"/>
      <c r="S331" s="123">
        <v>329</v>
      </c>
      <c r="T331" s="182" t="str">
        <f>#N/A</f>
        <v/>
      </c>
      <c r="U331" s="182" t="str">
        <f>#N/A</f>
        <v/>
      </c>
      <c r="V331" s="182" t="str">
        <f>#N/A</f>
        <v>12</v>
      </c>
      <c r="W331" s="182" t="str">
        <f>#N/A</f>
        <v/>
      </c>
      <c r="X331" s="182" t="str">
        <f>#N/A</f>
        <v/>
      </c>
      <c r="Y331" s="189" t="str">
        <f>#N/A</f>
        <v>122 Tahun,0 Bulan,31 Hari</v>
      </c>
      <c r="Z331" s="182">
        <f>#N/A</f>
        <v>12</v>
      </c>
    </row>
    <row r="332" spans="1:26" ht="14.25" customHeight="1">
      <c r="A332" s="156"/>
      <c r="B332" s="156"/>
      <c r="C332" s="176"/>
      <c r="D332" s="177"/>
      <c r="E332" s="187"/>
      <c r="F332" s="188">
        <f>#N/A</f>
        <v>12</v>
      </c>
      <c r="G332" s="253"/>
      <c r="H332" s="253"/>
      <c r="I332" s="253"/>
      <c r="J332" s="253"/>
      <c r="K332" s="253"/>
      <c r="L332" s="253"/>
      <c r="M332" s="253"/>
      <c r="N332" s="253"/>
      <c r="O332" s="253"/>
      <c r="P332" s="253"/>
      <c r="Q332" s="250"/>
      <c r="R332" s="254"/>
      <c r="S332" s="123">
        <v>330</v>
      </c>
      <c r="T332" s="182" t="str">
        <f>#N/A</f>
        <v/>
      </c>
      <c r="U332" s="182" t="str">
        <f>#N/A</f>
        <v/>
      </c>
      <c r="V332" s="182" t="str">
        <f>#N/A</f>
        <v>12</v>
      </c>
      <c r="W332" s="182" t="str">
        <f>#N/A</f>
        <v/>
      </c>
      <c r="X332" s="182" t="str">
        <f>#N/A</f>
        <v/>
      </c>
      <c r="Y332" s="189" t="str">
        <f>#N/A</f>
        <v>122 Tahun,0 Bulan,31 Hari</v>
      </c>
      <c r="Z332" s="182">
        <f>#N/A</f>
        <v>12</v>
      </c>
    </row>
    <row r="333" spans="1:26" ht="14.25" customHeight="1">
      <c r="A333" s="156"/>
      <c r="B333" s="156"/>
      <c r="C333" s="176"/>
      <c r="D333" s="177"/>
      <c r="E333" s="187"/>
      <c r="F333" s="188">
        <f>#N/A</f>
        <v>12</v>
      </c>
      <c r="G333" s="253"/>
      <c r="H333" s="253"/>
      <c r="I333" s="253"/>
      <c r="J333" s="253"/>
      <c r="K333" s="253"/>
      <c r="L333" s="253"/>
      <c r="M333" s="253"/>
      <c r="N333" s="253"/>
      <c r="O333" s="253"/>
      <c r="P333" s="253"/>
      <c r="Q333" s="250"/>
      <c r="R333" s="254"/>
      <c r="S333" s="123">
        <v>331</v>
      </c>
      <c r="T333" s="182" t="str">
        <f>#N/A</f>
        <v/>
      </c>
      <c r="U333" s="182" t="str">
        <f>#N/A</f>
        <v/>
      </c>
      <c r="V333" s="182" t="str">
        <f>#N/A</f>
        <v>12</v>
      </c>
      <c r="W333" s="182" t="str">
        <f>#N/A</f>
        <v/>
      </c>
      <c r="X333" s="182" t="str">
        <f>#N/A</f>
        <v/>
      </c>
      <c r="Y333" s="189" t="str">
        <f>#N/A</f>
        <v>122 Tahun,0 Bulan,31 Hari</v>
      </c>
      <c r="Z333" s="182">
        <f>#N/A</f>
        <v>12</v>
      </c>
    </row>
    <row r="334" spans="1:26" ht="14.25" customHeight="1">
      <c r="A334" s="156"/>
      <c r="B334" s="156"/>
      <c r="C334" s="176"/>
      <c r="D334" s="177"/>
      <c r="E334" s="187"/>
      <c r="F334" s="188">
        <f>#N/A</f>
        <v>12</v>
      </c>
      <c r="G334" s="253"/>
      <c r="H334" s="253"/>
      <c r="I334" s="253"/>
      <c r="J334" s="253"/>
      <c r="K334" s="253"/>
      <c r="L334" s="253"/>
      <c r="M334" s="253"/>
      <c r="N334" s="253"/>
      <c r="O334" s="253"/>
      <c r="P334" s="253"/>
      <c r="Q334" s="250"/>
      <c r="R334" s="254"/>
      <c r="S334" s="123">
        <v>332</v>
      </c>
      <c r="T334" s="182" t="str">
        <f>#N/A</f>
        <v/>
      </c>
      <c r="U334" s="182" t="str">
        <f>#N/A</f>
        <v/>
      </c>
      <c r="V334" s="182" t="str">
        <f>#N/A</f>
        <v>12</v>
      </c>
      <c r="W334" s="182" t="str">
        <f>#N/A</f>
        <v/>
      </c>
      <c r="X334" s="182" t="str">
        <f>#N/A</f>
        <v/>
      </c>
      <c r="Y334" s="189" t="str">
        <f>#N/A</f>
        <v>122 Tahun,0 Bulan,31 Hari</v>
      </c>
      <c r="Z334" s="182">
        <f>#N/A</f>
        <v>12</v>
      </c>
    </row>
    <row r="335" spans="1:26" ht="14.25" customHeight="1">
      <c r="A335" s="156"/>
      <c r="B335" s="156"/>
      <c r="C335" s="176"/>
      <c r="D335" s="177"/>
      <c r="E335" s="187"/>
      <c r="F335" s="188">
        <f>#N/A</f>
        <v>12</v>
      </c>
      <c r="G335" s="253"/>
      <c r="H335" s="253"/>
      <c r="I335" s="253"/>
      <c r="J335" s="253"/>
      <c r="K335" s="253"/>
      <c r="L335" s="253"/>
      <c r="M335" s="253"/>
      <c r="N335" s="253"/>
      <c r="O335" s="253"/>
      <c r="P335" s="253"/>
      <c r="Q335" s="250"/>
      <c r="R335" s="254"/>
      <c r="S335" s="123">
        <v>333</v>
      </c>
      <c r="T335" s="182" t="str">
        <f>#N/A</f>
        <v/>
      </c>
      <c r="U335" s="182" t="str">
        <f>#N/A</f>
        <v/>
      </c>
      <c r="V335" s="182" t="str">
        <f>#N/A</f>
        <v>12</v>
      </c>
      <c r="W335" s="182" t="str">
        <f>#N/A</f>
        <v/>
      </c>
      <c r="X335" s="182" t="str">
        <f>#N/A</f>
        <v/>
      </c>
      <c r="Y335" s="189" t="str">
        <f>#N/A</f>
        <v>122 Tahun,0 Bulan,31 Hari</v>
      </c>
      <c r="Z335" s="182">
        <f>#N/A</f>
        <v>12</v>
      </c>
    </row>
    <row r="336" spans="1:26" ht="14.25" customHeight="1">
      <c r="A336" s="156"/>
      <c r="B336" s="156"/>
      <c r="C336" s="176"/>
      <c r="D336" s="177"/>
      <c r="E336" s="187"/>
      <c r="F336" s="188">
        <f>#N/A</f>
        <v>12</v>
      </c>
      <c r="G336" s="253"/>
      <c r="H336" s="253"/>
      <c r="I336" s="253"/>
      <c r="J336" s="253"/>
      <c r="K336" s="253"/>
      <c r="L336" s="253"/>
      <c r="M336" s="253"/>
      <c r="N336" s="253"/>
      <c r="O336" s="253"/>
      <c r="P336" s="253"/>
      <c r="Q336" s="250"/>
      <c r="R336" s="254"/>
      <c r="S336" s="123">
        <v>334</v>
      </c>
      <c r="T336" s="182" t="str">
        <f>#N/A</f>
        <v/>
      </c>
      <c r="U336" s="182" t="str">
        <f>#N/A</f>
        <v/>
      </c>
      <c r="V336" s="182" t="str">
        <f>#N/A</f>
        <v>12</v>
      </c>
      <c r="W336" s="182" t="str">
        <f>#N/A</f>
        <v/>
      </c>
      <c r="X336" s="182" t="str">
        <f>#N/A</f>
        <v/>
      </c>
      <c r="Y336" s="189" t="str">
        <f>#N/A</f>
        <v>122 Tahun,0 Bulan,31 Hari</v>
      </c>
      <c r="Z336" s="182">
        <f>#N/A</f>
        <v>12</v>
      </c>
    </row>
    <row r="337" spans="1:26" ht="14.25" customHeight="1">
      <c r="A337" s="156"/>
      <c r="B337" s="156"/>
      <c r="C337" s="176"/>
      <c r="D337" s="177"/>
      <c r="E337" s="187"/>
      <c r="F337" s="188">
        <f>#N/A</f>
        <v>12</v>
      </c>
      <c r="G337" s="253"/>
      <c r="H337" s="253"/>
      <c r="I337" s="253"/>
      <c r="J337" s="253"/>
      <c r="K337" s="253"/>
      <c r="L337" s="253"/>
      <c r="M337" s="253"/>
      <c r="N337" s="253"/>
      <c r="O337" s="253"/>
      <c r="P337" s="253"/>
      <c r="Q337" s="250"/>
      <c r="R337" s="254"/>
      <c r="S337" s="123">
        <v>335</v>
      </c>
      <c r="T337" s="182" t="str">
        <f>#N/A</f>
        <v/>
      </c>
      <c r="U337" s="182" t="str">
        <f>#N/A</f>
        <v/>
      </c>
      <c r="V337" s="182" t="str">
        <f>#N/A</f>
        <v>12</v>
      </c>
      <c r="W337" s="182" t="str">
        <f>#N/A</f>
        <v/>
      </c>
      <c r="X337" s="182" t="str">
        <f>#N/A</f>
        <v/>
      </c>
      <c r="Y337" s="189" t="str">
        <f>#N/A</f>
        <v>122 Tahun,0 Bulan,31 Hari</v>
      </c>
      <c r="Z337" s="182">
        <f>#N/A</f>
        <v>12</v>
      </c>
    </row>
    <row r="338" spans="1:26" ht="14.25" customHeight="1">
      <c r="A338" s="156"/>
      <c r="B338" s="156"/>
      <c r="C338" s="176"/>
      <c r="D338" s="177"/>
      <c r="E338" s="187"/>
      <c r="F338" s="188">
        <f>#N/A</f>
        <v>12</v>
      </c>
      <c r="G338" s="253"/>
      <c r="H338" s="253"/>
      <c r="I338" s="253"/>
      <c r="J338" s="253"/>
      <c r="K338" s="253"/>
      <c r="L338" s="253"/>
      <c r="M338" s="253"/>
      <c r="N338" s="253"/>
      <c r="O338" s="253"/>
      <c r="P338" s="253"/>
      <c r="Q338" s="250"/>
      <c r="R338" s="254"/>
      <c r="S338" s="123">
        <v>336</v>
      </c>
      <c r="T338" s="182" t="str">
        <f>#N/A</f>
        <v/>
      </c>
      <c r="U338" s="182" t="str">
        <f>#N/A</f>
        <v/>
      </c>
      <c r="V338" s="182" t="str">
        <f>#N/A</f>
        <v>12</v>
      </c>
      <c r="W338" s="182" t="str">
        <f>#N/A</f>
        <v/>
      </c>
      <c r="X338" s="182" t="str">
        <f>#N/A</f>
        <v/>
      </c>
      <c r="Y338" s="189" t="str">
        <f>#N/A</f>
        <v>122 Tahun,0 Bulan,31 Hari</v>
      </c>
      <c r="Z338" s="182">
        <f>#N/A</f>
        <v>12</v>
      </c>
    </row>
    <row r="339" spans="1:26" ht="14.25" customHeight="1">
      <c r="A339" s="156"/>
      <c r="B339" s="156"/>
      <c r="C339" s="176"/>
      <c r="D339" s="177"/>
      <c r="E339" s="187"/>
      <c r="F339" s="188">
        <f>#N/A</f>
        <v>12</v>
      </c>
      <c r="G339" s="253"/>
      <c r="H339" s="253"/>
      <c r="I339" s="253"/>
      <c r="J339" s="253"/>
      <c r="K339" s="253"/>
      <c r="L339" s="253"/>
      <c r="M339" s="253"/>
      <c r="N339" s="253"/>
      <c r="O339" s="253"/>
      <c r="P339" s="253"/>
      <c r="Q339" s="250"/>
      <c r="R339" s="254"/>
      <c r="S339" s="123">
        <v>337</v>
      </c>
      <c r="T339" s="182" t="str">
        <f>#N/A</f>
        <v/>
      </c>
      <c r="U339" s="182" t="str">
        <f>#N/A</f>
        <v/>
      </c>
      <c r="V339" s="182" t="str">
        <f>#N/A</f>
        <v>12</v>
      </c>
      <c r="W339" s="182" t="str">
        <f>#N/A</f>
        <v/>
      </c>
      <c r="X339" s="182" t="str">
        <f>#N/A</f>
        <v/>
      </c>
      <c r="Y339" s="189" t="str">
        <f>#N/A</f>
        <v>122 Tahun,0 Bulan,31 Hari</v>
      </c>
      <c r="Z339" s="182">
        <f>#N/A</f>
        <v>12</v>
      </c>
    </row>
    <row r="340" spans="1:26" ht="14.25" customHeight="1">
      <c r="A340" s="156"/>
      <c r="B340" s="156"/>
      <c r="C340" s="176"/>
      <c r="D340" s="177"/>
      <c r="E340" s="187"/>
      <c r="F340" s="188">
        <f>#N/A</f>
        <v>12</v>
      </c>
      <c r="G340" s="253"/>
      <c r="H340" s="253"/>
      <c r="I340" s="253"/>
      <c r="J340" s="253"/>
      <c r="K340" s="253"/>
      <c r="L340" s="253"/>
      <c r="M340" s="253"/>
      <c r="N340" s="253"/>
      <c r="O340" s="253"/>
      <c r="P340" s="253"/>
      <c r="Q340" s="250"/>
      <c r="R340" s="254"/>
      <c r="S340" s="123">
        <v>338</v>
      </c>
      <c r="T340" s="182" t="str">
        <f>#N/A</f>
        <v/>
      </c>
      <c r="U340" s="182" t="str">
        <f>#N/A</f>
        <v/>
      </c>
      <c r="V340" s="182" t="str">
        <f>#N/A</f>
        <v>12</v>
      </c>
      <c r="W340" s="182" t="str">
        <f>#N/A</f>
        <v/>
      </c>
      <c r="X340" s="182" t="str">
        <f>#N/A</f>
        <v/>
      </c>
      <c r="Y340" s="189" t="str">
        <f>#N/A</f>
        <v>122 Tahun,0 Bulan,31 Hari</v>
      </c>
      <c r="Z340" s="182">
        <f>#N/A</f>
        <v>12</v>
      </c>
    </row>
    <row r="341" spans="1:26" ht="14.25" customHeight="1">
      <c r="A341" s="156"/>
      <c r="B341" s="156"/>
      <c r="C341" s="176"/>
      <c r="D341" s="177"/>
      <c r="E341" s="187"/>
      <c r="F341" s="188">
        <f>#N/A</f>
        <v>12</v>
      </c>
      <c r="G341" s="253"/>
      <c r="H341" s="253"/>
      <c r="I341" s="253"/>
      <c r="J341" s="253"/>
      <c r="K341" s="253"/>
      <c r="L341" s="253"/>
      <c r="M341" s="253"/>
      <c r="N341" s="253"/>
      <c r="O341" s="253"/>
      <c r="P341" s="253"/>
      <c r="Q341" s="250"/>
      <c r="R341" s="254"/>
      <c r="S341" s="123">
        <v>339</v>
      </c>
      <c r="T341" s="182" t="str">
        <f>#N/A</f>
        <v/>
      </c>
      <c r="U341" s="182" t="str">
        <f>#N/A</f>
        <v/>
      </c>
      <c r="V341" s="182" t="str">
        <f>#N/A</f>
        <v>12</v>
      </c>
      <c r="W341" s="182" t="str">
        <f>#N/A</f>
        <v/>
      </c>
      <c r="X341" s="182" t="str">
        <f>#N/A</f>
        <v/>
      </c>
      <c r="Y341" s="189" t="str">
        <f>#N/A</f>
        <v>122 Tahun,0 Bulan,31 Hari</v>
      </c>
      <c r="Z341" s="182">
        <f>#N/A</f>
        <v>12</v>
      </c>
    </row>
    <row r="342" spans="1:26" ht="14.25" customHeight="1">
      <c r="A342" s="156"/>
      <c r="B342" s="156"/>
      <c r="C342" s="176"/>
      <c r="D342" s="177"/>
      <c r="E342" s="187"/>
      <c r="F342" s="188">
        <f>#N/A</f>
        <v>12</v>
      </c>
      <c r="G342" s="253"/>
      <c r="H342" s="253"/>
      <c r="I342" s="253"/>
      <c r="J342" s="253"/>
      <c r="K342" s="253"/>
      <c r="L342" s="253"/>
      <c r="M342" s="253"/>
      <c r="N342" s="253"/>
      <c r="O342" s="253"/>
      <c r="P342" s="253"/>
      <c r="Q342" s="250"/>
      <c r="R342" s="254"/>
      <c r="S342" s="123">
        <v>340</v>
      </c>
      <c r="T342" s="182" t="str">
        <f>#N/A</f>
        <v/>
      </c>
      <c r="U342" s="182" t="str">
        <f>#N/A</f>
        <v/>
      </c>
      <c r="V342" s="182" t="str">
        <f>#N/A</f>
        <v>12</v>
      </c>
      <c r="W342" s="182" t="str">
        <f>#N/A</f>
        <v/>
      </c>
      <c r="X342" s="182" t="str">
        <f>#N/A</f>
        <v/>
      </c>
      <c r="Y342" s="189" t="str">
        <f>#N/A</f>
        <v>122 Tahun,0 Bulan,31 Hari</v>
      </c>
      <c r="Z342" s="182">
        <f>#N/A</f>
        <v>12</v>
      </c>
    </row>
    <row r="343" spans="1:26" ht="14.25" customHeight="1">
      <c r="A343" s="156"/>
      <c r="B343" s="156"/>
      <c r="C343" s="176"/>
      <c r="D343" s="177"/>
      <c r="E343" s="187"/>
      <c r="F343" s="188">
        <f>#N/A</f>
        <v>12</v>
      </c>
      <c r="G343" s="253"/>
      <c r="H343" s="253"/>
      <c r="I343" s="253"/>
      <c r="J343" s="253"/>
      <c r="K343" s="253"/>
      <c r="L343" s="253"/>
      <c r="M343" s="253"/>
      <c r="N343" s="253"/>
      <c r="O343" s="253"/>
      <c r="P343" s="253"/>
      <c r="Q343" s="250"/>
      <c r="R343" s="254"/>
      <c r="S343" s="123">
        <v>341</v>
      </c>
      <c r="T343" s="182" t="str">
        <f>#N/A</f>
        <v/>
      </c>
      <c r="U343" s="182" t="str">
        <f>#N/A</f>
        <v/>
      </c>
      <c r="V343" s="182" t="str">
        <f>#N/A</f>
        <v>12</v>
      </c>
      <c r="W343" s="182" t="str">
        <f>#N/A</f>
        <v/>
      </c>
      <c r="X343" s="182" t="str">
        <f>#N/A</f>
        <v/>
      </c>
      <c r="Y343" s="189" t="str">
        <f>#N/A</f>
        <v>122 Tahun,0 Bulan,31 Hari</v>
      </c>
      <c r="Z343" s="182">
        <f>#N/A</f>
        <v>12</v>
      </c>
    </row>
    <row r="344" spans="1:26" ht="14.25" customHeight="1">
      <c r="A344" s="156"/>
      <c r="B344" s="156"/>
      <c r="C344" s="176"/>
      <c r="D344" s="177"/>
      <c r="E344" s="187"/>
      <c r="F344" s="188">
        <f>#N/A</f>
        <v>12</v>
      </c>
      <c r="G344" s="253"/>
      <c r="H344" s="253"/>
      <c r="I344" s="253"/>
      <c r="J344" s="253"/>
      <c r="K344" s="253"/>
      <c r="L344" s="253"/>
      <c r="M344" s="253"/>
      <c r="N344" s="253"/>
      <c r="O344" s="253"/>
      <c r="P344" s="253"/>
      <c r="Q344" s="250"/>
      <c r="R344" s="254"/>
      <c r="S344" s="123">
        <v>342</v>
      </c>
      <c r="T344" s="182" t="str">
        <f>#N/A</f>
        <v/>
      </c>
      <c r="U344" s="182" t="str">
        <f>#N/A</f>
        <v/>
      </c>
      <c r="V344" s="182" t="str">
        <f>#N/A</f>
        <v>12</v>
      </c>
      <c r="W344" s="182" t="str">
        <f>#N/A</f>
        <v/>
      </c>
      <c r="X344" s="182" t="str">
        <f>#N/A</f>
        <v/>
      </c>
      <c r="Y344" s="189" t="str">
        <f>#N/A</f>
        <v>122 Tahun,0 Bulan,31 Hari</v>
      </c>
      <c r="Z344" s="182">
        <f>#N/A</f>
        <v>12</v>
      </c>
    </row>
    <row r="345" spans="1:26" ht="14.25" customHeight="1">
      <c r="A345" s="156"/>
      <c r="B345" s="156"/>
      <c r="C345" s="176"/>
      <c r="D345" s="177"/>
      <c r="E345" s="187"/>
      <c r="F345" s="188">
        <f>#N/A</f>
        <v>12</v>
      </c>
      <c r="G345" s="253"/>
      <c r="H345" s="253"/>
      <c r="I345" s="253"/>
      <c r="J345" s="253"/>
      <c r="K345" s="253"/>
      <c r="L345" s="253"/>
      <c r="M345" s="253"/>
      <c r="N345" s="253"/>
      <c r="O345" s="253"/>
      <c r="P345" s="253"/>
      <c r="Q345" s="250"/>
      <c r="R345" s="254"/>
      <c r="S345" s="123">
        <v>343</v>
      </c>
      <c r="T345" s="182" t="str">
        <f>#N/A</f>
        <v/>
      </c>
      <c r="U345" s="182" t="str">
        <f>#N/A</f>
        <v/>
      </c>
      <c r="V345" s="182" t="str">
        <f>#N/A</f>
        <v>12</v>
      </c>
      <c r="W345" s="182" t="str">
        <f>#N/A</f>
        <v/>
      </c>
      <c r="X345" s="182" t="str">
        <f>#N/A</f>
        <v/>
      </c>
      <c r="Y345" s="189" t="str">
        <f>#N/A</f>
        <v>122 Tahun,0 Bulan,31 Hari</v>
      </c>
      <c r="Z345" s="182">
        <f>#N/A</f>
        <v>12</v>
      </c>
    </row>
    <row r="346" spans="1:26" ht="14.25" customHeight="1">
      <c r="A346" s="156"/>
      <c r="B346" s="156"/>
      <c r="C346" s="176"/>
      <c r="D346" s="177"/>
      <c r="E346" s="187"/>
      <c r="F346" s="188">
        <f>#N/A</f>
        <v>12</v>
      </c>
      <c r="G346" s="253"/>
      <c r="H346" s="253"/>
      <c r="I346" s="253"/>
      <c r="J346" s="253"/>
      <c r="K346" s="253"/>
      <c r="L346" s="253"/>
      <c r="M346" s="253"/>
      <c r="N346" s="253"/>
      <c r="O346" s="253"/>
      <c r="P346" s="253"/>
      <c r="Q346" s="250"/>
      <c r="R346" s="254"/>
      <c r="S346" s="123">
        <v>344</v>
      </c>
      <c r="T346" s="182" t="str">
        <f>#N/A</f>
        <v/>
      </c>
      <c r="U346" s="182" t="str">
        <f>#N/A</f>
        <v/>
      </c>
      <c r="V346" s="182" t="str">
        <f>#N/A</f>
        <v>12</v>
      </c>
      <c r="W346" s="182" t="str">
        <f>#N/A</f>
        <v/>
      </c>
      <c r="X346" s="182" t="str">
        <f>#N/A</f>
        <v/>
      </c>
      <c r="Y346" s="189" t="str">
        <f>#N/A</f>
        <v>122 Tahun,0 Bulan,31 Hari</v>
      </c>
      <c r="Z346" s="182">
        <f>#N/A</f>
        <v>12</v>
      </c>
    </row>
    <row r="347" spans="1:26" ht="14.25" customHeight="1">
      <c r="A347" s="156"/>
      <c r="B347" s="156"/>
      <c r="C347" s="176"/>
      <c r="D347" s="177"/>
      <c r="E347" s="187"/>
      <c r="F347" s="188">
        <f>#N/A</f>
        <v>12</v>
      </c>
      <c r="G347" s="253"/>
      <c r="H347" s="253"/>
      <c r="I347" s="253"/>
      <c r="J347" s="253"/>
      <c r="K347" s="253"/>
      <c r="L347" s="253"/>
      <c r="M347" s="253"/>
      <c r="N347" s="253"/>
      <c r="O347" s="253"/>
      <c r="P347" s="253"/>
      <c r="Q347" s="250"/>
      <c r="R347" s="254"/>
      <c r="S347" s="123">
        <v>345</v>
      </c>
      <c r="T347" s="182" t="str">
        <f>#N/A</f>
        <v/>
      </c>
      <c r="U347" s="182" t="str">
        <f>#N/A</f>
        <v/>
      </c>
      <c r="V347" s="182" t="str">
        <f>#N/A</f>
        <v>12</v>
      </c>
      <c r="W347" s="182" t="str">
        <f>#N/A</f>
        <v/>
      </c>
      <c r="X347" s="182" t="str">
        <f>#N/A</f>
        <v/>
      </c>
      <c r="Y347" s="189" t="str">
        <f>#N/A</f>
        <v>122 Tahun,0 Bulan,31 Hari</v>
      </c>
      <c r="Z347" s="182">
        <f>#N/A</f>
        <v>12</v>
      </c>
    </row>
    <row r="348" spans="1:26" ht="14.25" customHeight="1">
      <c r="A348" s="156"/>
      <c r="B348" s="156"/>
      <c r="C348" s="176"/>
      <c r="D348" s="177"/>
      <c r="E348" s="187"/>
      <c r="F348" s="188">
        <f>#N/A</f>
        <v>12</v>
      </c>
      <c r="G348" s="253"/>
      <c r="H348" s="253"/>
      <c r="I348" s="253"/>
      <c r="J348" s="253"/>
      <c r="K348" s="253"/>
      <c r="L348" s="253"/>
      <c r="M348" s="253"/>
      <c r="N348" s="253"/>
      <c r="O348" s="253"/>
      <c r="P348" s="253"/>
      <c r="Q348" s="250"/>
      <c r="R348" s="254"/>
      <c r="S348" s="123">
        <v>346</v>
      </c>
      <c r="T348" s="182" t="str">
        <f>#N/A</f>
        <v/>
      </c>
      <c r="U348" s="182" t="str">
        <f>#N/A</f>
        <v/>
      </c>
      <c r="V348" s="182" t="str">
        <f>#N/A</f>
        <v>12</v>
      </c>
      <c r="W348" s="182" t="str">
        <f>#N/A</f>
        <v/>
      </c>
      <c r="X348" s="182" t="str">
        <f>#N/A</f>
        <v/>
      </c>
      <c r="Y348" s="189" t="str">
        <f>#N/A</f>
        <v>122 Tahun,0 Bulan,31 Hari</v>
      </c>
      <c r="Z348" s="182">
        <f>#N/A</f>
        <v>12</v>
      </c>
    </row>
    <row r="349" spans="1:26" ht="14.25" customHeight="1">
      <c r="A349" s="156"/>
      <c r="B349" s="156"/>
      <c r="C349" s="176"/>
      <c r="D349" s="177"/>
      <c r="E349" s="187"/>
      <c r="F349" s="188">
        <f>#N/A</f>
        <v>12</v>
      </c>
      <c r="G349" s="253"/>
      <c r="H349" s="253"/>
      <c r="I349" s="253"/>
      <c r="J349" s="253"/>
      <c r="K349" s="253"/>
      <c r="L349" s="253"/>
      <c r="M349" s="253"/>
      <c r="N349" s="253"/>
      <c r="O349" s="253"/>
      <c r="P349" s="253"/>
      <c r="Q349" s="250"/>
      <c r="R349" s="254"/>
      <c r="S349" s="123">
        <v>347</v>
      </c>
      <c r="T349" s="182" t="str">
        <f>#N/A</f>
        <v/>
      </c>
      <c r="U349" s="182" t="str">
        <f>#N/A</f>
        <v/>
      </c>
      <c r="V349" s="182" t="str">
        <f>#N/A</f>
        <v>12</v>
      </c>
      <c r="W349" s="182" t="str">
        <f>#N/A</f>
        <v/>
      </c>
      <c r="X349" s="182" t="str">
        <f>#N/A</f>
        <v/>
      </c>
      <c r="Y349" s="189" t="str">
        <f>#N/A</f>
        <v>122 Tahun,0 Bulan,31 Hari</v>
      </c>
      <c r="Z349" s="182">
        <f>#N/A</f>
        <v>12</v>
      </c>
    </row>
    <row r="350" spans="1:26" ht="14.25" customHeight="1">
      <c r="A350" s="156"/>
      <c r="B350" s="156"/>
      <c r="C350" s="176"/>
      <c r="D350" s="177"/>
      <c r="E350" s="187"/>
      <c r="F350" s="188">
        <f>#N/A</f>
        <v>12</v>
      </c>
      <c r="G350" s="253"/>
      <c r="H350" s="253"/>
      <c r="I350" s="253"/>
      <c r="J350" s="253"/>
      <c r="K350" s="253"/>
      <c r="L350" s="253"/>
      <c r="M350" s="253"/>
      <c r="N350" s="253"/>
      <c r="O350" s="253"/>
      <c r="P350" s="253"/>
      <c r="Q350" s="250"/>
      <c r="R350" s="254"/>
      <c r="S350" s="123">
        <v>348</v>
      </c>
      <c r="T350" s="182" t="str">
        <f>#N/A</f>
        <v/>
      </c>
      <c r="U350" s="182" t="str">
        <f>#N/A</f>
        <v/>
      </c>
      <c r="V350" s="182" t="str">
        <f>#N/A</f>
        <v>12</v>
      </c>
      <c r="W350" s="182" t="str">
        <f>#N/A</f>
        <v/>
      </c>
      <c r="X350" s="182" t="str">
        <f>#N/A</f>
        <v/>
      </c>
      <c r="Y350" s="189" t="str">
        <f>#N/A</f>
        <v>122 Tahun,0 Bulan,31 Hari</v>
      </c>
      <c r="Z350" s="182">
        <f>#N/A</f>
        <v>12</v>
      </c>
    </row>
    <row r="351" spans="1:26" ht="14.25" customHeight="1">
      <c r="A351" s="156"/>
      <c r="B351" s="156"/>
      <c r="C351" s="176"/>
      <c r="D351" s="177"/>
      <c r="E351" s="187"/>
      <c r="F351" s="188">
        <f>#N/A</f>
        <v>12</v>
      </c>
      <c r="G351" s="253"/>
      <c r="H351" s="253"/>
      <c r="I351" s="253"/>
      <c r="J351" s="253"/>
      <c r="K351" s="253"/>
      <c r="L351" s="253"/>
      <c r="M351" s="253"/>
      <c r="N351" s="253"/>
      <c r="O351" s="253"/>
      <c r="P351" s="253"/>
      <c r="Q351" s="250"/>
      <c r="R351" s="254"/>
      <c r="S351" s="123">
        <v>349</v>
      </c>
      <c r="T351" s="182" t="str">
        <f>#N/A</f>
        <v/>
      </c>
      <c r="U351" s="182" t="str">
        <f>#N/A</f>
        <v/>
      </c>
      <c r="V351" s="182" t="str">
        <f>#N/A</f>
        <v>12</v>
      </c>
      <c r="W351" s="182" t="str">
        <f>#N/A</f>
        <v/>
      </c>
      <c r="X351" s="182" t="str">
        <f>#N/A</f>
        <v/>
      </c>
      <c r="Y351" s="189" t="str">
        <f>#N/A</f>
        <v>122 Tahun,0 Bulan,31 Hari</v>
      </c>
      <c r="Z351" s="182">
        <f>#N/A</f>
        <v>12</v>
      </c>
    </row>
    <row r="352" spans="1:26" ht="14.25" customHeight="1">
      <c r="A352" s="156"/>
      <c r="B352" s="156"/>
      <c r="C352" s="176"/>
      <c r="D352" s="177"/>
      <c r="E352" s="187"/>
      <c r="F352" s="188">
        <f>#N/A</f>
        <v>12</v>
      </c>
      <c r="G352" s="253"/>
      <c r="H352" s="253"/>
      <c r="I352" s="253"/>
      <c r="J352" s="253"/>
      <c r="K352" s="253"/>
      <c r="L352" s="253"/>
      <c r="M352" s="253"/>
      <c r="N352" s="253"/>
      <c r="O352" s="253"/>
      <c r="P352" s="253"/>
      <c r="Q352" s="250"/>
      <c r="R352" s="254"/>
      <c r="S352" s="123">
        <v>350</v>
      </c>
      <c r="T352" s="182" t="str">
        <f>#N/A</f>
        <v/>
      </c>
      <c r="U352" s="182" t="str">
        <f>#N/A</f>
        <v/>
      </c>
      <c r="V352" s="182" t="str">
        <f>#N/A</f>
        <v>12</v>
      </c>
      <c r="W352" s="182" t="str">
        <f>#N/A</f>
        <v/>
      </c>
      <c r="X352" s="182" t="str">
        <f>#N/A</f>
        <v/>
      </c>
      <c r="Y352" s="189" t="str">
        <f>#N/A</f>
        <v>122 Tahun,0 Bulan,31 Hari</v>
      </c>
      <c r="Z352" s="182">
        <f>#N/A</f>
        <v>12</v>
      </c>
    </row>
    <row r="353" spans="1:26" ht="14.25" customHeight="1">
      <c r="A353" s="156"/>
      <c r="B353" s="156"/>
      <c r="C353" s="176"/>
      <c r="D353" s="177"/>
      <c r="E353" s="187"/>
      <c r="F353" s="188">
        <f>#N/A</f>
        <v>12</v>
      </c>
      <c r="G353" s="253"/>
      <c r="H353" s="253"/>
      <c r="I353" s="253"/>
      <c r="J353" s="253"/>
      <c r="K353" s="253"/>
      <c r="L353" s="253"/>
      <c r="M353" s="253"/>
      <c r="N353" s="253"/>
      <c r="O353" s="253"/>
      <c r="P353" s="253"/>
      <c r="Q353" s="250"/>
      <c r="R353" s="254"/>
      <c r="S353" s="123">
        <v>351</v>
      </c>
      <c r="T353" s="182" t="str">
        <f>#N/A</f>
        <v/>
      </c>
      <c r="U353" s="182" t="str">
        <f>#N/A</f>
        <v/>
      </c>
      <c r="V353" s="182" t="str">
        <f>#N/A</f>
        <v>12</v>
      </c>
      <c r="W353" s="182" t="str">
        <f>#N/A</f>
        <v/>
      </c>
      <c r="X353" s="182" t="str">
        <f>#N/A</f>
        <v/>
      </c>
      <c r="Y353" s="189" t="str">
        <f>#N/A</f>
        <v>122 Tahun,0 Bulan,31 Hari</v>
      </c>
      <c r="Z353" s="182">
        <f>#N/A</f>
        <v>12</v>
      </c>
    </row>
    <row r="354" spans="1:26" ht="14.25" customHeight="1">
      <c r="A354" s="156"/>
      <c r="B354" s="156"/>
      <c r="C354" s="176"/>
      <c r="D354" s="177"/>
      <c r="E354" s="187"/>
      <c r="F354" s="188">
        <f>#N/A</f>
        <v>12</v>
      </c>
      <c r="G354" s="253"/>
      <c r="H354" s="253"/>
      <c r="I354" s="253"/>
      <c r="J354" s="253"/>
      <c r="K354" s="253"/>
      <c r="L354" s="253"/>
      <c r="M354" s="253"/>
      <c r="N354" s="253"/>
      <c r="O354" s="253"/>
      <c r="P354" s="253"/>
      <c r="Q354" s="250"/>
      <c r="R354" s="254"/>
      <c r="S354" s="123">
        <v>352</v>
      </c>
      <c r="T354" s="182" t="str">
        <f>#N/A</f>
        <v/>
      </c>
      <c r="U354" s="182" t="str">
        <f>#N/A</f>
        <v/>
      </c>
      <c r="V354" s="182" t="str">
        <f>#N/A</f>
        <v>12</v>
      </c>
      <c r="W354" s="182" t="str">
        <f>#N/A</f>
        <v/>
      </c>
      <c r="X354" s="182" t="str">
        <f>#N/A</f>
        <v/>
      </c>
      <c r="Y354" s="189" t="str">
        <f>#N/A</f>
        <v>122 Tahun,0 Bulan,31 Hari</v>
      </c>
      <c r="Z354" s="182">
        <f>#N/A</f>
        <v>12</v>
      </c>
    </row>
    <row r="355" spans="1:26" ht="14.25" customHeight="1">
      <c r="A355" s="156"/>
      <c r="B355" s="156"/>
      <c r="C355" s="176"/>
      <c r="D355" s="177"/>
      <c r="E355" s="187"/>
      <c r="F355" s="188">
        <f>#N/A</f>
        <v>12</v>
      </c>
      <c r="G355" s="253"/>
      <c r="H355" s="253"/>
      <c r="I355" s="253"/>
      <c r="J355" s="253"/>
      <c r="K355" s="253"/>
      <c r="L355" s="253"/>
      <c r="M355" s="253"/>
      <c r="N355" s="253"/>
      <c r="O355" s="253"/>
      <c r="P355" s="253"/>
      <c r="Q355" s="250"/>
      <c r="R355" s="254"/>
      <c r="S355" s="123">
        <v>353</v>
      </c>
      <c r="T355" s="182" t="str">
        <f>#N/A</f>
        <v/>
      </c>
      <c r="U355" s="182" t="str">
        <f>#N/A</f>
        <v/>
      </c>
      <c r="V355" s="182" t="str">
        <f>#N/A</f>
        <v>12</v>
      </c>
      <c r="W355" s="182" t="str">
        <f>#N/A</f>
        <v/>
      </c>
      <c r="X355" s="182" t="str">
        <f>#N/A</f>
        <v/>
      </c>
      <c r="Y355" s="189" t="str">
        <f>#N/A</f>
        <v>122 Tahun,0 Bulan,31 Hari</v>
      </c>
      <c r="Z355" s="182">
        <f>#N/A</f>
        <v>12</v>
      </c>
    </row>
    <row r="356" spans="1:26" ht="14.25" customHeight="1">
      <c r="A356" s="156"/>
      <c r="B356" s="156"/>
      <c r="C356" s="176"/>
      <c r="D356" s="177"/>
      <c r="E356" s="187"/>
      <c r="F356" s="188">
        <f>#N/A</f>
        <v>12</v>
      </c>
      <c r="G356" s="253"/>
      <c r="H356" s="253"/>
      <c r="I356" s="253"/>
      <c r="J356" s="253"/>
      <c r="K356" s="253"/>
      <c r="L356" s="253"/>
      <c r="M356" s="253"/>
      <c r="N356" s="253"/>
      <c r="O356" s="253"/>
      <c r="P356" s="253"/>
      <c r="Q356" s="250"/>
      <c r="R356" s="254"/>
      <c r="S356" s="123">
        <v>354</v>
      </c>
      <c r="T356" s="182" t="str">
        <f>#N/A</f>
        <v/>
      </c>
      <c r="U356" s="182" t="str">
        <f>#N/A</f>
        <v/>
      </c>
      <c r="V356" s="182" t="str">
        <f>#N/A</f>
        <v>12</v>
      </c>
      <c r="W356" s="182" t="str">
        <f>#N/A</f>
        <v/>
      </c>
      <c r="X356" s="182" t="str">
        <f>#N/A</f>
        <v/>
      </c>
      <c r="Y356" s="189" t="str">
        <f>#N/A</f>
        <v>122 Tahun,0 Bulan,31 Hari</v>
      </c>
      <c r="Z356" s="182">
        <f>#N/A</f>
        <v>12</v>
      </c>
    </row>
    <row r="357" spans="1:26" ht="14.25" customHeight="1">
      <c r="A357" s="156"/>
      <c r="B357" s="156"/>
      <c r="C357" s="176"/>
      <c r="D357" s="177"/>
      <c r="E357" s="187"/>
      <c r="F357" s="188">
        <f>#N/A</f>
        <v>12</v>
      </c>
      <c r="G357" s="253"/>
      <c r="H357" s="253"/>
      <c r="I357" s="253"/>
      <c r="J357" s="253"/>
      <c r="K357" s="253"/>
      <c r="L357" s="253"/>
      <c r="M357" s="253"/>
      <c r="N357" s="253"/>
      <c r="O357" s="253"/>
      <c r="P357" s="253"/>
      <c r="Q357" s="250"/>
      <c r="R357" s="254"/>
      <c r="S357" s="123">
        <v>355</v>
      </c>
      <c r="T357" s="182" t="str">
        <f>#N/A</f>
        <v/>
      </c>
      <c r="U357" s="182" t="str">
        <f>#N/A</f>
        <v/>
      </c>
      <c r="V357" s="182" t="str">
        <f>#N/A</f>
        <v>12</v>
      </c>
      <c r="W357" s="182" t="str">
        <f>#N/A</f>
        <v/>
      </c>
      <c r="X357" s="182" t="str">
        <f>#N/A</f>
        <v/>
      </c>
      <c r="Y357" s="189" t="str">
        <f>#N/A</f>
        <v>122 Tahun,0 Bulan,31 Hari</v>
      </c>
      <c r="Z357" s="182">
        <f>#N/A</f>
        <v>12</v>
      </c>
    </row>
    <row r="358" spans="1:26" ht="14.25" customHeight="1">
      <c r="A358" s="156"/>
      <c r="B358" s="156"/>
      <c r="C358" s="176"/>
      <c r="D358" s="177"/>
      <c r="E358" s="187"/>
      <c r="F358" s="188">
        <f>#N/A</f>
        <v>12</v>
      </c>
      <c r="G358" s="253"/>
      <c r="H358" s="253"/>
      <c r="I358" s="253"/>
      <c r="J358" s="253"/>
      <c r="K358" s="253"/>
      <c r="L358" s="253"/>
      <c r="M358" s="253"/>
      <c r="N358" s="253"/>
      <c r="O358" s="253"/>
      <c r="P358" s="253"/>
      <c r="Q358" s="250"/>
      <c r="R358" s="254"/>
      <c r="S358" s="123">
        <v>356</v>
      </c>
      <c r="T358" s="182" t="str">
        <f>#N/A</f>
        <v/>
      </c>
      <c r="U358" s="182" t="str">
        <f>#N/A</f>
        <v/>
      </c>
      <c r="V358" s="182" t="str">
        <f>#N/A</f>
        <v>12</v>
      </c>
      <c r="W358" s="182" t="str">
        <f>#N/A</f>
        <v/>
      </c>
      <c r="X358" s="182" t="str">
        <f>#N/A</f>
        <v/>
      </c>
      <c r="Y358" s="189" t="str">
        <f>#N/A</f>
        <v>122 Tahun,0 Bulan,31 Hari</v>
      </c>
      <c r="Z358" s="182">
        <f>#N/A</f>
        <v>12</v>
      </c>
    </row>
    <row r="359" spans="1:26" ht="14.25" customHeight="1">
      <c r="A359" s="156"/>
      <c r="B359" s="156"/>
      <c r="C359" s="176"/>
      <c r="D359" s="177"/>
      <c r="E359" s="187"/>
      <c r="F359" s="188">
        <f>#N/A</f>
        <v>12</v>
      </c>
      <c r="G359" s="253"/>
      <c r="H359" s="253"/>
      <c r="I359" s="253"/>
      <c r="J359" s="253"/>
      <c r="K359" s="253"/>
      <c r="L359" s="253"/>
      <c r="M359" s="253"/>
      <c r="N359" s="253"/>
      <c r="O359" s="253"/>
      <c r="P359" s="253"/>
      <c r="Q359" s="250"/>
      <c r="R359" s="254"/>
      <c r="S359" s="123">
        <v>357</v>
      </c>
      <c r="T359" s="182" t="str">
        <f>#N/A</f>
        <v/>
      </c>
      <c r="U359" s="182" t="str">
        <f>#N/A</f>
        <v/>
      </c>
      <c r="V359" s="182" t="str">
        <f>#N/A</f>
        <v>12</v>
      </c>
      <c r="W359" s="182" t="str">
        <f>#N/A</f>
        <v/>
      </c>
      <c r="X359" s="182" t="str">
        <f>#N/A</f>
        <v/>
      </c>
      <c r="Y359" s="189" t="str">
        <f>#N/A</f>
        <v>122 Tahun,0 Bulan,31 Hari</v>
      </c>
      <c r="Z359" s="182">
        <f>#N/A</f>
        <v>12</v>
      </c>
    </row>
    <row r="360" spans="1:26" ht="14.25" customHeight="1">
      <c r="A360" s="156"/>
      <c r="B360" s="156"/>
      <c r="C360" s="176"/>
      <c r="D360" s="177"/>
      <c r="E360" s="187"/>
      <c r="F360" s="188">
        <f>#N/A</f>
        <v>12</v>
      </c>
      <c r="G360" s="253"/>
      <c r="H360" s="253"/>
      <c r="I360" s="253"/>
      <c r="J360" s="253"/>
      <c r="K360" s="253"/>
      <c r="L360" s="253"/>
      <c r="M360" s="253"/>
      <c r="N360" s="253"/>
      <c r="O360" s="253"/>
      <c r="P360" s="253"/>
      <c r="Q360" s="250"/>
      <c r="R360" s="254"/>
      <c r="S360" s="123">
        <v>358</v>
      </c>
      <c r="T360" s="182" t="str">
        <f>#N/A</f>
        <v/>
      </c>
      <c r="U360" s="182" t="str">
        <f>#N/A</f>
        <v/>
      </c>
      <c r="V360" s="182" t="str">
        <f>#N/A</f>
        <v>12</v>
      </c>
      <c r="W360" s="182" t="str">
        <f>#N/A</f>
        <v/>
      </c>
      <c r="X360" s="182" t="str">
        <f>#N/A</f>
        <v/>
      </c>
      <c r="Y360" s="189" t="str">
        <f>#N/A</f>
        <v>122 Tahun,0 Bulan,31 Hari</v>
      </c>
      <c r="Z360" s="182">
        <f>#N/A</f>
        <v>12</v>
      </c>
    </row>
    <row r="361" spans="1:26" ht="14.25" customHeight="1">
      <c r="A361" s="156"/>
      <c r="B361" s="156"/>
      <c r="C361" s="176"/>
      <c r="D361" s="177"/>
      <c r="E361" s="187"/>
      <c r="F361" s="188">
        <f>#N/A</f>
        <v>12</v>
      </c>
      <c r="G361" s="253"/>
      <c r="H361" s="253"/>
      <c r="I361" s="253"/>
      <c r="J361" s="253"/>
      <c r="K361" s="253"/>
      <c r="L361" s="253"/>
      <c r="M361" s="253"/>
      <c r="N361" s="253"/>
      <c r="O361" s="253"/>
      <c r="P361" s="253"/>
      <c r="Q361" s="250"/>
      <c r="R361" s="254"/>
      <c r="S361" s="123">
        <v>359</v>
      </c>
      <c r="T361" s="182" t="str">
        <f>#N/A</f>
        <v/>
      </c>
      <c r="U361" s="182" t="str">
        <f>#N/A</f>
        <v/>
      </c>
      <c r="V361" s="182" t="str">
        <f>#N/A</f>
        <v>12</v>
      </c>
      <c r="W361" s="182" t="str">
        <f>#N/A</f>
        <v/>
      </c>
      <c r="X361" s="182" t="str">
        <f>#N/A</f>
        <v/>
      </c>
      <c r="Y361" s="189" t="str">
        <f>#N/A</f>
        <v>122 Tahun,0 Bulan,31 Hari</v>
      </c>
      <c r="Z361" s="182">
        <f>#N/A</f>
        <v>12</v>
      </c>
    </row>
    <row r="362" spans="1:26" ht="14.25" customHeight="1">
      <c r="A362" s="156"/>
      <c r="B362" s="156"/>
      <c r="C362" s="176"/>
      <c r="D362" s="177"/>
      <c r="E362" s="187"/>
      <c r="F362" s="188">
        <f>#N/A</f>
        <v>12</v>
      </c>
      <c r="G362" s="253"/>
      <c r="H362" s="253"/>
      <c r="I362" s="253"/>
      <c r="J362" s="253"/>
      <c r="K362" s="253"/>
      <c r="L362" s="253"/>
      <c r="M362" s="253"/>
      <c r="N362" s="253"/>
      <c r="O362" s="253"/>
      <c r="P362" s="253"/>
      <c r="Q362" s="250"/>
      <c r="R362" s="254"/>
      <c r="S362" s="123">
        <v>360</v>
      </c>
      <c r="T362" s="182" t="str">
        <f>#N/A</f>
        <v/>
      </c>
      <c r="U362" s="182" t="str">
        <f>#N/A</f>
        <v/>
      </c>
      <c r="V362" s="182" t="str">
        <f>#N/A</f>
        <v>12</v>
      </c>
      <c r="W362" s="182" t="str">
        <f>#N/A</f>
        <v/>
      </c>
      <c r="X362" s="182" t="str">
        <f>#N/A</f>
        <v/>
      </c>
      <c r="Y362" s="189" t="str">
        <f>#N/A</f>
        <v>122 Tahun,0 Bulan,31 Hari</v>
      </c>
      <c r="Z362" s="182">
        <f>#N/A</f>
        <v>12</v>
      </c>
    </row>
    <row r="363" spans="1:26" ht="14.25" customHeight="1">
      <c r="A363" s="156"/>
      <c r="B363" s="156"/>
      <c r="C363" s="176"/>
      <c r="D363" s="177"/>
      <c r="E363" s="187"/>
      <c r="F363" s="188">
        <f>#N/A</f>
        <v>12</v>
      </c>
      <c r="G363" s="253"/>
      <c r="H363" s="253"/>
      <c r="I363" s="253"/>
      <c r="J363" s="253"/>
      <c r="K363" s="253"/>
      <c r="L363" s="253"/>
      <c r="M363" s="253"/>
      <c r="N363" s="253"/>
      <c r="O363" s="253"/>
      <c r="P363" s="253"/>
      <c r="Q363" s="250"/>
      <c r="R363" s="254"/>
      <c r="S363" s="123">
        <v>361</v>
      </c>
      <c r="T363" s="182" t="str">
        <f>#N/A</f>
        <v/>
      </c>
      <c r="U363" s="182" t="str">
        <f>#N/A</f>
        <v/>
      </c>
      <c r="V363" s="182" t="str">
        <f>#N/A</f>
        <v>12</v>
      </c>
      <c r="W363" s="182" t="str">
        <f>#N/A</f>
        <v/>
      </c>
      <c r="X363" s="182" t="str">
        <f>#N/A</f>
        <v/>
      </c>
      <c r="Y363" s="189" t="str">
        <f>#N/A</f>
        <v>122 Tahun,0 Bulan,31 Hari</v>
      </c>
      <c r="Z363" s="182">
        <f>#N/A</f>
        <v>12</v>
      </c>
    </row>
    <row r="364" spans="1:26" ht="14.25" customHeight="1">
      <c r="A364" s="156"/>
      <c r="B364" s="156"/>
      <c r="C364" s="176"/>
      <c r="D364" s="177"/>
      <c r="E364" s="187"/>
      <c r="F364" s="188">
        <f>#N/A</f>
        <v>12</v>
      </c>
      <c r="G364" s="253"/>
      <c r="H364" s="253"/>
      <c r="I364" s="253"/>
      <c r="J364" s="253"/>
      <c r="K364" s="253"/>
      <c r="L364" s="253"/>
      <c r="M364" s="253"/>
      <c r="N364" s="253"/>
      <c r="O364" s="253"/>
      <c r="P364" s="253"/>
      <c r="Q364" s="250"/>
      <c r="R364" s="254"/>
      <c r="S364" s="123">
        <v>362</v>
      </c>
      <c r="T364" s="182" t="str">
        <f>#N/A</f>
        <v/>
      </c>
      <c r="U364" s="182" t="str">
        <f>#N/A</f>
        <v/>
      </c>
      <c r="V364" s="182" t="str">
        <f>#N/A</f>
        <v>12</v>
      </c>
      <c r="W364" s="182" t="str">
        <f>#N/A</f>
        <v/>
      </c>
      <c r="X364" s="182" t="str">
        <f>#N/A</f>
        <v/>
      </c>
      <c r="Y364" s="189" t="str">
        <f>#N/A</f>
        <v>122 Tahun,0 Bulan,31 Hari</v>
      </c>
      <c r="Z364" s="182">
        <f>#N/A</f>
        <v>12</v>
      </c>
    </row>
    <row r="365" spans="1:26" ht="14.25" customHeight="1">
      <c r="A365" s="156"/>
      <c r="B365" s="156"/>
      <c r="C365" s="176"/>
      <c r="D365" s="177"/>
      <c r="E365" s="187"/>
      <c r="F365" s="188">
        <f>#N/A</f>
        <v>12</v>
      </c>
      <c r="G365" s="253"/>
      <c r="H365" s="253"/>
      <c r="I365" s="253"/>
      <c r="J365" s="253"/>
      <c r="K365" s="253"/>
      <c r="L365" s="253"/>
      <c r="M365" s="253"/>
      <c r="N365" s="253"/>
      <c r="O365" s="253"/>
      <c r="P365" s="253"/>
      <c r="Q365" s="250"/>
      <c r="R365" s="254"/>
      <c r="S365" s="123">
        <v>363</v>
      </c>
      <c r="T365" s="182" t="str">
        <f>#N/A</f>
        <v/>
      </c>
      <c r="U365" s="182" t="str">
        <f>#N/A</f>
        <v/>
      </c>
      <c r="V365" s="182" t="str">
        <f>#N/A</f>
        <v>12</v>
      </c>
      <c r="W365" s="182" t="str">
        <f>#N/A</f>
        <v/>
      </c>
      <c r="X365" s="182" t="str">
        <f>#N/A</f>
        <v/>
      </c>
      <c r="Y365" s="189" t="str">
        <f>#N/A</f>
        <v>122 Tahun,0 Bulan,31 Hari</v>
      </c>
      <c r="Z365" s="182">
        <f>#N/A</f>
        <v>12</v>
      </c>
    </row>
    <row r="366" spans="1:26" ht="14.25" customHeight="1">
      <c r="A366" s="156"/>
      <c r="B366" s="156"/>
      <c r="C366" s="176"/>
      <c r="D366" s="177"/>
      <c r="E366" s="187"/>
      <c r="F366" s="188">
        <f>#N/A</f>
        <v>12</v>
      </c>
      <c r="G366" s="253"/>
      <c r="H366" s="253"/>
      <c r="I366" s="253"/>
      <c r="J366" s="253"/>
      <c r="K366" s="253"/>
      <c r="L366" s="253"/>
      <c r="M366" s="253"/>
      <c r="N366" s="253"/>
      <c r="O366" s="253"/>
      <c r="P366" s="253"/>
      <c r="Q366" s="250"/>
      <c r="R366" s="254"/>
      <c r="S366" s="123">
        <v>364</v>
      </c>
      <c r="T366" s="182" t="str">
        <f>#N/A</f>
        <v/>
      </c>
      <c r="U366" s="182" t="str">
        <f>#N/A</f>
        <v/>
      </c>
      <c r="V366" s="182" t="str">
        <f>#N/A</f>
        <v>12</v>
      </c>
      <c r="W366" s="182" t="str">
        <f>#N/A</f>
        <v/>
      </c>
      <c r="X366" s="182" t="str">
        <f>#N/A</f>
        <v/>
      </c>
      <c r="Y366" s="189" t="str">
        <f>#N/A</f>
        <v>122 Tahun,0 Bulan,31 Hari</v>
      </c>
      <c r="Z366" s="182">
        <f>#N/A</f>
        <v>12</v>
      </c>
    </row>
    <row r="367" spans="1:26" ht="14.25" customHeight="1">
      <c r="A367" s="156"/>
      <c r="B367" s="156"/>
      <c r="C367" s="176"/>
      <c r="D367" s="177"/>
      <c r="E367" s="187"/>
      <c r="F367" s="188">
        <f>#N/A</f>
        <v>12</v>
      </c>
      <c r="G367" s="253"/>
      <c r="H367" s="253"/>
      <c r="I367" s="253"/>
      <c r="J367" s="253"/>
      <c r="K367" s="253"/>
      <c r="L367" s="253"/>
      <c r="M367" s="253"/>
      <c r="N367" s="253"/>
      <c r="O367" s="253"/>
      <c r="P367" s="253"/>
      <c r="Q367" s="250"/>
      <c r="R367" s="254"/>
      <c r="S367" s="123">
        <v>365</v>
      </c>
      <c r="T367" s="182" t="str">
        <f>#N/A</f>
        <v/>
      </c>
      <c r="U367" s="182" t="str">
        <f>#N/A</f>
        <v/>
      </c>
      <c r="V367" s="182" t="str">
        <f>#N/A</f>
        <v>12</v>
      </c>
      <c r="W367" s="182" t="str">
        <f>#N/A</f>
        <v/>
      </c>
      <c r="X367" s="182" t="str">
        <f>#N/A</f>
        <v/>
      </c>
      <c r="Y367" s="189" t="str">
        <f>#N/A</f>
        <v>122 Tahun,0 Bulan,31 Hari</v>
      </c>
      <c r="Z367" s="182">
        <f>#N/A</f>
        <v>12</v>
      </c>
    </row>
    <row r="368" spans="1:26" ht="14.25" customHeight="1">
      <c r="A368" s="156"/>
      <c r="B368" s="156"/>
      <c r="C368" s="176"/>
      <c r="D368" s="177"/>
      <c r="E368" s="187"/>
      <c r="F368" s="188">
        <f>#N/A</f>
        <v>12</v>
      </c>
      <c r="G368" s="253"/>
      <c r="H368" s="253"/>
      <c r="I368" s="253"/>
      <c r="J368" s="253"/>
      <c r="K368" s="253"/>
      <c r="L368" s="253"/>
      <c r="M368" s="253"/>
      <c r="N368" s="253"/>
      <c r="O368" s="253"/>
      <c r="P368" s="253"/>
      <c r="Q368" s="250"/>
      <c r="R368" s="254"/>
      <c r="S368" s="123">
        <v>366</v>
      </c>
      <c r="T368" s="182" t="str">
        <f>#N/A</f>
        <v/>
      </c>
      <c r="U368" s="182" t="str">
        <f>#N/A</f>
        <v/>
      </c>
      <c r="V368" s="182" t="str">
        <f>#N/A</f>
        <v>12</v>
      </c>
      <c r="W368" s="182" t="str">
        <f>#N/A</f>
        <v/>
      </c>
      <c r="X368" s="182" t="str">
        <f>#N/A</f>
        <v/>
      </c>
      <c r="Y368" s="189" t="str">
        <f>#N/A</f>
        <v>122 Tahun,0 Bulan,31 Hari</v>
      </c>
      <c r="Z368" s="182">
        <f>#N/A</f>
        <v>12</v>
      </c>
    </row>
    <row r="369" spans="1:26" ht="14.25" customHeight="1">
      <c r="A369" s="156"/>
      <c r="B369" s="156"/>
      <c r="C369" s="176"/>
      <c r="D369" s="177"/>
      <c r="E369" s="187"/>
      <c r="F369" s="188">
        <f>#N/A</f>
        <v>12</v>
      </c>
      <c r="G369" s="253"/>
      <c r="H369" s="253"/>
      <c r="I369" s="253"/>
      <c r="J369" s="253"/>
      <c r="K369" s="253"/>
      <c r="L369" s="253"/>
      <c r="M369" s="253"/>
      <c r="N369" s="253"/>
      <c r="O369" s="253"/>
      <c r="P369" s="253"/>
      <c r="Q369" s="250"/>
      <c r="R369" s="254"/>
      <c r="S369" s="123">
        <v>367</v>
      </c>
      <c r="T369" s="182" t="str">
        <f>#N/A</f>
        <v/>
      </c>
      <c r="U369" s="182" t="str">
        <f>#N/A</f>
        <v/>
      </c>
      <c r="V369" s="182" t="str">
        <f>#N/A</f>
        <v>12</v>
      </c>
      <c r="W369" s="182" t="str">
        <f>#N/A</f>
        <v/>
      </c>
      <c r="X369" s="182" t="str">
        <f>#N/A</f>
        <v/>
      </c>
      <c r="Y369" s="189" t="str">
        <f>#N/A</f>
        <v>122 Tahun,0 Bulan,31 Hari</v>
      </c>
      <c r="Z369" s="182">
        <f>#N/A</f>
        <v>12</v>
      </c>
    </row>
    <row r="370" spans="1:26" ht="14.25" customHeight="1">
      <c r="A370" s="156"/>
      <c r="B370" s="156"/>
      <c r="C370" s="176"/>
      <c r="D370" s="177"/>
      <c r="E370" s="187"/>
      <c r="F370" s="188">
        <f>#N/A</f>
        <v>12</v>
      </c>
      <c r="G370" s="253"/>
      <c r="H370" s="253"/>
      <c r="I370" s="253"/>
      <c r="J370" s="253"/>
      <c r="K370" s="253"/>
      <c r="L370" s="253"/>
      <c r="M370" s="253"/>
      <c r="N370" s="253"/>
      <c r="O370" s="253"/>
      <c r="P370" s="253"/>
      <c r="Q370" s="250"/>
      <c r="R370" s="254"/>
      <c r="S370" s="123">
        <v>368</v>
      </c>
      <c r="T370" s="182" t="str">
        <f>#N/A</f>
        <v/>
      </c>
      <c r="U370" s="182" t="str">
        <f>#N/A</f>
        <v/>
      </c>
      <c r="V370" s="182" t="str">
        <f>#N/A</f>
        <v>12</v>
      </c>
      <c r="W370" s="182" t="str">
        <f>#N/A</f>
        <v/>
      </c>
      <c r="X370" s="182" t="str">
        <f>#N/A</f>
        <v/>
      </c>
      <c r="Y370" s="189" t="str">
        <f>#N/A</f>
        <v>122 Tahun,0 Bulan,31 Hari</v>
      </c>
      <c r="Z370" s="182">
        <f>#N/A</f>
        <v>12</v>
      </c>
    </row>
    <row r="371" spans="1:26" ht="14.25" customHeight="1">
      <c r="A371" s="156"/>
      <c r="B371" s="156"/>
      <c r="C371" s="176"/>
      <c r="D371" s="177"/>
      <c r="E371" s="187"/>
      <c r="F371" s="188">
        <f>#N/A</f>
        <v>12</v>
      </c>
      <c r="G371" s="253"/>
      <c r="H371" s="253"/>
      <c r="I371" s="253"/>
      <c r="J371" s="253"/>
      <c r="K371" s="253"/>
      <c r="L371" s="253"/>
      <c r="M371" s="253"/>
      <c r="N371" s="253"/>
      <c r="O371" s="253"/>
      <c r="P371" s="253"/>
      <c r="Q371" s="250"/>
      <c r="R371" s="254"/>
      <c r="S371" s="123">
        <v>369</v>
      </c>
      <c r="T371" s="182" t="str">
        <f>#N/A</f>
        <v/>
      </c>
      <c r="U371" s="182" t="str">
        <f>#N/A</f>
        <v/>
      </c>
      <c r="V371" s="182" t="str">
        <f>#N/A</f>
        <v>12</v>
      </c>
      <c r="W371" s="182" t="str">
        <f>#N/A</f>
        <v/>
      </c>
      <c r="X371" s="182" t="str">
        <f>#N/A</f>
        <v/>
      </c>
      <c r="Y371" s="189" t="str">
        <f>#N/A</f>
        <v>122 Tahun,0 Bulan,31 Hari</v>
      </c>
      <c r="Z371" s="182">
        <f>#N/A</f>
        <v>12</v>
      </c>
    </row>
    <row r="372" spans="1:26" ht="14.25" customHeight="1">
      <c r="A372" s="156"/>
      <c r="B372" s="156"/>
      <c r="C372" s="176"/>
      <c r="D372" s="177"/>
      <c r="E372" s="187"/>
      <c r="F372" s="188">
        <f>#N/A</f>
        <v>12</v>
      </c>
      <c r="G372" s="253"/>
      <c r="H372" s="253"/>
      <c r="I372" s="253"/>
      <c r="J372" s="253"/>
      <c r="K372" s="253"/>
      <c r="L372" s="253"/>
      <c r="M372" s="253"/>
      <c r="N372" s="253"/>
      <c r="O372" s="253"/>
      <c r="P372" s="253"/>
      <c r="Q372" s="250"/>
      <c r="R372" s="254"/>
      <c r="S372" s="123">
        <v>370</v>
      </c>
      <c r="T372" s="182" t="str">
        <f>#N/A</f>
        <v/>
      </c>
      <c r="U372" s="182" t="str">
        <f>#N/A</f>
        <v/>
      </c>
      <c r="V372" s="182" t="str">
        <f>#N/A</f>
        <v>12</v>
      </c>
      <c r="W372" s="182" t="str">
        <f>#N/A</f>
        <v/>
      </c>
      <c r="X372" s="182" t="str">
        <f>#N/A</f>
        <v/>
      </c>
      <c r="Y372" s="189" t="str">
        <f>#N/A</f>
        <v>122 Tahun,0 Bulan,31 Hari</v>
      </c>
      <c r="Z372" s="182">
        <f>#N/A</f>
        <v>12</v>
      </c>
    </row>
    <row r="373" spans="1:26" ht="14.25" customHeight="1">
      <c r="A373" s="156"/>
      <c r="B373" s="156"/>
      <c r="C373" s="176"/>
      <c r="D373" s="177"/>
      <c r="E373" s="187"/>
      <c r="F373" s="188">
        <f>#N/A</f>
        <v>12</v>
      </c>
      <c r="G373" s="253"/>
      <c r="H373" s="253"/>
      <c r="I373" s="253"/>
      <c r="J373" s="253"/>
      <c r="K373" s="253"/>
      <c r="L373" s="253"/>
      <c r="M373" s="253"/>
      <c r="N373" s="253"/>
      <c r="O373" s="253"/>
      <c r="P373" s="253"/>
      <c r="Q373" s="250"/>
      <c r="R373" s="254"/>
      <c r="S373" s="123">
        <v>371</v>
      </c>
      <c r="T373" s="182" t="str">
        <f>#N/A</f>
        <v/>
      </c>
      <c r="U373" s="182" t="str">
        <f>#N/A</f>
        <v/>
      </c>
      <c r="V373" s="182" t="str">
        <f>#N/A</f>
        <v>12</v>
      </c>
      <c r="W373" s="182" t="str">
        <f>#N/A</f>
        <v/>
      </c>
      <c r="X373" s="182" t="str">
        <f>#N/A</f>
        <v/>
      </c>
      <c r="Y373" s="189" t="str">
        <f>#N/A</f>
        <v>122 Tahun,0 Bulan,31 Hari</v>
      </c>
      <c r="Z373" s="182">
        <f>#N/A</f>
        <v>12</v>
      </c>
    </row>
    <row r="374" spans="1:26" ht="14.25" customHeight="1">
      <c r="A374" s="156"/>
      <c r="B374" s="156"/>
      <c r="C374" s="176"/>
      <c r="D374" s="177"/>
      <c r="E374" s="187"/>
      <c r="F374" s="188">
        <f>#N/A</f>
        <v>12</v>
      </c>
      <c r="G374" s="253"/>
      <c r="H374" s="253"/>
      <c r="I374" s="253"/>
      <c r="J374" s="253"/>
      <c r="K374" s="253"/>
      <c r="L374" s="253"/>
      <c r="M374" s="253"/>
      <c r="N374" s="253"/>
      <c r="O374" s="253"/>
      <c r="P374" s="253"/>
      <c r="Q374" s="250"/>
      <c r="R374" s="254"/>
      <c r="S374" s="123">
        <v>372</v>
      </c>
      <c r="T374" s="182" t="str">
        <f>#N/A</f>
        <v/>
      </c>
      <c r="U374" s="182" t="str">
        <f>#N/A</f>
        <v/>
      </c>
      <c r="V374" s="182" t="str">
        <f>#N/A</f>
        <v>12</v>
      </c>
      <c r="W374" s="182" t="str">
        <f>#N/A</f>
        <v/>
      </c>
      <c r="X374" s="182" t="str">
        <f>#N/A</f>
        <v/>
      </c>
      <c r="Y374" s="189" t="str">
        <f>#N/A</f>
        <v>122 Tahun,0 Bulan,31 Hari</v>
      </c>
      <c r="Z374" s="182">
        <f>#N/A</f>
        <v>12</v>
      </c>
    </row>
    <row r="375" spans="1:26" ht="14.25" customHeight="1">
      <c r="A375" s="156"/>
      <c r="B375" s="156"/>
      <c r="C375" s="176"/>
      <c r="D375" s="177"/>
      <c r="E375" s="187"/>
      <c r="F375" s="188">
        <f>#N/A</f>
        <v>12</v>
      </c>
      <c r="G375" s="253"/>
      <c r="H375" s="253"/>
      <c r="I375" s="253"/>
      <c r="J375" s="253"/>
      <c r="K375" s="253"/>
      <c r="L375" s="253"/>
      <c r="M375" s="253"/>
      <c r="N375" s="253"/>
      <c r="O375" s="253"/>
      <c r="P375" s="253"/>
      <c r="Q375" s="250"/>
      <c r="R375" s="254"/>
      <c r="S375" s="123">
        <v>373</v>
      </c>
      <c r="T375" s="182" t="str">
        <f>#N/A</f>
        <v/>
      </c>
      <c r="U375" s="182" t="str">
        <f>#N/A</f>
        <v/>
      </c>
      <c r="V375" s="182" t="str">
        <f>#N/A</f>
        <v>12</v>
      </c>
      <c r="W375" s="182" t="str">
        <f>#N/A</f>
        <v/>
      </c>
      <c r="X375" s="182" t="str">
        <f>#N/A</f>
        <v/>
      </c>
      <c r="Y375" s="189" t="str">
        <f>#N/A</f>
        <v>122 Tahun,0 Bulan,31 Hari</v>
      </c>
      <c r="Z375" s="182">
        <f>#N/A</f>
        <v>12</v>
      </c>
    </row>
    <row r="376" spans="1:26" ht="14.25" customHeight="1">
      <c r="A376" s="156"/>
      <c r="B376" s="156"/>
      <c r="C376" s="176"/>
      <c r="D376" s="177"/>
      <c r="E376" s="187"/>
      <c r="F376" s="188">
        <f>#N/A</f>
        <v>12</v>
      </c>
      <c r="G376" s="253"/>
      <c r="H376" s="253"/>
      <c r="I376" s="253"/>
      <c r="J376" s="253"/>
      <c r="K376" s="253"/>
      <c r="L376" s="253"/>
      <c r="M376" s="253"/>
      <c r="N376" s="253"/>
      <c r="O376" s="253"/>
      <c r="P376" s="253"/>
      <c r="Q376" s="250"/>
      <c r="R376" s="254"/>
      <c r="S376" s="123">
        <v>374</v>
      </c>
      <c r="T376" s="182" t="str">
        <f>#N/A</f>
        <v/>
      </c>
      <c r="U376" s="182" t="str">
        <f>#N/A</f>
        <v/>
      </c>
      <c r="V376" s="182" t="str">
        <f>#N/A</f>
        <v>12</v>
      </c>
      <c r="W376" s="182" t="str">
        <f>#N/A</f>
        <v/>
      </c>
      <c r="X376" s="182" t="str">
        <f>#N/A</f>
        <v/>
      </c>
      <c r="Y376" s="189" t="str">
        <f>#N/A</f>
        <v>122 Tahun,0 Bulan,31 Hari</v>
      </c>
      <c r="Z376" s="182">
        <f>#N/A</f>
        <v>12</v>
      </c>
    </row>
    <row r="377" spans="1:26" ht="14.25" customHeight="1">
      <c r="A377" s="156"/>
      <c r="B377" s="156"/>
      <c r="C377" s="176"/>
      <c r="D377" s="177"/>
      <c r="E377" s="187"/>
      <c r="F377" s="188">
        <f>#N/A</f>
        <v>12</v>
      </c>
      <c r="G377" s="253"/>
      <c r="H377" s="253"/>
      <c r="I377" s="253"/>
      <c r="J377" s="253"/>
      <c r="K377" s="253"/>
      <c r="L377" s="253"/>
      <c r="M377" s="253"/>
      <c r="N377" s="253"/>
      <c r="O377" s="253"/>
      <c r="P377" s="253"/>
      <c r="Q377" s="250"/>
      <c r="R377" s="254"/>
      <c r="S377" s="123">
        <v>375</v>
      </c>
      <c r="T377" s="182" t="str">
        <f>#N/A</f>
        <v/>
      </c>
      <c r="U377" s="182" t="str">
        <f>#N/A</f>
        <v/>
      </c>
      <c r="V377" s="182" t="str">
        <f>#N/A</f>
        <v>12</v>
      </c>
      <c r="W377" s="182" t="str">
        <f>#N/A</f>
        <v/>
      </c>
      <c r="X377" s="182" t="str">
        <f>#N/A</f>
        <v/>
      </c>
      <c r="Y377" s="189" t="str">
        <f>#N/A</f>
        <v>122 Tahun,0 Bulan,31 Hari</v>
      </c>
      <c r="Z377" s="182">
        <f>#N/A</f>
        <v>12</v>
      </c>
    </row>
    <row r="378" spans="1:26" ht="14.25" customHeight="1">
      <c r="A378" s="156"/>
      <c r="B378" s="156"/>
      <c r="C378" s="176"/>
      <c r="D378" s="177"/>
      <c r="E378" s="187"/>
      <c r="F378" s="188">
        <f>#N/A</f>
        <v>12</v>
      </c>
      <c r="G378" s="253"/>
      <c r="H378" s="253"/>
      <c r="I378" s="253"/>
      <c r="J378" s="253"/>
      <c r="K378" s="253"/>
      <c r="L378" s="253"/>
      <c r="M378" s="253"/>
      <c r="N378" s="253"/>
      <c r="O378" s="253"/>
      <c r="P378" s="253"/>
      <c r="Q378" s="250"/>
      <c r="R378" s="254"/>
      <c r="S378" s="123">
        <v>376</v>
      </c>
      <c r="T378" s="182" t="str">
        <f>#N/A</f>
        <v/>
      </c>
      <c r="U378" s="182" t="str">
        <f>#N/A</f>
        <v/>
      </c>
      <c r="V378" s="182" t="str">
        <f>#N/A</f>
        <v>12</v>
      </c>
      <c r="W378" s="182" t="str">
        <f>#N/A</f>
        <v/>
      </c>
      <c r="X378" s="182" t="str">
        <f>#N/A</f>
        <v/>
      </c>
      <c r="Y378" s="189" t="str">
        <f>#N/A</f>
        <v>122 Tahun,0 Bulan,31 Hari</v>
      </c>
      <c r="Z378" s="182">
        <f>#N/A</f>
        <v>12</v>
      </c>
    </row>
    <row r="379" spans="1:26" ht="14.25" customHeight="1">
      <c r="A379" s="156"/>
      <c r="B379" s="156"/>
      <c r="C379" s="176"/>
      <c r="D379" s="177"/>
      <c r="E379" s="187"/>
      <c r="F379" s="188">
        <f>#N/A</f>
        <v>12</v>
      </c>
      <c r="G379" s="253"/>
      <c r="H379" s="253"/>
      <c r="I379" s="253"/>
      <c r="J379" s="253"/>
      <c r="K379" s="253"/>
      <c r="L379" s="253"/>
      <c r="M379" s="253"/>
      <c r="N379" s="253"/>
      <c r="O379" s="253"/>
      <c r="P379" s="253"/>
      <c r="Q379" s="250"/>
      <c r="R379" s="254"/>
      <c r="S379" s="123">
        <v>377</v>
      </c>
      <c r="T379" s="182" t="str">
        <f>#N/A</f>
        <v/>
      </c>
      <c r="U379" s="182" t="str">
        <f>#N/A</f>
        <v/>
      </c>
      <c r="V379" s="182" t="str">
        <f>#N/A</f>
        <v>12</v>
      </c>
      <c r="W379" s="182" t="str">
        <f>#N/A</f>
        <v/>
      </c>
      <c r="X379" s="182" t="str">
        <f>#N/A</f>
        <v/>
      </c>
      <c r="Y379" s="189" t="str">
        <f>#N/A</f>
        <v>122 Tahun,0 Bulan,31 Hari</v>
      </c>
      <c r="Z379" s="182">
        <f>#N/A</f>
        <v>12</v>
      </c>
    </row>
    <row r="380" spans="1:26" ht="14.25" customHeight="1">
      <c r="A380" s="156"/>
      <c r="B380" s="156"/>
      <c r="C380" s="176"/>
      <c r="D380" s="177"/>
      <c r="E380" s="187"/>
      <c r="F380" s="188">
        <f>#N/A</f>
        <v>12</v>
      </c>
      <c r="G380" s="253"/>
      <c r="H380" s="253"/>
      <c r="I380" s="253"/>
      <c r="J380" s="253"/>
      <c r="K380" s="253"/>
      <c r="L380" s="253"/>
      <c r="M380" s="253"/>
      <c r="N380" s="253"/>
      <c r="O380" s="253"/>
      <c r="P380" s="253"/>
      <c r="Q380" s="250"/>
      <c r="R380" s="254"/>
      <c r="S380" s="123">
        <v>378</v>
      </c>
      <c r="T380" s="182" t="str">
        <f>#N/A</f>
        <v/>
      </c>
      <c r="U380" s="182" t="str">
        <f>#N/A</f>
        <v/>
      </c>
      <c r="V380" s="182" t="str">
        <f>#N/A</f>
        <v>12</v>
      </c>
      <c r="W380" s="182" t="str">
        <f>#N/A</f>
        <v/>
      </c>
      <c r="X380" s="182" t="str">
        <f>#N/A</f>
        <v/>
      </c>
      <c r="Y380" s="189" t="str">
        <f>#N/A</f>
        <v>122 Tahun,0 Bulan,31 Hari</v>
      </c>
      <c r="Z380" s="182">
        <f>#N/A</f>
        <v>12</v>
      </c>
    </row>
    <row r="381" spans="1:26" ht="14.25" customHeight="1">
      <c r="A381" s="156"/>
      <c r="B381" s="156"/>
      <c r="C381" s="176"/>
      <c r="D381" s="177"/>
      <c r="E381" s="187"/>
      <c r="F381" s="188">
        <f>#N/A</f>
        <v>12</v>
      </c>
      <c r="G381" s="253"/>
      <c r="H381" s="253"/>
      <c r="I381" s="253"/>
      <c r="J381" s="253"/>
      <c r="K381" s="253"/>
      <c r="L381" s="253"/>
      <c r="M381" s="253"/>
      <c r="N381" s="253"/>
      <c r="O381" s="253"/>
      <c r="P381" s="253"/>
      <c r="Q381" s="250"/>
      <c r="R381" s="254"/>
      <c r="S381" s="123">
        <v>379</v>
      </c>
      <c r="T381" s="182" t="str">
        <f>#N/A</f>
        <v/>
      </c>
      <c r="U381" s="182" t="str">
        <f>#N/A</f>
        <v/>
      </c>
      <c r="V381" s="182" t="str">
        <f>#N/A</f>
        <v>12</v>
      </c>
      <c r="W381" s="182" t="str">
        <f>#N/A</f>
        <v/>
      </c>
      <c r="X381" s="182" t="str">
        <f>#N/A</f>
        <v/>
      </c>
      <c r="Y381" s="189" t="str">
        <f>#N/A</f>
        <v>122 Tahun,0 Bulan,31 Hari</v>
      </c>
      <c r="Z381" s="182">
        <f>#N/A</f>
        <v>12</v>
      </c>
    </row>
    <row r="382" spans="1:26" ht="14.25" customHeight="1">
      <c r="A382" s="156"/>
      <c r="B382" s="156"/>
      <c r="C382" s="176"/>
      <c r="D382" s="177"/>
      <c r="E382" s="187"/>
      <c r="F382" s="188">
        <f>#N/A</f>
        <v>12</v>
      </c>
      <c r="G382" s="253"/>
      <c r="H382" s="253"/>
      <c r="I382" s="253"/>
      <c r="J382" s="253"/>
      <c r="K382" s="253"/>
      <c r="L382" s="253"/>
      <c r="M382" s="253"/>
      <c r="N382" s="253"/>
      <c r="O382" s="253"/>
      <c r="P382" s="253"/>
      <c r="Q382" s="250"/>
      <c r="R382" s="254"/>
      <c r="S382" s="123">
        <v>380</v>
      </c>
      <c r="T382" s="182" t="str">
        <f>#N/A</f>
        <v/>
      </c>
      <c r="U382" s="182" t="str">
        <f>#N/A</f>
        <v/>
      </c>
      <c r="V382" s="182" t="str">
        <f>#N/A</f>
        <v>12</v>
      </c>
      <c r="W382" s="182" t="str">
        <f>#N/A</f>
        <v/>
      </c>
      <c r="X382" s="182" t="str">
        <f>#N/A</f>
        <v/>
      </c>
      <c r="Y382" s="189" t="str">
        <f>#N/A</f>
        <v>122 Tahun,0 Bulan,31 Hari</v>
      </c>
      <c r="Z382" s="182">
        <f>#N/A</f>
        <v>12</v>
      </c>
    </row>
    <row r="383" spans="1:26" ht="14.25" customHeight="1">
      <c r="A383" s="156"/>
      <c r="B383" s="156"/>
      <c r="C383" s="176"/>
      <c r="D383" s="177"/>
      <c r="E383" s="187"/>
      <c r="F383" s="188">
        <f>#N/A</f>
        <v>12</v>
      </c>
      <c r="G383" s="253"/>
      <c r="H383" s="253"/>
      <c r="I383" s="253"/>
      <c r="J383" s="253"/>
      <c r="K383" s="253"/>
      <c r="L383" s="253"/>
      <c r="M383" s="253"/>
      <c r="N383" s="253"/>
      <c r="O383" s="253"/>
      <c r="P383" s="253"/>
      <c r="Q383" s="250"/>
      <c r="R383" s="254"/>
      <c r="S383" s="123">
        <v>381</v>
      </c>
      <c r="T383" s="182" t="str">
        <f>#N/A</f>
        <v/>
      </c>
      <c r="U383" s="182" t="str">
        <f>#N/A</f>
        <v/>
      </c>
      <c r="V383" s="182" t="str">
        <f>#N/A</f>
        <v>12</v>
      </c>
      <c r="W383" s="182" t="str">
        <f>#N/A</f>
        <v/>
      </c>
      <c r="X383" s="182" t="str">
        <f>#N/A</f>
        <v/>
      </c>
      <c r="Y383" s="189" t="str">
        <f>#N/A</f>
        <v>122 Tahun,0 Bulan,31 Hari</v>
      </c>
      <c r="Z383" s="182">
        <f>#N/A</f>
        <v>12</v>
      </c>
    </row>
    <row r="384" spans="1:26" ht="14.25" customHeight="1">
      <c r="A384" s="156"/>
      <c r="B384" s="156"/>
      <c r="C384" s="176"/>
      <c r="D384" s="177"/>
      <c r="E384" s="187"/>
      <c r="F384" s="188">
        <f>#N/A</f>
        <v>12</v>
      </c>
      <c r="G384" s="253"/>
      <c r="H384" s="253"/>
      <c r="I384" s="253"/>
      <c r="J384" s="253"/>
      <c r="K384" s="253"/>
      <c r="L384" s="253"/>
      <c r="M384" s="253"/>
      <c r="N384" s="253"/>
      <c r="O384" s="253"/>
      <c r="P384" s="253"/>
      <c r="Q384" s="250"/>
      <c r="R384" s="254"/>
      <c r="S384" s="123">
        <v>382</v>
      </c>
      <c r="T384" s="182" t="str">
        <f>#N/A</f>
        <v/>
      </c>
      <c r="U384" s="182" t="str">
        <f>#N/A</f>
        <v/>
      </c>
      <c r="V384" s="182" t="str">
        <f>#N/A</f>
        <v>12</v>
      </c>
      <c r="W384" s="182" t="str">
        <f>#N/A</f>
        <v/>
      </c>
      <c r="X384" s="182" t="str">
        <f>#N/A</f>
        <v/>
      </c>
      <c r="Y384" s="189" t="str">
        <f>#N/A</f>
        <v>122 Tahun,0 Bulan,31 Hari</v>
      </c>
      <c r="Z384" s="182">
        <f>#N/A</f>
        <v>12</v>
      </c>
    </row>
    <row r="385" spans="1:26" ht="14.25" customHeight="1">
      <c r="A385" s="156"/>
      <c r="B385" s="156"/>
      <c r="C385" s="176"/>
      <c r="D385" s="177"/>
      <c r="E385" s="187"/>
      <c r="F385" s="188">
        <f>#N/A</f>
        <v>12</v>
      </c>
      <c r="G385" s="253"/>
      <c r="H385" s="253"/>
      <c r="I385" s="253"/>
      <c r="J385" s="253"/>
      <c r="K385" s="253"/>
      <c r="L385" s="253"/>
      <c r="M385" s="253"/>
      <c r="N385" s="253"/>
      <c r="O385" s="253"/>
      <c r="P385" s="253"/>
      <c r="Q385" s="250"/>
      <c r="R385" s="254"/>
      <c r="S385" s="123">
        <v>383</v>
      </c>
      <c r="T385" s="182" t="str">
        <f>#N/A</f>
        <v/>
      </c>
      <c r="U385" s="182" t="str">
        <f>#N/A</f>
        <v/>
      </c>
      <c r="V385" s="182" t="str">
        <f>#N/A</f>
        <v>12</v>
      </c>
      <c r="W385" s="182" t="str">
        <f>#N/A</f>
        <v/>
      </c>
      <c r="X385" s="182" t="str">
        <f>#N/A</f>
        <v/>
      </c>
      <c r="Y385" s="189" t="str">
        <f>#N/A</f>
        <v>122 Tahun,0 Bulan,31 Hari</v>
      </c>
      <c r="Z385" s="182">
        <f>#N/A</f>
        <v>12</v>
      </c>
    </row>
    <row r="386" spans="1:26" ht="14.25" customHeight="1">
      <c r="A386" s="156"/>
      <c r="B386" s="156"/>
      <c r="C386" s="176"/>
      <c r="D386" s="177"/>
      <c r="E386" s="187"/>
      <c r="F386" s="188">
        <f>#N/A</f>
        <v>12</v>
      </c>
      <c r="G386" s="253"/>
      <c r="H386" s="253"/>
      <c r="I386" s="253"/>
      <c r="J386" s="253"/>
      <c r="K386" s="253"/>
      <c r="L386" s="253"/>
      <c r="M386" s="253"/>
      <c r="N386" s="253"/>
      <c r="O386" s="253"/>
      <c r="P386" s="253"/>
      <c r="Q386" s="250"/>
      <c r="R386" s="254"/>
      <c r="S386" s="123">
        <v>384</v>
      </c>
      <c r="T386" s="182" t="str">
        <f>#N/A</f>
        <v/>
      </c>
      <c r="U386" s="182" t="str">
        <f>#N/A</f>
        <v/>
      </c>
      <c r="V386" s="182" t="str">
        <f>#N/A</f>
        <v>12</v>
      </c>
      <c r="W386" s="182" t="str">
        <f>#N/A</f>
        <v/>
      </c>
      <c r="X386" s="182" t="str">
        <f>#N/A</f>
        <v/>
      </c>
      <c r="Y386" s="189" t="str">
        <f>#N/A</f>
        <v>122 Tahun,0 Bulan,31 Hari</v>
      </c>
      <c r="Z386" s="182">
        <f>#N/A</f>
        <v>12</v>
      </c>
    </row>
    <row r="387" spans="1:26" ht="14.25" customHeight="1">
      <c r="A387" s="156"/>
      <c r="B387" s="156"/>
      <c r="C387" s="176"/>
      <c r="D387" s="177"/>
      <c r="E387" s="187"/>
      <c r="F387" s="188">
        <f>#N/A</f>
        <v>12</v>
      </c>
      <c r="G387" s="253"/>
      <c r="H387" s="253"/>
      <c r="I387" s="253"/>
      <c r="J387" s="253"/>
      <c r="K387" s="253"/>
      <c r="L387" s="253"/>
      <c r="M387" s="253"/>
      <c r="N387" s="253"/>
      <c r="O387" s="253"/>
      <c r="P387" s="253"/>
      <c r="Q387" s="250"/>
      <c r="R387" s="254"/>
      <c r="S387" s="123">
        <v>385</v>
      </c>
      <c r="T387" s="182" t="str">
        <f>#N/A</f>
        <v/>
      </c>
      <c r="U387" s="182" t="str">
        <f>#N/A</f>
        <v/>
      </c>
      <c r="V387" s="182" t="str">
        <f>#N/A</f>
        <v>12</v>
      </c>
      <c r="W387" s="182" t="str">
        <f>#N/A</f>
        <v/>
      </c>
      <c r="X387" s="182" t="str">
        <f>#N/A</f>
        <v/>
      </c>
      <c r="Y387" s="189" t="str">
        <f>#N/A</f>
        <v>122 Tahun,0 Bulan,31 Hari</v>
      </c>
      <c r="Z387" s="182">
        <f>#N/A</f>
        <v>12</v>
      </c>
    </row>
    <row r="388" spans="1:26" ht="14.25" customHeight="1">
      <c r="A388" s="156"/>
      <c r="B388" s="156"/>
      <c r="C388" s="176"/>
      <c r="D388" s="177"/>
      <c r="E388" s="187"/>
      <c r="F388" s="188">
        <f>#N/A</f>
        <v>12</v>
      </c>
      <c r="G388" s="253"/>
      <c r="H388" s="253"/>
      <c r="I388" s="253"/>
      <c r="J388" s="253"/>
      <c r="K388" s="253"/>
      <c r="L388" s="253"/>
      <c r="M388" s="253"/>
      <c r="N388" s="253"/>
      <c r="O388" s="253"/>
      <c r="P388" s="253"/>
      <c r="Q388" s="250"/>
      <c r="R388" s="254"/>
      <c r="S388" s="123">
        <v>386</v>
      </c>
      <c r="T388" s="182" t="str">
        <f>#N/A</f>
        <v/>
      </c>
      <c r="U388" s="182" t="str">
        <f>#N/A</f>
        <v/>
      </c>
      <c r="V388" s="182" t="str">
        <f>#N/A</f>
        <v>12</v>
      </c>
      <c r="W388" s="182" t="str">
        <f>#N/A</f>
        <v/>
      </c>
      <c r="X388" s="182" t="str">
        <f>#N/A</f>
        <v/>
      </c>
      <c r="Y388" s="189" t="str">
        <f>#N/A</f>
        <v>122 Tahun,0 Bulan,31 Hari</v>
      </c>
      <c r="Z388" s="182">
        <f>#N/A</f>
        <v>12</v>
      </c>
    </row>
    <row r="389" spans="1:26" ht="14.25" customHeight="1">
      <c r="A389" s="156"/>
      <c r="B389" s="156"/>
      <c r="C389" s="176"/>
      <c r="D389" s="177"/>
      <c r="E389" s="187"/>
      <c r="F389" s="188">
        <f>#N/A</f>
        <v>12</v>
      </c>
      <c r="G389" s="253"/>
      <c r="H389" s="253"/>
      <c r="I389" s="253"/>
      <c r="J389" s="253"/>
      <c r="K389" s="253"/>
      <c r="L389" s="253"/>
      <c r="M389" s="253"/>
      <c r="N389" s="253"/>
      <c r="O389" s="253"/>
      <c r="P389" s="253"/>
      <c r="Q389" s="250"/>
      <c r="R389" s="254"/>
      <c r="S389" s="123">
        <v>387</v>
      </c>
      <c r="T389" s="182" t="str">
        <f>#N/A</f>
        <v/>
      </c>
      <c r="U389" s="182" t="str">
        <f>#N/A</f>
        <v/>
      </c>
      <c r="V389" s="182" t="str">
        <f>#N/A</f>
        <v>12</v>
      </c>
      <c r="W389" s="182" t="str">
        <f>#N/A</f>
        <v/>
      </c>
      <c r="X389" s="182" t="str">
        <f>#N/A</f>
        <v/>
      </c>
      <c r="Y389" s="189" t="str">
        <f>#N/A</f>
        <v>122 Tahun,0 Bulan,31 Hari</v>
      </c>
      <c r="Z389" s="182">
        <f>#N/A</f>
        <v>12</v>
      </c>
    </row>
    <row r="390" spans="1:26" ht="14.25" customHeight="1">
      <c r="A390" s="156"/>
      <c r="B390" s="156"/>
      <c r="C390" s="176"/>
      <c r="D390" s="177"/>
      <c r="E390" s="187"/>
      <c r="F390" s="188">
        <f>#N/A</f>
        <v>12</v>
      </c>
      <c r="G390" s="253"/>
      <c r="H390" s="253"/>
      <c r="I390" s="253"/>
      <c r="J390" s="253"/>
      <c r="K390" s="253"/>
      <c r="L390" s="253"/>
      <c r="M390" s="253"/>
      <c r="N390" s="253"/>
      <c r="O390" s="253"/>
      <c r="P390" s="253"/>
      <c r="Q390" s="250"/>
      <c r="R390" s="254"/>
      <c r="S390" s="123">
        <v>388</v>
      </c>
      <c r="T390" s="182" t="str">
        <f>#N/A</f>
        <v/>
      </c>
      <c r="U390" s="182" t="str">
        <f>#N/A</f>
        <v/>
      </c>
      <c r="V390" s="182" t="str">
        <f>#N/A</f>
        <v>12</v>
      </c>
      <c r="W390" s="182" t="str">
        <f>#N/A</f>
        <v/>
      </c>
      <c r="X390" s="182" t="str">
        <f>#N/A</f>
        <v/>
      </c>
      <c r="Y390" s="189" t="str">
        <f>#N/A</f>
        <v>122 Tahun,0 Bulan,31 Hari</v>
      </c>
      <c r="Z390" s="182">
        <f>#N/A</f>
        <v>12</v>
      </c>
    </row>
    <row r="391" spans="1:26" ht="14.25" customHeight="1">
      <c r="A391" s="156"/>
      <c r="B391" s="156"/>
      <c r="C391" s="176"/>
      <c r="D391" s="177"/>
      <c r="E391" s="187"/>
      <c r="F391" s="188">
        <f>#N/A</f>
        <v>12</v>
      </c>
      <c r="G391" s="253"/>
      <c r="H391" s="253"/>
      <c r="I391" s="253"/>
      <c r="J391" s="253"/>
      <c r="K391" s="253"/>
      <c r="L391" s="253"/>
      <c r="M391" s="253"/>
      <c r="N391" s="253"/>
      <c r="O391" s="253"/>
      <c r="P391" s="253"/>
      <c r="Q391" s="250"/>
      <c r="R391" s="254"/>
      <c r="S391" s="123">
        <v>389</v>
      </c>
      <c r="T391" s="182" t="str">
        <f>#N/A</f>
        <v/>
      </c>
      <c r="U391" s="182" t="str">
        <f>#N/A</f>
        <v/>
      </c>
      <c r="V391" s="182" t="str">
        <f>#N/A</f>
        <v>12</v>
      </c>
      <c r="W391" s="182" t="str">
        <f>#N/A</f>
        <v/>
      </c>
      <c r="X391" s="182" t="str">
        <f>#N/A</f>
        <v/>
      </c>
      <c r="Y391" s="189" t="str">
        <f>#N/A</f>
        <v>122 Tahun,0 Bulan,31 Hari</v>
      </c>
      <c r="Z391" s="182">
        <f>#N/A</f>
        <v>12</v>
      </c>
    </row>
    <row r="392" spans="1:26" ht="14.25" customHeight="1">
      <c r="A392" s="156"/>
      <c r="B392" s="156"/>
      <c r="C392" s="176"/>
      <c r="D392" s="177"/>
      <c r="E392" s="187"/>
      <c r="F392" s="188">
        <f>#N/A</f>
        <v>12</v>
      </c>
      <c r="G392" s="253"/>
      <c r="H392" s="253"/>
      <c r="I392" s="253"/>
      <c r="J392" s="253"/>
      <c r="K392" s="253"/>
      <c r="L392" s="253"/>
      <c r="M392" s="253"/>
      <c r="N392" s="253"/>
      <c r="O392" s="253"/>
      <c r="P392" s="253"/>
      <c r="Q392" s="250"/>
      <c r="R392" s="254"/>
      <c r="S392" s="123">
        <v>390</v>
      </c>
      <c r="T392" s="182" t="str">
        <f>#N/A</f>
        <v/>
      </c>
      <c r="U392" s="182" t="str">
        <f>#N/A</f>
        <v/>
      </c>
      <c r="V392" s="182" t="str">
        <f>#N/A</f>
        <v>12</v>
      </c>
      <c r="W392" s="182" t="str">
        <f>#N/A</f>
        <v/>
      </c>
      <c r="X392" s="182" t="str">
        <f>#N/A</f>
        <v/>
      </c>
      <c r="Y392" s="189" t="str">
        <f>#N/A</f>
        <v>122 Tahun,0 Bulan,31 Hari</v>
      </c>
      <c r="Z392" s="182">
        <f>#N/A</f>
        <v>12</v>
      </c>
    </row>
    <row r="393" spans="1:26" ht="14.25" customHeight="1">
      <c r="A393" s="156"/>
      <c r="B393" s="156"/>
      <c r="C393" s="176"/>
      <c r="D393" s="177"/>
      <c r="E393" s="187"/>
      <c r="F393" s="188">
        <f>#N/A</f>
        <v>12</v>
      </c>
      <c r="G393" s="253"/>
      <c r="H393" s="253"/>
      <c r="I393" s="253"/>
      <c r="J393" s="253"/>
      <c r="K393" s="253"/>
      <c r="L393" s="253"/>
      <c r="M393" s="253"/>
      <c r="N393" s="253"/>
      <c r="O393" s="253"/>
      <c r="P393" s="253"/>
      <c r="Q393" s="250"/>
      <c r="R393" s="254"/>
      <c r="S393" s="123">
        <v>391</v>
      </c>
      <c r="T393" s="182" t="str">
        <f>#N/A</f>
        <v/>
      </c>
      <c r="U393" s="182" t="str">
        <f>#N/A</f>
        <v/>
      </c>
      <c r="V393" s="182" t="str">
        <f>#N/A</f>
        <v>12</v>
      </c>
      <c r="W393" s="182" t="str">
        <f>#N/A</f>
        <v/>
      </c>
      <c r="X393" s="182" t="str">
        <f>#N/A</f>
        <v/>
      </c>
      <c r="Y393" s="189" t="str">
        <f>#N/A</f>
        <v>122 Tahun,0 Bulan,31 Hari</v>
      </c>
      <c r="Z393" s="182">
        <f>#N/A</f>
        <v>12</v>
      </c>
    </row>
    <row r="394" spans="1:26" ht="14.25" customHeight="1">
      <c r="A394" s="156"/>
      <c r="B394" s="156"/>
      <c r="C394" s="176"/>
      <c r="D394" s="177"/>
      <c r="E394" s="187"/>
      <c r="F394" s="188">
        <f>#N/A</f>
        <v>12</v>
      </c>
      <c r="G394" s="253"/>
      <c r="H394" s="253"/>
      <c r="I394" s="253"/>
      <c r="J394" s="253"/>
      <c r="K394" s="253"/>
      <c r="L394" s="253"/>
      <c r="M394" s="253"/>
      <c r="N394" s="253"/>
      <c r="O394" s="253"/>
      <c r="P394" s="253"/>
      <c r="Q394" s="250"/>
      <c r="R394" s="254"/>
      <c r="S394" s="123">
        <v>392</v>
      </c>
      <c r="T394" s="182" t="str">
        <f>#N/A</f>
        <v/>
      </c>
      <c r="U394" s="182" t="str">
        <f>#N/A</f>
        <v/>
      </c>
      <c r="V394" s="182" t="str">
        <f>#N/A</f>
        <v>12</v>
      </c>
      <c r="W394" s="182" t="str">
        <f>#N/A</f>
        <v/>
      </c>
      <c r="X394" s="182" t="str">
        <f>#N/A</f>
        <v/>
      </c>
      <c r="Y394" s="189" t="str">
        <f>#N/A</f>
        <v>122 Tahun,0 Bulan,31 Hari</v>
      </c>
      <c r="Z394" s="182">
        <f>#N/A</f>
        <v>12</v>
      </c>
    </row>
    <row r="395" spans="1:26" ht="14.25" customHeight="1">
      <c r="A395" s="156"/>
      <c r="B395" s="156"/>
      <c r="C395" s="176"/>
      <c r="D395" s="177"/>
      <c r="E395" s="187"/>
      <c r="F395" s="188">
        <f>#N/A</f>
        <v>12</v>
      </c>
      <c r="G395" s="253"/>
      <c r="H395" s="253"/>
      <c r="I395" s="253"/>
      <c r="J395" s="253"/>
      <c r="K395" s="253"/>
      <c r="L395" s="253"/>
      <c r="M395" s="253"/>
      <c r="N395" s="253"/>
      <c r="O395" s="253"/>
      <c r="P395" s="253"/>
      <c r="Q395" s="250"/>
      <c r="R395" s="254"/>
      <c r="S395" s="123">
        <v>393</v>
      </c>
      <c r="T395" s="182" t="str">
        <f>#N/A</f>
        <v/>
      </c>
      <c r="U395" s="182" t="str">
        <f>#N/A</f>
        <v/>
      </c>
      <c r="V395" s="182" t="str">
        <f>#N/A</f>
        <v>12</v>
      </c>
      <c r="W395" s="182" t="str">
        <f>#N/A</f>
        <v/>
      </c>
      <c r="X395" s="182" t="str">
        <f>#N/A</f>
        <v/>
      </c>
      <c r="Y395" s="189" t="str">
        <f>#N/A</f>
        <v>122 Tahun,0 Bulan,31 Hari</v>
      </c>
      <c r="Z395" s="182">
        <f>#N/A</f>
        <v>12</v>
      </c>
    </row>
    <row r="396" spans="1:26" ht="14.25" customHeight="1">
      <c r="A396" s="156"/>
      <c r="B396" s="156"/>
      <c r="C396" s="176"/>
      <c r="D396" s="177"/>
      <c r="E396" s="187"/>
      <c r="F396" s="188">
        <f>#N/A</f>
        <v>12</v>
      </c>
      <c r="G396" s="253"/>
      <c r="H396" s="253"/>
      <c r="I396" s="253"/>
      <c r="J396" s="253"/>
      <c r="K396" s="253"/>
      <c r="L396" s="253"/>
      <c r="M396" s="253"/>
      <c r="N396" s="253"/>
      <c r="O396" s="253"/>
      <c r="P396" s="253"/>
      <c r="Q396" s="250"/>
      <c r="R396" s="254"/>
      <c r="S396" s="123">
        <v>394</v>
      </c>
      <c r="T396" s="182" t="str">
        <f>#N/A</f>
        <v/>
      </c>
      <c r="U396" s="182" t="str">
        <f>#N/A</f>
        <v/>
      </c>
      <c r="V396" s="182" t="str">
        <f>#N/A</f>
        <v>12</v>
      </c>
      <c r="W396" s="182" t="str">
        <f>#N/A</f>
        <v/>
      </c>
      <c r="X396" s="182" t="str">
        <f>#N/A</f>
        <v/>
      </c>
      <c r="Y396" s="189" t="str">
        <f>#N/A</f>
        <v>122 Tahun,0 Bulan,31 Hari</v>
      </c>
      <c r="Z396" s="182">
        <f>#N/A</f>
        <v>12</v>
      </c>
    </row>
    <row r="397" spans="1:26" ht="14.25" customHeight="1">
      <c r="A397" s="156"/>
      <c r="B397" s="156"/>
      <c r="C397" s="176"/>
      <c r="D397" s="177"/>
      <c r="E397" s="187"/>
      <c r="F397" s="188">
        <f>#N/A</f>
        <v>12</v>
      </c>
      <c r="G397" s="253"/>
      <c r="H397" s="253"/>
      <c r="I397" s="253"/>
      <c r="J397" s="253"/>
      <c r="K397" s="253"/>
      <c r="L397" s="253"/>
      <c r="M397" s="253"/>
      <c r="N397" s="253"/>
      <c r="O397" s="253"/>
      <c r="P397" s="253"/>
      <c r="Q397" s="250"/>
      <c r="R397" s="254"/>
      <c r="S397" s="123">
        <v>395</v>
      </c>
      <c r="T397" s="182" t="str">
        <f>#N/A</f>
        <v/>
      </c>
      <c r="U397" s="182" t="str">
        <f>#N/A</f>
        <v/>
      </c>
      <c r="V397" s="182" t="str">
        <f>#N/A</f>
        <v>12</v>
      </c>
      <c r="W397" s="182" t="str">
        <f>#N/A</f>
        <v/>
      </c>
      <c r="X397" s="182" t="str">
        <f>#N/A</f>
        <v/>
      </c>
      <c r="Y397" s="189" t="str">
        <f>#N/A</f>
        <v>122 Tahun,0 Bulan,31 Hari</v>
      </c>
      <c r="Z397" s="182">
        <f>#N/A</f>
        <v>12</v>
      </c>
    </row>
    <row r="398" spans="1:26" ht="14.25" customHeight="1">
      <c r="A398" s="156"/>
      <c r="B398" s="156"/>
      <c r="C398" s="176"/>
      <c r="D398" s="177"/>
      <c r="E398" s="187"/>
      <c r="F398" s="188">
        <f>#N/A</f>
        <v>12</v>
      </c>
      <c r="G398" s="253"/>
      <c r="H398" s="253"/>
      <c r="I398" s="253"/>
      <c r="J398" s="253"/>
      <c r="K398" s="253"/>
      <c r="L398" s="253"/>
      <c r="M398" s="253"/>
      <c r="N398" s="253"/>
      <c r="O398" s="253"/>
      <c r="P398" s="253"/>
      <c r="Q398" s="250"/>
      <c r="R398" s="254"/>
      <c r="S398" s="123">
        <v>396</v>
      </c>
      <c r="T398" s="182" t="str">
        <f>#N/A</f>
        <v/>
      </c>
      <c r="U398" s="182" t="str">
        <f>#N/A</f>
        <v/>
      </c>
      <c r="V398" s="182" t="str">
        <f>#N/A</f>
        <v>12</v>
      </c>
      <c r="W398" s="182" t="str">
        <f>#N/A</f>
        <v/>
      </c>
      <c r="X398" s="182" t="str">
        <f>#N/A</f>
        <v/>
      </c>
      <c r="Y398" s="189" t="str">
        <f>#N/A</f>
        <v>122 Tahun,0 Bulan,31 Hari</v>
      </c>
      <c r="Z398" s="182">
        <f>#N/A</f>
        <v>12</v>
      </c>
    </row>
    <row r="399" spans="1:26" ht="14.25" customHeight="1">
      <c r="A399" s="156"/>
      <c r="B399" s="156"/>
      <c r="C399" s="176"/>
      <c r="D399" s="177"/>
      <c r="E399" s="187"/>
      <c r="F399" s="188">
        <f>#N/A</f>
        <v>12</v>
      </c>
      <c r="G399" s="253"/>
      <c r="H399" s="253"/>
      <c r="I399" s="253"/>
      <c r="J399" s="253"/>
      <c r="K399" s="253"/>
      <c r="L399" s="253"/>
      <c r="M399" s="253"/>
      <c r="N399" s="253"/>
      <c r="O399" s="253"/>
      <c r="P399" s="253"/>
      <c r="Q399" s="250"/>
      <c r="R399" s="254"/>
      <c r="S399" s="123">
        <v>397</v>
      </c>
      <c r="T399" s="182" t="str">
        <f>#N/A</f>
        <v/>
      </c>
      <c r="U399" s="182" t="str">
        <f>#N/A</f>
        <v/>
      </c>
      <c r="V399" s="182" t="str">
        <f>#N/A</f>
        <v>12</v>
      </c>
      <c r="W399" s="182" t="str">
        <f>#N/A</f>
        <v/>
      </c>
      <c r="X399" s="182" t="str">
        <f>#N/A</f>
        <v/>
      </c>
      <c r="Y399" s="189" t="str">
        <f>#N/A</f>
        <v>122 Tahun,0 Bulan,31 Hari</v>
      </c>
      <c r="Z399" s="182">
        <f>#N/A</f>
        <v>12</v>
      </c>
    </row>
    <row r="400" spans="1:26" ht="14.25" customHeight="1">
      <c r="A400" s="156"/>
      <c r="B400" s="156"/>
      <c r="C400" s="176"/>
      <c r="D400" s="177"/>
      <c r="E400" s="187"/>
      <c r="F400" s="188">
        <f>#N/A</f>
        <v>12</v>
      </c>
      <c r="G400" s="253"/>
      <c r="H400" s="253"/>
      <c r="I400" s="253"/>
      <c r="J400" s="253"/>
      <c r="K400" s="253"/>
      <c r="L400" s="253"/>
      <c r="M400" s="253"/>
      <c r="N400" s="253"/>
      <c r="O400" s="253"/>
      <c r="P400" s="253"/>
      <c r="Q400" s="250"/>
      <c r="R400" s="254"/>
      <c r="S400" s="123">
        <v>398</v>
      </c>
      <c r="T400" s="182" t="str">
        <f>#N/A</f>
        <v/>
      </c>
      <c r="U400" s="182" t="str">
        <f>#N/A</f>
        <v/>
      </c>
      <c r="V400" s="182" t="str">
        <f>#N/A</f>
        <v>12</v>
      </c>
      <c r="W400" s="182" t="str">
        <f>#N/A</f>
        <v/>
      </c>
      <c r="X400" s="182" t="str">
        <f>#N/A</f>
        <v/>
      </c>
      <c r="Y400" s="189" t="str">
        <f>#N/A</f>
        <v>122 Tahun,0 Bulan,31 Hari</v>
      </c>
      <c r="Z400" s="182">
        <f>#N/A</f>
        <v>12</v>
      </c>
    </row>
    <row r="401" spans="1:26" ht="14.25" customHeight="1">
      <c r="A401" s="156"/>
      <c r="B401" s="156"/>
      <c r="C401" s="176"/>
      <c r="D401" s="177"/>
      <c r="E401" s="187"/>
      <c r="F401" s="188">
        <f>#N/A</f>
        <v>12</v>
      </c>
      <c r="G401" s="253"/>
      <c r="H401" s="253"/>
      <c r="I401" s="253"/>
      <c r="J401" s="253"/>
      <c r="K401" s="253"/>
      <c r="L401" s="253"/>
      <c r="M401" s="253"/>
      <c r="N401" s="253"/>
      <c r="O401" s="253"/>
      <c r="P401" s="253"/>
      <c r="Q401" s="250"/>
      <c r="R401" s="254"/>
      <c r="S401" s="123">
        <v>399</v>
      </c>
      <c r="T401" s="182" t="str">
        <f>#N/A</f>
        <v/>
      </c>
      <c r="U401" s="182" t="str">
        <f>#N/A</f>
        <v/>
      </c>
      <c r="V401" s="182" t="str">
        <f>#N/A</f>
        <v>12</v>
      </c>
      <c r="W401" s="182" t="str">
        <f>#N/A</f>
        <v/>
      </c>
      <c r="X401" s="182" t="str">
        <f>#N/A</f>
        <v/>
      </c>
      <c r="Y401" s="189" t="str">
        <f>#N/A</f>
        <v>122 Tahun,0 Bulan,31 Hari</v>
      </c>
      <c r="Z401" s="182">
        <f>#N/A</f>
        <v>12</v>
      </c>
    </row>
    <row r="402" spans="1:26" ht="14.25" customHeight="1">
      <c r="A402" s="156"/>
      <c r="B402" s="156"/>
      <c r="C402" s="176"/>
      <c r="D402" s="177"/>
      <c r="E402" s="187"/>
      <c r="F402" s="188">
        <f>#N/A</f>
        <v>12</v>
      </c>
      <c r="G402" s="253"/>
      <c r="H402" s="253"/>
      <c r="I402" s="253"/>
      <c r="J402" s="253"/>
      <c r="K402" s="253"/>
      <c r="L402" s="253"/>
      <c r="M402" s="253"/>
      <c r="N402" s="253"/>
      <c r="O402" s="253"/>
      <c r="P402" s="253"/>
      <c r="Q402" s="250"/>
      <c r="R402" s="254"/>
      <c r="S402" s="123">
        <v>400</v>
      </c>
      <c r="T402" s="182" t="str">
        <f>#N/A</f>
        <v/>
      </c>
      <c r="U402" s="182" t="str">
        <f>#N/A</f>
        <v/>
      </c>
      <c r="V402" s="182" t="str">
        <f>#N/A</f>
        <v>12</v>
      </c>
      <c r="W402" s="182" t="str">
        <f>#N/A</f>
        <v/>
      </c>
      <c r="X402" s="182" t="str">
        <f>#N/A</f>
        <v/>
      </c>
      <c r="Y402" s="189" t="str">
        <f>#N/A</f>
        <v>122 Tahun,0 Bulan,31 Hari</v>
      </c>
      <c r="Z402" s="182">
        <f>#N/A</f>
        <v>12</v>
      </c>
    </row>
    <row r="403" spans="1:26" ht="14.25" customHeight="1">
      <c r="A403" s="156"/>
      <c r="B403" s="156"/>
      <c r="C403" s="176"/>
      <c r="D403" s="177"/>
      <c r="E403" s="187"/>
      <c r="F403" s="188">
        <f>#N/A</f>
        <v>12</v>
      </c>
      <c r="G403" s="253"/>
      <c r="H403" s="253"/>
      <c r="I403" s="253"/>
      <c r="J403" s="253"/>
      <c r="K403" s="253"/>
      <c r="L403" s="253"/>
      <c r="M403" s="253"/>
      <c r="N403" s="253"/>
      <c r="O403" s="253"/>
      <c r="P403" s="253"/>
      <c r="Q403" s="250"/>
      <c r="R403" s="254"/>
      <c r="S403" s="123">
        <v>401</v>
      </c>
      <c r="T403" s="182" t="str">
        <f>#N/A</f>
        <v/>
      </c>
      <c r="U403" s="182" t="str">
        <f>#N/A</f>
        <v/>
      </c>
      <c r="V403" s="182" t="str">
        <f>#N/A</f>
        <v>12</v>
      </c>
      <c r="W403" s="182" t="str">
        <f>#N/A</f>
        <v/>
      </c>
      <c r="X403" s="182" t="str">
        <f>#N/A</f>
        <v/>
      </c>
      <c r="Y403" s="189" t="str">
        <f>#N/A</f>
        <v>122 Tahun,0 Bulan,31 Hari</v>
      </c>
      <c r="Z403" s="182">
        <f>#N/A</f>
        <v>12</v>
      </c>
    </row>
    <row r="404" spans="1:26" ht="14.25" customHeight="1">
      <c r="A404" s="156"/>
      <c r="B404" s="156"/>
      <c r="C404" s="176"/>
      <c r="D404" s="177"/>
      <c r="E404" s="187"/>
      <c r="F404" s="188">
        <f>#N/A</f>
        <v>12</v>
      </c>
      <c r="G404" s="253"/>
      <c r="H404" s="253"/>
      <c r="I404" s="253"/>
      <c r="J404" s="253"/>
      <c r="K404" s="253"/>
      <c r="L404" s="253"/>
      <c r="M404" s="253"/>
      <c r="N404" s="253"/>
      <c r="O404" s="253"/>
      <c r="P404" s="253"/>
      <c r="Q404" s="250"/>
      <c r="R404" s="254"/>
      <c r="S404" s="123">
        <v>402</v>
      </c>
      <c r="T404" s="182" t="str">
        <f>#N/A</f>
        <v/>
      </c>
      <c r="U404" s="182" t="str">
        <f>#N/A</f>
        <v/>
      </c>
      <c r="V404" s="182" t="str">
        <f>#N/A</f>
        <v>12</v>
      </c>
      <c r="W404" s="182" t="str">
        <f>#N/A</f>
        <v/>
      </c>
      <c r="X404" s="182" t="str">
        <f>#N/A</f>
        <v/>
      </c>
      <c r="Y404" s="189" t="str">
        <f>#N/A</f>
        <v>122 Tahun,0 Bulan,31 Hari</v>
      </c>
      <c r="Z404" s="182">
        <f>#N/A</f>
        <v>12</v>
      </c>
    </row>
    <row r="405" spans="1:26" ht="14.25" customHeight="1">
      <c r="A405" s="156"/>
      <c r="B405" s="156"/>
      <c r="C405" s="176"/>
      <c r="D405" s="177"/>
      <c r="E405" s="187"/>
      <c r="F405" s="188">
        <f>#N/A</f>
        <v>12</v>
      </c>
      <c r="G405" s="253"/>
      <c r="H405" s="253"/>
      <c r="I405" s="253"/>
      <c r="J405" s="253"/>
      <c r="K405" s="253"/>
      <c r="L405" s="253"/>
      <c r="M405" s="253"/>
      <c r="N405" s="253"/>
      <c r="O405" s="253"/>
      <c r="P405" s="253"/>
      <c r="Q405" s="250"/>
      <c r="R405" s="254"/>
      <c r="S405" s="123">
        <v>403</v>
      </c>
      <c r="T405" s="182" t="str">
        <f>#N/A</f>
        <v/>
      </c>
      <c r="U405" s="182" t="str">
        <f>#N/A</f>
        <v/>
      </c>
      <c r="V405" s="182" t="str">
        <f>#N/A</f>
        <v>12</v>
      </c>
      <c r="W405" s="182" t="str">
        <f>#N/A</f>
        <v/>
      </c>
      <c r="X405" s="182" t="str">
        <f>#N/A</f>
        <v/>
      </c>
      <c r="Y405" s="189" t="str">
        <f>#N/A</f>
        <v>122 Tahun,0 Bulan,31 Hari</v>
      </c>
      <c r="Z405" s="182">
        <f>#N/A</f>
        <v>12</v>
      </c>
    </row>
    <row r="406" spans="1:26" ht="14.25" customHeight="1">
      <c r="A406" s="156"/>
      <c r="B406" s="156"/>
      <c r="C406" s="176"/>
      <c r="D406" s="177"/>
      <c r="E406" s="187"/>
      <c r="F406" s="188">
        <f>#N/A</f>
        <v>12</v>
      </c>
      <c r="G406" s="253"/>
      <c r="H406" s="253"/>
      <c r="I406" s="253"/>
      <c r="J406" s="253"/>
      <c r="K406" s="253"/>
      <c r="L406" s="253"/>
      <c r="M406" s="253"/>
      <c r="N406" s="253"/>
      <c r="O406" s="253"/>
      <c r="P406" s="253"/>
      <c r="Q406" s="250"/>
      <c r="R406" s="254"/>
      <c r="S406" s="123">
        <v>404</v>
      </c>
      <c r="T406" s="182" t="str">
        <f>#N/A</f>
        <v/>
      </c>
      <c r="U406" s="182" t="str">
        <f>#N/A</f>
        <v/>
      </c>
      <c r="V406" s="182" t="str">
        <f>#N/A</f>
        <v>12</v>
      </c>
      <c r="W406" s="182" t="str">
        <f>#N/A</f>
        <v/>
      </c>
      <c r="X406" s="182" t="str">
        <f>#N/A</f>
        <v/>
      </c>
      <c r="Y406" s="189" t="str">
        <f>#N/A</f>
        <v>122 Tahun,0 Bulan,31 Hari</v>
      </c>
      <c r="Z406" s="182">
        <f>#N/A</f>
        <v>12</v>
      </c>
    </row>
    <row r="407" spans="1:26" ht="14.25" customHeight="1">
      <c r="A407" s="156"/>
      <c r="B407" s="156"/>
      <c r="C407" s="176"/>
      <c r="D407" s="177"/>
      <c r="E407" s="187"/>
      <c r="F407" s="188">
        <f>#N/A</f>
        <v>12</v>
      </c>
      <c r="G407" s="253"/>
      <c r="H407" s="253"/>
      <c r="I407" s="253"/>
      <c r="J407" s="253"/>
      <c r="K407" s="253"/>
      <c r="L407" s="253"/>
      <c r="M407" s="253"/>
      <c r="N407" s="253"/>
      <c r="O407" s="253"/>
      <c r="P407" s="253"/>
      <c r="Q407" s="250"/>
      <c r="R407" s="254"/>
      <c r="S407" s="123">
        <v>405</v>
      </c>
      <c r="T407" s="182" t="str">
        <f>#N/A</f>
        <v/>
      </c>
      <c r="U407" s="182" t="str">
        <f>#N/A</f>
        <v/>
      </c>
      <c r="V407" s="182" t="str">
        <f>#N/A</f>
        <v>12</v>
      </c>
      <c r="W407" s="182" t="str">
        <f>#N/A</f>
        <v/>
      </c>
      <c r="X407" s="182" t="str">
        <f>#N/A</f>
        <v/>
      </c>
      <c r="Y407" s="189" t="str">
        <f>#N/A</f>
        <v>122 Tahun,0 Bulan,31 Hari</v>
      </c>
      <c r="Z407" s="182">
        <f>#N/A</f>
        <v>12</v>
      </c>
    </row>
    <row r="408" spans="1:26" ht="14.25" customHeight="1">
      <c r="A408" s="156"/>
      <c r="B408" s="156"/>
      <c r="C408" s="176"/>
      <c r="D408" s="177"/>
      <c r="E408" s="187"/>
      <c r="F408" s="188">
        <f>#N/A</f>
        <v>12</v>
      </c>
      <c r="G408" s="253"/>
      <c r="H408" s="253"/>
      <c r="I408" s="253"/>
      <c r="J408" s="253"/>
      <c r="K408" s="253"/>
      <c r="L408" s="253"/>
      <c r="M408" s="253"/>
      <c r="N408" s="253"/>
      <c r="O408" s="253"/>
      <c r="P408" s="253"/>
      <c r="Q408" s="250"/>
      <c r="R408" s="254"/>
      <c r="S408" s="123">
        <v>406</v>
      </c>
      <c r="T408" s="182" t="str">
        <f>#N/A</f>
        <v/>
      </c>
      <c r="U408" s="182" t="str">
        <f>#N/A</f>
        <v/>
      </c>
      <c r="V408" s="182" t="str">
        <f>#N/A</f>
        <v>12</v>
      </c>
      <c r="W408" s="182" t="str">
        <f>#N/A</f>
        <v/>
      </c>
      <c r="X408" s="182" t="str">
        <f>#N/A</f>
        <v/>
      </c>
      <c r="Y408" s="189" t="str">
        <f>#N/A</f>
        <v>122 Tahun,0 Bulan,31 Hari</v>
      </c>
      <c r="Z408" s="182">
        <f>#N/A</f>
        <v>12</v>
      </c>
    </row>
    <row r="409" spans="1:26" ht="14.25" customHeight="1">
      <c r="A409" s="156"/>
      <c r="B409" s="156"/>
      <c r="C409" s="176"/>
      <c r="D409" s="177"/>
      <c r="E409" s="187"/>
      <c r="F409" s="188">
        <f>#N/A</f>
        <v>12</v>
      </c>
      <c r="G409" s="253"/>
      <c r="H409" s="253"/>
      <c r="I409" s="253"/>
      <c r="J409" s="253"/>
      <c r="K409" s="253"/>
      <c r="L409" s="253"/>
      <c r="M409" s="253"/>
      <c r="N409" s="253"/>
      <c r="O409" s="253"/>
      <c r="P409" s="253"/>
      <c r="Q409" s="250"/>
      <c r="R409" s="254"/>
      <c r="S409" s="123">
        <v>407</v>
      </c>
      <c r="T409" s="182" t="str">
        <f>#N/A</f>
        <v/>
      </c>
      <c r="U409" s="182" t="str">
        <f>#N/A</f>
        <v/>
      </c>
      <c r="V409" s="182" t="str">
        <f>#N/A</f>
        <v>12</v>
      </c>
      <c r="W409" s="182" t="str">
        <f>#N/A</f>
        <v/>
      </c>
      <c r="X409" s="182" t="str">
        <f>#N/A</f>
        <v/>
      </c>
      <c r="Y409" s="189" t="str">
        <f>#N/A</f>
        <v>122 Tahun,0 Bulan,31 Hari</v>
      </c>
      <c r="Z409" s="182">
        <f>#N/A</f>
        <v>12</v>
      </c>
    </row>
    <row r="410" spans="1:26" ht="14.25" customHeight="1">
      <c r="A410" s="156"/>
      <c r="B410" s="156"/>
      <c r="C410" s="176"/>
      <c r="D410" s="177"/>
      <c r="E410" s="187"/>
      <c r="F410" s="188">
        <f>#N/A</f>
        <v>12</v>
      </c>
      <c r="G410" s="253"/>
      <c r="H410" s="253"/>
      <c r="I410" s="253"/>
      <c r="J410" s="253"/>
      <c r="K410" s="253"/>
      <c r="L410" s="253"/>
      <c r="M410" s="253"/>
      <c r="N410" s="253"/>
      <c r="O410" s="253"/>
      <c r="P410" s="253"/>
      <c r="Q410" s="250"/>
      <c r="R410" s="254"/>
      <c r="S410" s="123">
        <v>408</v>
      </c>
      <c r="T410" s="182" t="str">
        <f>#N/A</f>
        <v/>
      </c>
      <c r="U410" s="182" t="str">
        <f>#N/A</f>
        <v/>
      </c>
      <c r="V410" s="182" t="str">
        <f>#N/A</f>
        <v>12</v>
      </c>
      <c r="W410" s="182" t="str">
        <f>#N/A</f>
        <v/>
      </c>
      <c r="X410" s="182" t="str">
        <f>#N/A</f>
        <v/>
      </c>
      <c r="Y410" s="189" t="str">
        <f>#N/A</f>
        <v>122 Tahun,0 Bulan,31 Hari</v>
      </c>
      <c r="Z410" s="182">
        <f>#N/A</f>
        <v>12</v>
      </c>
    </row>
    <row r="411" spans="1:26" ht="14.25" customHeight="1">
      <c r="A411" s="156"/>
      <c r="B411" s="156"/>
      <c r="C411" s="176"/>
      <c r="D411" s="177"/>
      <c r="E411" s="187"/>
      <c r="F411" s="188">
        <f>#N/A</f>
        <v>12</v>
      </c>
      <c r="G411" s="253"/>
      <c r="H411" s="253"/>
      <c r="I411" s="253"/>
      <c r="J411" s="253"/>
      <c r="K411" s="253"/>
      <c r="L411" s="253"/>
      <c r="M411" s="253"/>
      <c r="N411" s="253"/>
      <c r="O411" s="253"/>
      <c r="P411" s="253"/>
      <c r="Q411" s="250"/>
      <c r="R411" s="254"/>
      <c r="S411" s="123">
        <v>409</v>
      </c>
      <c r="T411" s="182" t="str">
        <f>#N/A</f>
        <v/>
      </c>
      <c r="U411" s="182" t="str">
        <f>#N/A</f>
        <v/>
      </c>
      <c r="V411" s="182" t="str">
        <f>#N/A</f>
        <v>12</v>
      </c>
      <c r="W411" s="182" t="str">
        <f>#N/A</f>
        <v/>
      </c>
      <c r="X411" s="182" t="str">
        <f>#N/A</f>
        <v/>
      </c>
      <c r="Y411" s="189" t="str">
        <f>#N/A</f>
        <v>122 Tahun,0 Bulan,31 Hari</v>
      </c>
      <c r="Z411" s="182">
        <f>#N/A</f>
        <v>12</v>
      </c>
    </row>
    <row r="412" spans="1:26" ht="14.25" customHeight="1">
      <c r="A412" s="156"/>
      <c r="B412" s="156"/>
      <c r="C412" s="176"/>
      <c r="D412" s="177"/>
      <c r="E412" s="187"/>
      <c r="F412" s="188">
        <f>#N/A</f>
        <v>12</v>
      </c>
      <c r="G412" s="253"/>
      <c r="H412" s="253"/>
      <c r="I412" s="253"/>
      <c r="J412" s="253"/>
      <c r="K412" s="253"/>
      <c r="L412" s="253"/>
      <c r="M412" s="253"/>
      <c r="N412" s="253"/>
      <c r="O412" s="253"/>
      <c r="P412" s="253"/>
      <c r="Q412" s="250"/>
      <c r="R412" s="254"/>
      <c r="S412" s="123">
        <v>410</v>
      </c>
      <c r="T412" s="182" t="str">
        <f>#N/A</f>
        <v/>
      </c>
      <c r="U412" s="182" t="str">
        <f>#N/A</f>
        <v/>
      </c>
      <c r="V412" s="182" t="str">
        <f>#N/A</f>
        <v>12</v>
      </c>
      <c r="W412" s="182" t="str">
        <f>#N/A</f>
        <v/>
      </c>
      <c r="X412" s="182" t="str">
        <f>#N/A</f>
        <v/>
      </c>
      <c r="Y412" s="189" t="str">
        <f>#N/A</f>
        <v>122 Tahun,0 Bulan,31 Hari</v>
      </c>
      <c r="Z412" s="182">
        <f>#N/A</f>
        <v>12</v>
      </c>
    </row>
    <row r="413" spans="1:26" ht="14.25" customHeight="1">
      <c r="A413" s="156"/>
      <c r="B413" s="156"/>
      <c r="C413" s="176"/>
      <c r="D413" s="177"/>
      <c r="E413" s="187"/>
      <c r="F413" s="188">
        <f>#N/A</f>
        <v>12</v>
      </c>
      <c r="G413" s="253"/>
      <c r="H413" s="253"/>
      <c r="I413" s="253"/>
      <c r="J413" s="253"/>
      <c r="K413" s="253"/>
      <c r="L413" s="253"/>
      <c r="M413" s="253"/>
      <c r="N413" s="253"/>
      <c r="O413" s="253"/>
      <c r="P413" s="253"/>
      <c r="Q413" s="250"/>
      <c r="R413" s="254"/>
      <c r="S413" s="123">
        <v>411</v>
      </c>
      <c r="T413" s="182" t="str">
        <f>#N/A</f>
        <v/>
      </c>
      <c r="U413" s="182" t="str">
        <f>#N/A</f>
        <v/>
      </c>
      <c r="V413" s="182" t="str">
        <f>#N/A</f>
        <v>12</v>
      </c>
      <c r="W413" s="182" t="str">
        <f>#N/A</f>
        <v/>
      </c>
      <c r="X413" s="182" t="str">
        <f>#N/A</f>
        <v/>
      </c>
      <c r="Y413" s="189" t="str">
        <f>#N/A</f>
        <v>122 Tahun,0 Bulan,31 Hari</v>
      </c>
      <c r="Z413" s="182">
        <f>#N/A</f>
        <v>12</v>
      </c>
    </row>
    <row r="414" spans="1:26" ht="14.25" customHeight="1">
      <c r="A414" s="156"/>
      <c r="B414" s="156"/>
      <c r="C414" s="176"/>
      <c r="D414" s="177"/>
      <c r="E414" s="187"/>
      <c r="F414" s="188">
        <f>#N/A</f>
        <v>12</v>
      </c>
      <c r="G414" s="253"/>
      <c r="H414" s="253"/>
      <c r="I414" s="253"/>
      <c r="J414" s="253"/>
      <c r="K414" s="253"/>
      <c r="L414" s="253"/>
      <c r="M414" s="253"/>
      <c r="N414" s="253"/>
      <c r="O414" s="253"/>
      <c r="P414" s="253"/>
      <c r="Q414" s="250"/>
      <c r="R414" s="254"/>
      <c r="S414" s="123">
        <v>412</v>
      </c>
      <c r="T414" s="182" t="str">
        <f>#N/A</f>
        <v/>
      </c>
      <c r="U414" s="182" t="str">
        <f>#N/A</f>
        <v/>
      </c>
      <c r="V414" s="182" t="str">
        <f>#N/A</f>
        <v>12</v>
      </c>
      <c r="W414" s="182" t="str">
        <f>#N/A</f>
        <v/>
      </c>
      <c r="X414" s="182" t="str">
        <f>#N/A</f>
        <v/>
      </c>
      <c r="Y414" s="189" t="str">
        <f>#N/A</f>
        <v>122 Tahun,0 Bulan,31 Hari</v>
      </c>
      <c r="Z414" s="182">
        <f>#N/A</f>
        <v>12</v>
      </c>
    </row>
    <row r="415" spans="1:26" ht="14.25" customHeight="1">
      <c r="A415" s="156"/>
      <c r="B415" s="156"/>
      <c r="C415" s="176"/>
      <c r="D415" s="177"/>
      <c r="E415" s="187"/>
      <c r="F415" s="188">
        <f>#N/A</f>
        <v>12</v>
      </c>
      <c r="G415" s="253"/>
      <c r="H415" s="253"/>
      <c r="I415" s="253"/>
      <c r="J415" s="253"/>
      <c r="K415" s="253"/>
      <c r="L415" s="253"/>
      <c r="M415" s="253"/>
      <c r="N415" s="253"/>
      <c r="O415" s="253"/>
      <c r="P415" s="253"/>
      <c r="Q415" s="250"/>
      <c r="R415" s="254"/>
      <c r="S415" s="123">
        <v>413</v>
      </c>
      <c r="T415" s="182" t="str">
        <f>#N/A</f>
        <v/>
      </c>
      <c r="U415" s="182" t="str">
        <f>#N/A</f>
        <v/>
      </c>
      <c r="V415" s="182" t="str">
        <f>#N/A</f>
        <v>12</v>
      </c>
      <c r="W415" s="182" t="str">
        <f>#N/A</f>
        <v/>
      </c>
      <c r="X415" s="182" t="str">
        <f>#N/A</f>
        <v/>
      </c>
      <c r="Y415" s="189" t="str">
        <f>#N/A</f>
        <v>122 Tahun,0 Bulan,31 Hari</v>
      </c>
      <c r="Z415" s="182">
        <f>#N/A</f>
        <v>12</v>
      </c>
    </row>
    <row r="416" spans="1:26" ht="14.25" customHeight="1">
      <c r="A416" s="156"/>
      <c r="B416" s="156"/>
      <c r="C416" s="176"/>
      <c r="D416" s="177"/>
      <c r="E416" s="187"/>
      <c r="F416" s="188">
        <f>#N/A</f>
        <v>12</v>
      </c>
      <c r="G416" s="253"/>
      <c r="H416" s="253"/>
      <c r="I416" s="253"/>
      <c r="J416" s="253"/>
      <c r="K416" s="253"/>
      <c r="L416" s="253"/>
      <c r="M416" s="253"/>
      <c r="N416" s="253"/>
      <c r="O416" s="253"/>
      <c r="P416" s="253"/>
      <c r="Q416" s="250"/>
      <c r="R416" s="254"/>
      <c r="S416" s="123">
        <v>414</v>
      </c>
      <c r="T416" s="182" t="str">
        <f>#N/A</f>
        <v/>
      </c>
      <c r="U416" s="182" t="str">
        <f>#N/A</f>
        <v/>
      </c>
      <c r="V416" s="182" t="str">
        <f>#N/A</f>
        <v>12</v>
      </c>
      <c r="W416" s="182" t="str">
        <f>#N/A</f>
        <v/>
      </c>
      <c r="X416" s="182" t="str">
        <f>#N/A</f>
        <v/>
      </c>
      <c r="Y416" s="189" t="str">
        <f>#N/A</f>
        <v>122 Tahun,0 Bulan,31 Hari</v>
      </c>
      <c r="Z416" s="182">
        <f>#N/A</f>
        <v>12</v>
      </c>
    </row>
    <row r="417" spans="1:26" ht="14.25" customHeight="1">
      <c r="A417" s="156"/>
      <c r="B417" s="156"/>
      <c r="C417" s="176"/>
      <c r="D417" s="177"/>
      <c r="E417" s="187"/>
      <c r="F417" s="188">
        <f>#N/A</f>
        <v>12</v>
      </c>
      <c r="G417" s="253"/>
      <c r="H417" s="253"/>
      <c r="I417" s="253"/>
      <c r="J417" s="253"/>
      <c r="K417" s="253"/>
      <c r="L417" s="253"/>
      <c r="M417" s="253"/>
      <c r="N417" s="253"/>
      <c r="O417" s="253"/>
      <c r="P417" s="253"/>
      <c r="Q417" s="250"/>
      <c r="R417" s="254"/>
      <c r="S417" s="123">
        <v>415</v>
      </c>
      <c r="T417" s="182" t="str">
        <f>#N/A</f>
        <v/>
      </c>
      <c r="U417" s="182" t="str">
        <f>#N/A</f>
        <v/>
      </c>
      <c r="V417" s="182" t="str">
        <f>#N/A</f>
        <v>12</v>
      </c>
      <c r="W417" s="182" t="str">
        <f>#N/A</f>
        <v/>
      </c>
      <c r="X417" s="182" t="str">
        <f>#N/A</f>
        <v/>
      </c>
      <c r="Y417" s="189" t="str">
        <f>#N/A</f>
        <v>122 Tahun,0 Bulan,31 Hari</v>
      </c>
      <c r="Z417" s="182">
        <f>#N/A</f>
        <v>12</v>
      </c>
    </row>
    <row r="418" spans="1:26" ht="14.25" customHeight="1">
      <c r="A418" s="156"/>
      <c r="B418" s="156"/>
      <c r="C418" s="176"/>
      <c r="D418" s="177"/>
      <c r="E418" s="187"/>
      <c r="F418" s="188">
        <f>#N/A</f>
        <v>12</v>
      </c>
      <c r="G418" s="253"/>
      <c r="H418" s="253"/>
      <c r="I418" s="253"/>
      <c r="J418" s="253"/>
      <c r="K418" s="253"/>
      <c r="L418" s="253"/>
      <c r="M418" s="253"/>
      <c r="N418" s="253"/>
      <c r="O418" s="253"/>
      <c r="P418" s="253"/>
      <c r="Q418" s="250"/>
      <c r="R418" s="254"/>
      <c r="S418" s="123">
        <v>416</v>
      </c>
      <c r="T418" s="182" t="str">
        <f>#N/A</f>
        <v/>
      </c>
      <c r="U418" s="182" t="str">
        <f>#N/A</f>
        <v/>
      </c>
      <c r="V418" s="182" t="str">
        <f>#N/A</f>
        <v>12</v>
      </c>
      <c r="W418" s="182" t="str">
        <f>#N/A</f>
        <v/>
      </c>
      <c r="X418" s="182" t="str">
        <f>#N/A</f>
        <v/>
      </c>
      <c r="Y418" s="189" t="str">
        <f>#N/A</f>
        <v>122 Tahun,0 Bulan,31 Hari</v>
      </c>
      <c r="Z418" s="182">
        <f>#N/A</f>
        <v>12</v>
      </c>
    </row>
    <row r="419" spans="1:26" ht="14.25" customHeight="1">
      <c r="A419" s="156"/>
      <c r="B419" s="156"/>
      <c r="C419" s="176"/>
      <c r="D419" s="177"/>
      <c r="E419" s="187"/>
      <c r="F419" s="188">
        <f>#N/A</f>
        <v>12</v>
      </c>
      <c r="G419" s="253"/>
      <c r="H419" s="253"/>
      <c r="I419" s="253"/>
      <c r="J419" s="253"/>
      <c r="K419" s="253"/>
      <c r="L419" s="253"/>
      <c r="M419" s="253"/>
      <c r="N419" s="253"/>
      <c r="O419" s="253"/>
      <c r="P419" s="253"/>
      <c r="Q419" s="250"/>
      <c r="R419" s="254"/>
      <c r="S419" s="123">
        <v>417</v>
      </c>
      <c r="T419" s="182" t="str">
        <f>#N/A</f>
        <v/>
      </c>
      <c r="U419" s="182" t="str">
        <f>#N/A</f>
        <v/>
      </c>
      <c r="V419" s="182" t="str">
        <f>#N/A</f>
        <v>12</v>
      </c>
      <c r="W419" s="182" t="str">
        <f>#N/A</f>
        <v/>
      </c>
      <c r="X419" s="182" t="str">
        <f>#N/A</f>
        <v/>
      </c>
      <c r="Y419" s="189" t="str">
        <f>#N/A</f>
        <v>122 Tahun,0 Bulan,31 Hari</v>
      </c>
      <c r="Z419" s="182">
        <f>#N/A</f>
        <v>12</v>
      </c>
    </row>
    <row r="420" spans="1:26" ht="14.25" customHeight="1">
      <c r="A420" s="156"/>
      <c r="B420" s="156"/>
      <c r="C420" s="176"/>
      <c r="D420" s="177"/>
      <c r="E420" s="187"/>
      <c r="F420" s="188">
        <f>#N/A</f>
        <v>12</v>
      </c>
      <c r="G420" s="253"/>
      <c r="H420" s="253"/>
      <c r="I420" s="253"/>
      <c r="J420" s="253"/>
      <c r="K420" s="253"/>
      <c r="L420" s="253"/>
      <c r="M420" s="253"/>
      <c r="N420" s="253"/>
      <c r="O420" s="253"/>
      <c r="P420" s="253"/>
      <c r="Q420" s="250"/>
      <c r="R420" s="254"/>
      <c r="S420" s="123">
        <v>418</v>
      </c>
      <c r="T420" s="182" t="str">
        <f>#N/A</f>
        <v/>
      </c>
      <c r="U420" s="182" t="str">
        <f>#N/A</f>
        <v/>
      </c>
      <c r="V420" s="182" t="str">
        <f>#N/A</f>
        <v>12</v>
      </c>
      <c r="W420" s="182" t="str">
        <f>#N/A</f>
        <v/>
      </c>
      <c r="X420" s="182" t="str">
        <f>#N/A</f>
        <v/>
      </c>
      <c r="Y420" s="189" t="str">
        <f>#N/A</f>
        <v>122 Tahun,0 Bulan,31 Hari</v>
      </c>
      <c r="Z420" s="182">
        <f>#N/A</f>
        <v>12</v>
      </c>
    </row>
    <row r="421" spans="1:26" ht="14.25" customHeight="1">
      <c r="A421" s="156"/>
      <c r="B421" s="156"/>
      <c r="C421" s="176"/>
      <c r="D421" s="177"/>
      <c r="E421" s="187"/>
      <c r="F421" s="188">
        <f>#N/A</f>
        <v>12</v>
      </c>
      <c r="G421" s="253"/>
      <c r="H421" s="253"/>
      <c r="I421" s="253"/>
      <c r="J421" s="253"/>
      <c r="K421" s="253"/>
      <c r="L421" s="253"/>
      <c r="M421" s="253"/>
      <c r="N421" s="253"/>
      <c r="O421" s="253"/>
      <c r="P421" s="253"/>
      <c r="Q421" s="250"/>
      <c r="R421" s="254"/>
      <c r="S421" s="123">
        <v>419</v>
      </c>
      <c r="T421" s="182" t="str">
        <f>#N/A</f>
        <v/>
      </c>
      <c r="U421" s="182" t="str">
        <f>#N/A</f>
        <v/>
      </c>
      <c r="V421" s="182" t="str">
        <f>#N/A</f>
        <v>12</v>
      </c>
      <c r="W421" s="182" t="str">
        <f>#N/A</f>
        <v/>
      </c>
      <c r="X421" s="182" t="str">
        <f>#N/A</f>
        <v/>
      </c>
      <c r="Y421" s="189" t="str">
        <f>#N/A</f>
        <v>122 Tahun,0 Bulan,31 Hari</v>
      </c>
      <c r="Z421" s="182">
        <f>#N/A</f>
        <v>12</v>
      </c>
    </row>
    <row r="422" spans="1:26" ht="14.25" customHeight="1">
      <c r="A422" s="156"/>
      <c r="B422" s="156"/>
      <c r="C422" s="176"/>
      <c r="D422" s="177"/>
      <c r="E422" s="187"/>
      <c r="F422" s="188">
        <f>#N/A</f>
        <v>12</v>
      </c>
      <c r="G422" s="253"/>
      <c r="H422" s="253"/>
      <c r="I422" s="253"/>
      <c r="J422" s="253"/>
      <c r="K422" s="253"/>
      <c r="L422" s="253"/>
      <c r="M422" s="253"/>
      <c r="N422" s="253"/>
      <c r="O422" s="253"/>
      <c r="P422" s="253"/>
      <c r="Q422" s="250"/>
      <c r="R422" s="254"/>
      <c r="S422" s="123">
        <v>420</v>
      </c>
      <c r="T422" s="182" t="str">
        <f>#N/A</f>
        <v/>
      </c>
      <c r="U422" s="182" t="str">
        <f>#N/A</f>
        <v/>
      </c>
      <c r="V422" s="182" t="str">
        <f>#N/A</f>
        <v>12</v>
      </c>
      <c r="W422" s="182" t="str">
        <f>#N/A</f>
        <v/>
      </c>
      <c r="X422" s="182" t="str">
        <f>#N/A</f>
        <v/>
      </c>
      <c r="Y422" s="189" t="str">
        <f>#N/A</f>
        <v>122 Tahun,0 Bulan,31 Hari</v>
      </c>
      <c r="Z422" s="182">
        <f>#N/A</f>
        <v>12</v>
      </c>
    </row>
    <row r="423" spans="1:26" ht="14.25" customHeight="1">
      <c r="A423" s="156"/>
      <c r="B423" s="156"/>
      <c r="C423" s="176"/>
      <c r="D423" s="177"/>
      <c r="E423" s="187"/>
      <c r="F423" s="188">
        <f>#N/A</f>
        <v>12</v>
      </c>
      <c r="G423" s="253"/>
      <c r="H423" s="253"/>
      <c r="I423" s="253"/>
      <c r="J423" s="253"/>
      <c r="K423" s="253"/>
      <c r="L423" s="253"/>
      <c r="M423" s="253"/>
      <c r="N423" s="253"/>
      <c r="O423" s="253"/>
      <c r="P423" s="253"/>
      <c r="Q423" s="250"/>
      <c r="R423" s="254"/>
      <c r="S423" s="123">
        <v>421</v>
      </c>
      <c r="T423" s="182" t="str">
        <f>#N/A</f>
        <v/>
      </c>
      <c r="U423" s="182" t="str">
        <f>#N/A</f>
        <v/>
      </c>
      <c r="V423" s="182" t="str">
        <f>#N/A</f>
        <v>12</v>
      </c>
      <c r="W423" s="182" t="str">
        <f>#N/A</f>
        <v/>
      </c>
      <c r="X423" s="182" t="str">
        <f>#N/A</f>
        <v/>
      </c>
      <c r="Y423" s="189" t="str">
        <f>#N/A</f>
        <v>122 Tahun,0 Bulan,31 Hari</v>
      </c>
      <c r="Z423" s="182">
        <f>#N/A</f>
        <v>12</v>
      </c>
    </row>
    <row r="424" spans="1:26" ht="14.25" customHeight="1">
      <c r="A424" s="156"/>
      <c r="B424" s="156"/>
      <c r="C424" s="176"/>
      <c r="D424" s="177"/>
      <c r="E424" s="187"/>
      <c r="F424" s="188">
        <f>#N/A</f>
        <v>12</v>
      </c>
      <c r="G424" s="253"/>
      <c r="H424" s="253"/>
      <c r="I424" s="253"/>
      <c r="J424" s="253"/>
      <c r="K424" s="253"/>
      <c r="L424" s="253"/>
      <c r="M424" s="253"/>
      <c r="N424" s="253"/>
      <c r="O424" s="253"/>
      <c r="P424" s="253"/>
      <c r="Q424" s="250"/>
      <c r="R424" s="254"/>
      <c r="S424" s="123">
        <v>422</v>
      </c>
      <c r="T424" s="182" t="str">
        <f>#N/A</f>
        <v/>
      </c>
      <c r="U424" s="182" t="str">
        <f>#N/A</f>
        <v/>
      </c>
      <c r="V424" s="182" t="str">
        <f>#N/A</f>
        <v>12</v>
      </c>
      <c r="W424" s="182" t="str">
        <f>#N/A</f>
        <v/>
      </c>
      <c r="X424" s="182" t="str">
        <f>#N/A</f>
        <v/>
      </c>
      <c r="Y424" s="189" t="str">
        <f>#N/A</f>
        <v>122 Tahun,0 Bulan,31 Hari</v>
      </c>
      <c r="Z424" s="182">
        <f>#N/A</f>
        <v>12</v>
      </c>
    </row>
    <row r="425" spans="1:26" ht="14.25" customHeight="1">
      <c r="A425" s="156"/>
      <c r="B425" s="156"/>
      <c r="C425" s="176"/>
      <c r="D425" s="177"/>
      <c r="E425" s="187"/>
      <c r="F425" s="188">
        <f>#N/A</f>
        <v>12</v>
      </c>
      <c r="G425" s="253"/>
      <c r="H425" s="253"/>
      <c r="I425" s="253"/>
      <c r="J425" s="253"/>
      <c r="K425" s="253"/>
      <c r="L425" s="253"/>
      <c r="M425" s="253"/>
      <c r="N425" s="253"/>
      <c r="O425" s="253"/>
      <c r="P425" s="253"/>
      <c r="Q425" s="250"/>
      <c r="R425" s="254"/>
      <c r="S425" s="123">
        <v>423</v>
      </c>
      <c r="T425" s="182" t="str">
        <f>#N/A</f>
        <v/>
      </c>
      <c r="U425" s="182" t="str">
        <f>#N/A</f>
        <v/>
      </c>
      <c r="V425" s="182" t="str">
        <f>#N/A</f>
        <v>12</v>
      </c>
      <c r="W425" s="182" t="str">
        <f>#N/A</f>
        <v/>
      </c>
      <c r="X425" s="182" t="str">
        <f>#N/A</f>
        <v/>
      </c>
      <c r="Y425" s="189" t="str">
        <f>#N/A</f>
        <v>122 Tahun,0 Bulan,31 Hari</v>
      </c>
      <c r="Z425" s="182">
        <f>#N/A</f>
        <v>12</v>
      </c>
    </row>
    <row r="426" spans="1:26" ht="14.25" customHeight="1">
      <c r="A426" s="156"/>
      <c r="B426" s="156"/>
      <c r="C426" s="176"/>
      <c r="D426" s="177"/>
      <c r="E426" s="187"/>
      <c r="F426" s="188">
        <f>#N/A</f>
        <v>12</v>
      </c>
      <c r="G426" s="253"/>
      <c r="H426" s="253"/>
      <c r="I426" s="253"/>
      <c r="J426" s="253"/>
      <c r="K426" s="253"/>
      <c r="L426" s="253"/>
      <c r="M426" s="253"/>
      <c r="N426" s="253"/>
      <c r="O426" s="253"/>
      <c r="P426" s="253"/>
      <c r="Q426" s="250"/>
      <c r="R426" s="254"/>
      <c r="S426" s="123">
        <v>424</v>
      </c>
      <c r="T426" s="182" t="str">
        <f>#N/A</f>
        <v/>
      </c>
      <c r="U426" s="182" t="str">
        <f>#N/A</f>
        <v/>
      </c>
      <c r="V426" s="182" t="str">
        <f>#N/A</f>
        <v>12</v>
      </c>
      <c r="W426" s="182" t="str">
        <f>#N/A</f>
        <v/>
      </c>
      <c r="X426" s="182" t="str">
        <f>#N/A</f>
        <v/>
      </c>
      <c r="Y426" s="189" t="str">
        <f>#N/A</f>
        <v>122 Tahun,0 Bulan,31 Hari</v>
      </c>
      <c r="Z426" s="182">
        <f>#N/A</f>
        <v>12</v>
      </c>
    </row>
    <row r="427" spans="1:26" ht="14.25" customHeight="1">
      <c r="A427" s="156"/>
      <c r="B427" s="156"/>
      <c r="C427" s="176"/>
      <c r="D427" s="177"/>
      <c r="E427" s="187"/>
      <c r="F427" s="188">
        <f>#N/A</f>
        <v>12</v>
      </c>
      <c r="G427" s="253"/>
      <c r="H427" s="253"/>
      <c r="I427" s="253"/>
      <c r="J427" s="253"/>
      <c r="K427" s="253"/>
      <c r="L427" s="253"/>
      <c r="M427" s="253"/>
      <c r="N427" s="253"/>
      <c r="O427" s="253"/>
      <c r="P427" s="253"/>
      <c r="Q427" s="250"/>
      <c r="R427" s="254"/>
      <c r="S427" s="123">
        <v>425</v>
      </c>
      <c r="T427" s="182" t="str">
        <f>#N/A</f>
        <v/>
      </c>
      <c r="U427" s="182" t="str">
        <f>#N/A</f>
        <v/>
      </c>
      <c r="V427" s="182" t="str">
        <f>#N/A</f>
        <v>12</v>
      </c>
      <c r="W427" s="182" t="str">
        <f>#N/A</f>
        <v/>
      </c>
      <c r="X427" s="182" t="str">
        <f>#N/A</f>
        <v/>
      </c>
      <c r="Y427" s="189" t="str">
        <f>#N/A</f>
        <v>122 Tahun,0 Bulan,31 Hari</v>
      </c>
      <c r="Z427" s="182">
        <f>#N/A</f>
        <v>12</v>
      </c>
    </row>
    <row r="428" spans="1:26" ht="14.25" customHeight="1">
      <c r="A428" s="156"/>
      <c r="B428" s="156"/>
      <c r="C428" s="176"/>
      <c r="D428" s="177"/>
      <c r="E428" s="187"/>
      <c r="F428" s="188">
        <f>#N/A</f>
        <v>12</v>
      </c>
      <c r="G428" s="253"/>
      <c r="H428" s="253"/>
      <c r="I428" s="253"/>
      <c r="J428" s="253"/>
      <c r="K428" s="253"/>
      <c r="L428" s="253"/>
      <c r="M428" s="253"/>
      <c r="N428" s="253"/>
      <c r="O428" s="253"/>
      <c r="P428" s="253"/>
      <c r="Q428" s="250"/>
      <c r="R428" s="254"/>
      <c r="S428" s="123">
        <v>426</v>
      </c>
      <c r="T428" s="182" t="str">
        <f>#N/A</f>
        <v/>
      </c>
      <c r="U428" s="182" t="str">
        <f>#N/A</f>
        <v/>
      </c>
      <c r="V428" s="182" t="str">
        <f>#N/A</f>
        <v>12</v>
      </c>
      <c r="W428" s="182" t="str">
        <f>#N/A</f>
        <v/>
      </c>
      <c r="X428" s="182" t="str">
        <f>#N/A</f>
        <v/>
      </c>
      <c r="Y428" s="189" t="str">
        <f>#N/A</f>
        <v>122 Tahun,0 Bulan,31 Hari</v>
      </c>
      <c r="Z428" s="182">
        <f>#N/A</f>
        <v>12</v>
      </c>
    </row>
    <row r="429" spans="1:26" ht="14.25" customHeight="1">
      <c r="A429" s="156"/>
      <c r="B429" s="156"/>
      <c r="C429" s="176"/>
      <c r="D429" s="177"/>
      <c r="E429" s="187"/>
      <c r="F429" s="188">
        <f>#N/A</f>
        <v>12</v>
      </c>
      <c r="G429" s="253"/>
      <c r="H429" s="253"/>
      <c r="I429" s="253"/>
      <c r="J429" s="253"/>
      <c r="K429" s="253"/>
      <c r="L429" s="253"/>
      <c r="M429" s="253"/>
      <c r="N429" s="253"/>
      <c r="O429" s="253"/>
      <c r="P429" s="253"/>
      <c r="Q429" s="250"/>
      <c r="R429" s="254"/>
      <c r="S429" s="123">
        <v>427</v>
      </c>
      <c r="T429" s="182" t="str">
        <f>#N/A</f>
        <v/>
      </c>
      <c r="U429" s="182" t="str">
        <f>#N/A</f>
        <v/>
      </c>
      <c r="V429" s="182" t="str">
        <f>#N/A</f>
        <v>12</v>
      </c>
      <c r="W429" s="182" t="str">
        <f>#N/A</f>
        <v/>
      </c>
      <c r="X429" s="182" t="str">
        <f>#N/A</f>
        <v/>
      </c>
      <c r="Y429" s="189" t="str">
        <f>#N/A</f>
        <v>122 Tahun,0 Bulan,31 Hari</v>
      </c>
      <c r="Z429" s="182">
        <f>#N/A</f>
        <v>12</v>
      </c>
    </row>
    <row r="430" spans="1:26" ht="14.25" customHeight="1">
      <c r="A430" s="156"/>
      <c r="B430" s="156"/>
      <c r="C430" s="176"/>
      <c r="D430" s="177"/>
      <c r="E430" s="187"/>
      <c r="F430" s="188">
        <f>#N/A</f>
        <v>12</v>
      </c>
      <c r="G430" s="253"/>
      <c r="H430" s="253"/>
      <c r="I430" s="253"/>
      <c r="J430" s="253"/>
      <c r="K430" s="253"/>
      <c r="L430" s="253"/>
      <c r="M430" s="253"/>
      <c r="N430" s="253"/>
      <c r="O430" s="253"/>
      <c r="P430" s="253"/>
      <c r="Q430" s="250"/>
      <c r="R430" s="254"/>
      <c r="S430" s="123">
        <v>428</v>
      </c>
      <c r="T430" s="182" t="str">
        <f>#N/A</f>
        <v/>
      </c>
      <c r="U430" s="182" t="str">
        <f>#N/A</f>
        <v/>
      </c>
      <c r="V430" s="182" t="str">
        <f>#N/A</f>
        <v>12</v>
      </c>
      <c r="W430" s="182" t="str">
        <f>#N/A</f>
        <v/>
      </c>
      <c r="X430" s="182" t="str">
        <f>#N/A</f>
        <v/>
      </c>
      <c r="Y430" s="189" t="str">
        <f>#N/A</f>
        <v>122 Tahun,0 Bulan,31 Hari</v>
      </c>
      <c r="Z430" s="182">
        <f>#N/A</f>
        <v>12</v>
      </c>
    </row>
    <row r="431" spans="1:26" ht="14.25" customHeight="1">
      <c r="A431" s="156"/>
      <c r="B431" s="156"/>
      <c r="C431" s="176"/>
      <c r="D431" s="177"/>
      <c r="E431" s="187"/>
      <c r="F431" s="188">
        <f>#N/A</f>
        <v>12</v>
      </c>
      <c r="G431" s="253"/>
      <c r="H431" s="253"/>
      <c r="I431" s="253"/>
      <c r="J431" s="253"/>
      <c r="K431" s="253"/>
      <c r="L431" s="253"/>
      <c r="M431" s="253"/>
      <c r="N431" s="253"/>
      <c r="O431" s="253"/>
      <c r="P431" s="253"/>
      <c r="Q431" s="250"/>
      <c r="R431" s="254"/>
      <c r="S431" s="123">
        <v>429</v>
      </c>
      <c r="T431" s="182" t="str">
        <f>#N/A</f>
        <v/>
      </c>
      <c r="U431" s="182" t="str">
        <f>#N/A</f>
        <v/>
      </c>
      <c r="V431" s="182" t="str">
        <f>#N/A</f>
        <v>12</v>
      </c>
      <c r="W431" s="182" t="str">
        <f>#N/A</f>
        <v/>
      </c>
      <c r="X431" s="182" t="str">
        <f>#N/A</f>
        <v/>
      </c>
      <c r="Y431" s="189" t="str">
        <f>#N/A</f>
        <v>122 Tahun,0 Bulan,31 Hari</v>
      </c>
      <c r="Z431" s="182">
        <f>#N/A</f>
        <v>12</v>
      </c>
    </row>
    <row r="432" spans="1:26" ht="14.25" customHeight="1">
      <c r="A432" s="156"/>
      <c r="B432" s="156"/>
      <c r="C432" s="176"/>
      <c r="D432" s="177"/>
      <c r="E432" s="187"/>
      <c r="F432" s="188">
        <f>#N/A</f>
        <v>12</v>
      </c>
      <c r="G432" s="253"/>
      <c r="H432" s="253"/>
      <c r="I432" s="253"/>
      <c r="J432" s="253"/>
      <c r="K432" s="253"/>
      <c r="L432" s="253"/>
      <c r="M432" s="253"/>
      <c r="N432" s="253"/>
      <c r="O432" s="253"/>
      <c r="P432" s="253"/>
      <c r="Q432" s="250"/>
      <c r="R432" s="254"/>
      <c r="S432" s="123">
        <v>430</v>
      </c>
      <c r="T432" s="182" t="str">
        <f>#N/A</f>
        <v/>
      </c>
      <c r="U432" s="182" t="str">
        <f>#N/A</f>
        <v/>
      </c>
      <c r="V432" s="182" t="str">
        <f>#N/A</f>
        <v>12</v>
      </c>
      <c r="W432" s="182" t="str">
        <f>#N/A</f>
        <v/>
      </c>
      <c r="X432" s="182" t="str">
        <f>#N/A</f>
        <v/>
      </c>
      <c r="Y432" s="189" t="str">
        <f>#N/A</f>
        <v>122 Tahun,0 Bulan,31 Hari</v>
      </c>
      <c r="Z432" s="182">
        <f>#N/A</f>
        <v>12</v>
      </c>
    </row>
    <row r="433" spans="1:26" ht="14.25" customHeight="1">
      <c r="A433" s="156"/>
      <c r="B433" s="156"/>
      <c r="C433" s="176"/>
      <c r="D433" s="177"/>
      <c r="E433" s="187"/>
      <c r="F433" s="188">
        <f>#N/A</f>
        <v>12</v>
      </c>
      <c r="G433" s="253"/>
      <c r="H433" s="253"/>
      <c r="I433" s="253"/>
      <c r="J433" s="253"/>
      <c r="K433" s="253"/>
      <c r="L433" s="253"/>
      <c r="M433" s="253"/>
      <c r="N433" s="253"/>
      <c r="O433" s="253"/>
      <c r="P433" s="253"/>
      <c r="Q433" s="250"/>
      <c r="R433" s="254"/>
      <c r="S433" s="123">
        <v>431</v>
      </c>
      <c r="T433" s="182" t="str">
        <f>#N/A</f>
        <v/>
      </c>
      <c r="U433" s="182" t="str">
        <f>#N/A</f>
        <v/>
      </c>
      <c r="V433" s="182" t="str">
        <f>#N/A</f>
        <v>12</v>
      </c>
      <c r="W433" s="182" t="str">
        <f>#N/A</f>
        <v/>
      </c>
      <c r="X433" s="182" t="str">
        <f>#N/A</f>
        <v/>
      </c>
      <c r="Y433" s="189" t="str">
        <f>#N/A</f>
        <v>122 Tahun,0 Bulan,31 Hari</v>
      </c>
      <c r="Z433" s="182">
        <f>#N/A</f>
        <v>12</v>
      </c>
    </row>
    <row r="434" spans="1:26" ht="14.25" customHeight="1">
      <c r="A434" s="156"/>
      <c r="B434" s="156"/>
      <c r="C434" s="176"/>
      <c r="D434" s="177"/>
      <c r="E434" s="187"/>
      <c r="F434" s="188">
        <f>#N/A</f>
        <v>12</v>
      </c>
      <c r="G434" s="253"/>
      <c r="H434" s="253"/>
      <c r="I434" s="253"/>
      <c r="J434" s="253"/>
      <c r="K434" s="253"/>
      <c r="L434" s="253"/>
      <c r="M434" s="253"/>
      <c r="N434" s="253"/>
      <c r="O434" s="253"/>
      <c r="P434" s="253"/>
      <c r="Q434" s="250"/>
      <c r="R434" s="254"/>
      <c r="S434" s="123">
        <v>432</v>
      </c>
      <c r="T434" s="182" t="str">
        <f>#N/A</f>
        <v/>
      </c>
      <c r="U434" s="182" t="str">
        <f>#N/A</f>
        <v/>
      </c>
      <c r="V434" s="182" t="str">
        <f>#N/A</f>
        <v>12</v>
      </c>
      <c r="W434" s="182" t="str">
        <f>#N/A</f>
        <v/>
      </c>
      <c r="X434" s="182" t="str">
        <f>#N/A</f>
        <v/>
      </c>
      <c r="Y434" s="189" t="str">
        <f>#N/A</f>
        <v>122 Tahun,0 Bulan,31 Hari</v>
      </c>
      <c r="Z434" s="182">
        <f>#N/A</f>
        <v>12</v>
      </c>
    </row>
    <row r="435" spans="1:26" ht="14.25" customHeight="1">
      <c r="A435" s="156"/>
      <c r="B435" s="156"/>
      <c r="C435" s="176"/>
      <c r="D435" s="177"/>
      <c r="E435" s="187"/>
      <c r="F435" s="188">
        <f>#N/A</f>
        <v>12</v>
      </c>
      <c r="G435" s="253"/>
      <c r="H435" s="253"/>
      <c r="I435" s="253"/>
      <c r="J435" s="253"/>
      <c r="K435" s="253"/>
      <c r="L435" s="253"/>
      <c r="M435" s="253"/>
      <c r="N435" s="253"/>
      <c r="O435" s="253"/>
      <c r="P435" s="253"/>
      <c r="Q435" s="250"/>
      <c r="R435" s="254"/>
      <c r="S435" s="123">
        <v>433</v>
      </c>
      <c r="T435" s="182" t="str">
        <f>#N/A</f>
        <v/>
      </c>
      <c r="U435" s="182" t="str">
        <f>#N/A</f>
        <v/>
      </c>
      <c r="V435" s="182" t="str">
        <f>#N/A</f>
        <v>12</v>
      </c>
      <c r="W435" s="182" t="str">
        <f>#N/A</f>
        <v/>
      </c>
      <c r="X435" s="182" t="str">
        <f>#N/A</f>
        <v/>
      </c>
      <c r="Y435" s="189" t="str">
        <f>#N/A</f>
        <v>122 Tahun,0 Bulan,31 Hari</v>
      </c>
      <c r="Z435" s="182">
        <f>#N/A</f>
        <v>12</v>
      </c>
    </row>
    <row r="436" spans="1:26" ht="14.25" customHeight="1">
      <c r="A436" s="156"/>
      <c r="B436" s="156"/>
      <c r="C436" s="176"/>
      <c r="D436" s="177"/>
      <c r="E436" s="187"/>
      <c r="F436" s="188">
        <f>#N/A</f>
        <v>12</v>
      </c>
      <c r="G436" s="253"/>
      <c r="H436" s="253"/>
      <c r="I436" s="253"/>
      <c r="J436" s="253"/>
      <c r="K436" s="253"/>
      <c r="L436" s="253"/>
      <c r="M436" s="253"/>
      <c r="N436" s="253"/>
      <c r="O436" s="253"/>
      <c r="P436" s="253"/>
      <c r="Q436" s="250"/>
      <c r="R436" s="254"/>
      <c r="S436" s="123">
        <v>434</v>
      </c>
      <c r="T436" s="182" t="str">
        <f>#N/A</f>
        <v/>
      </c>
      <c r="U436" s="182" t="str">
        <f>#N/A</f>
        <v/>
      </c>
      <c r="V436" s="182" t="str">
        <f>#N/A</f>
        <v>12</v>
      </c>
      <c r="W436" s="182" t="str">
        <f>#N/A</f>
        <v/>
      </c>
      <c r="X436" s="182" t="str">
        <f>#N/A</f>
        <v/>
      </c>
      <c r="Y436" s="189" t="str">
        <f>#N/A</f>
        <v>122 Tahun,0 Bulan,31 Hari</v>
      </c>
      <c r="Z436" s="182">
        <f>#N/A</f>
        <v>12</v>
      </c>
    </row>
    <row r="437" spans="1:26" ht="14.25" customHeight="1">
      <c r="A437" s="156"/>
      <c r="B437" s="156"/>
      <c r="C437" s="176"/>
      <c r="D437" s="177"/>
      <c r="E437" s="187"/>
      <c r="F437" s="188">
        <f>#N/A</f>
        <v>12</v>
      </c>
      <c r="G437" s="253"/>
      <c r="H437" s="253"/>
      <c r="I437" s="253"/>
      <c r="J437" s="253"/>
      <c r="K437" s="253"/>
      <c r="L437" s="253"/>
      <c r="M437" s="253"/>
      <c r="N437" s="253"/>
      <c r="O437" s="253"/>
      <c r="P437" s="253"/>
      <c r="Q437" s="250"/>
      <c r="R437" s="254"/>
      <c r="S437" s="123">
        <v>435</v>
      </c>
      <c r="T437" s="182" t="str">
        <f>#N/A</f>
        <v/>
      </c>
      <c r="U437" s="182" t="str">
        <f>#N/A</f>
        <v/>
      </c>
      <c r="V437" s="182" t="str">
        <f>#N/A</f>
        <v>12</v>
      </c>
      <c r="W437" s="182" t="str">
        <f>#N/A</f>
        <v/>
      </c>
      <c r="X437" s="182" t="str">
        <f>#N/A</f>
        <v/>
      </c>
      <c r="Y437" s="189" t="str">
        <f>#N/A</f>
        <v>122 Tahun,0 Bulan,31 Hari</v>
      </c>
      <c r="Z437" s="182">
        <f>#N/A</f>
        <v>12</v>
      </c>
    </row>
    <row r="438" spans="1:26" ht="14.25" customHeight="1">
      <c r="A438" s="156"/>
      <c r="B438" s="156"/>
      <c r="C438" s="176"/>
      <c r="D438" s="177"/>
      <c r="E438" s="187"/>
      <c r="F438" s="188">
        <f>#N/A</f>
        <v>12</v>
      </c>
      <c r="G438" s="253"/>
      <c r="H438" s="253"/>
      <c r="I438" s="253"/>
      <c r="J438" s="253"/>
      <c r="K438" s="253"/>
      <c r="L438" s="253"/>
      <c r="M438" s="253"/>
      <c r="N438" s="253"/>
      <c r="O438" s="253"/>
      <c r="P438" s="253"/>
      <c r="Q438" s="250"/>
      <c r="R438" s="254"/>
      <c r="S438" s="123">
        <v>436</v>
      </c>
      <c r="T438" s="182" t="str">
        <f>#N/A</f>
        <v/>
      </c>
      <c r="U438" s="182" t="str">
        <f>#N/A</f>
        <v/>
      </c>
      <c r="V438" s="182" t="str">
        <f>#N/A</f>
        <v>12</v>
      </c>
      <c r="W438" s="182" t="str">
        <f>#N/A</f>
        <v/>
      </c>
      <c r="X438" s="182" t="str">
        <f>#N/A</f>
        <v/>
      </c>
      <c r="Y438" s="189" t="str">
        <f>#N/A</f>
        <v>122 Tahun,0 Bulan,31 Hari</v>
      </c>
      <c r="Z438" s="182">
        <f>#N/A</f>
        <v>12</v>
      </c>
    </row>
    <row r="439" spans="1:26" ht="14.25" customHeight="1">
      <c r="A439" s="156"/>
      <c r="B439" s="156"/>
      <c r="C439" s="176"/>
      <c r="D439" s="177"/>
      <c r="E439" s="187"/>
      <c r="F439" s="188">
        <f>#N/A</f>
        <v>12</v>
      </c>
      <c r="G439" s="253"/>
      <c r="H439" s="253"/>
      <c r="I439" s="253"/>
      <c r="J439" s="253"/>
      <c r="K439" s="253"/>
      <c r="L439" s="253"/>
      <c r="M439" s="253"/>
      <c r="N439" s="253"/>
      <c r="O439" s="253"/>
      <c r="P439" s="253"/>
      <c r="Q439" s="250"/>
      <c r="R439" s="254"/>
      <c r="S439" s="123">
        <v>437</v>
      </c>
      <c r="T439" s="182" t="str">
        <f>#N/A</f>
        <v/>
      </c>
      <c r="U439" s="182" t="str">
        <f>#N/A</f>
        <v/>
      </c>
      <c r="V439" s="182" t="str">
        <f>#N/A</f>
        <v>12</v>
      </c>
      <c r="W439" s="182" t="str">
        <f>#N/A</f>
        <v/>
      </c>
      <c r="X439" s="182" t="str">
        <f>#N/A</f>
        <v/>
      </c>
      <c r="Y439" s="189" t="str">
        <f>#N/A</f>
        <v>122 Tahun,0 Bulan,31 Hari</v>
      </c>
      <c r="Z439" s="182">
        <f>#N/A</f>
        <v>12</v>
      </c>
    </row>
    <row r="440" spans="1:26" ht="14.25" customHeight="1">
      <c r="A440" s="156"/>
      <c r="B440" s="156"/>
      <c r="C440" s="176"/>
      <c r="D440" s="177"/>
      <c r="E440" s="187"/>
      <c r="F440" s="188">
        <f>#N/A</f>
        <v>12</v>
      </c>
      <c r="G440" s="253"/>
      <c r="H440" s="253"/>
      <c r="I440" s="253"/>
      <c r="J440" s="253"/>
      <c r="K440" s="253"/>
      <c r="L440" s="253"/>
      <c r="M440" s="253"/>
      <c r="N440" s="253"/>
      <c r="O440" s="253"/>
      <c r="P440" s="253"/>
      <c r="Q440" s="250"/>
      <c r="R440" s="254"/>
      <c r="S440" s="123">
        <v>438</v>
      </c>
      <c r="T440" s="182" t="str">
        <f>#N/A</f>
        <v/>
      </c>
      <c r="U440" s="182" t="str">
        <f>#N/A</f>
        <v/>
      </c>
      <c r="V440" s="182" t="str">
        <f>#N/A</f>
        <v>12</v>
      </c>
      <c r="W440" s="182" t="str">
        <f>#N/A</f>
        <v/>
      </c>
      <c r="X440" s="182" t="str">
        <f>#N/A</f>
        <v/>
      </c>
      <c r="Y440" s="189" t="str">
        <f>#N/A</f>
        <v>122 Tahun,0 Bulan,31 Hari</v>
      </c>
      <c r="Z440" s="182">
        <f>#N/A</f>
        <v>12</v>
      </c>
    </row>
    <row r="441" spans="1:26" ht="14.25" customHeight="1">
      <c r="A441" s="156"/>
      <c r="B441" s="156"/>
      <c r="C441" s="176"/>
      <c r="D441" s="177"/>
      <c r="E441" s="187"/>
      <c r="F441" s="188">
        <f>#N/A</f>
        <v>12</v>
      </c>
      <c r="G441" s="253"/>
      <c r="H441" s="253"/>
      <c r="I441" s="253"/>
      <c r="J441" s="253"/>
      <c r="K441" s="253"/>
      <c r="L441" s="253"/>
      <c r="M441" s="253"/>
      <c r="N441" s="253"/>
      <c r="O441" s="253"/>
      <c r="P441" s="253"/>
      <c r="Q441" s="250"/>
      <c r="R441" s="254"/>
      <c r="S441" s="123">
        <v>439</v>
      </c>
      <c r="T441" s="182" t="str">
        <f>#N/A</f>
        <v/>
      </c>
      <c r="U441" s="182" t="str">
        <f>#N/A</f>
        <v/>
      </c>
      <c r="V441" s="182" t="str">
        <f>#N/A</f>
        <v>12</v>
      </c>
      <c r="W441" s="182" t="str">
        <f>#N/A</f>
        <v/>
      </c>
      <c r="X441" s="182" t="str">
        <f>#N/A</f>
        <v/>
      </c>
      <c r="Y441" s="189" t="str">
        <f>#N/A</f>
        <v>122 Tahun,0 Bulan,31 Hari</v>
      </c>
      <c r="Z441" s="182">
        <f>#N/A</f>
        <v>12</v>
      </c>
    </row>
    <row r="442" spans="1:26" ht="14.25" customHeight="1">
      <c r="A442" s="156"/>
      <c r="B442" s="156"/>
      <c r="C442" s="176"/>
      <c r="D442" s="177"/>
      <c r="E442" s="187"/>
      <c r="F442" s="188">
        <f>#N/A</f>
        <v>12</v>
      </c>
      <c r="G442" s="253"/>
      <c r="H442" s="253"/>
      <c r="I442" s="253"/>
      <c r="J442" s="253"/>
      <c r="K442" s="253"/>
      <c r="L442" s="253"/>
      <c r="M442" s="253"/>
      <c r="N442" s="253"/>
      <c r="O442" s="253"/>
      <c r="P442" s="253"/>
      <c r="Q442" s="250"/>
      <c r="R442" s="254"/>
      <c r="S442" s="123">
        <v>440</v>
      </c>
      <c r="T442" s="182" t="str">
        <f>#N/A</f>
        <v/>
      </c>
      <c r="U442" s="182" t="str">
        <f>#N/A</f>
        <v/>
      </c>
      <c r="V442" s="182" t="str">
        <f>#N/A</f>
        <v>12</v>
      </c>
      <c r="W442" s="182" t="str">
        <f>#N/A</f>
        <v/>
      </c>
      <c r="X442" s="182" t="str">
        <f>#N/A</f>
        <v/>
      </c>
      <c r="Y442" s="189" t="str">
        <f>#N/A</f>
        <v>122 Tahun,0 Bulan,31 Hari</v>
      </c>
      <c r="Z442" s="182">
        <f>#N/A</f>
        <v>12</v>
      </c>
    </row>
    <row r="443" spans="1:26" ht="14.25" customHeight="1">
      <c r="A443" s="156"/>
      <c r="B443" s="156"/>
      <c r="C443" s="176"/>
      <c r="D443" s="177"/>
      <c r="E443" s="187"/>
      <c r="F443" s="188">
        <f>#N/A</f>
        <v>12</v>
      </c>
      <c r="G443" s="253"/>
      <c r="H443" s="253"/>
      <c r="I443" s="253"/>
      <c r="J443" s="253"/>
      <c r="K443" s="253"/>
      <c r="L443" s="253"/>
      <c r="M443" s="253"/>
      <c r="N443" s="253"/>
      <c r="O443" s="253"/>
      <c r="P443" s="253"/>
      <c r="Q443" s="250"/>
      <c r="R443" s="254"/>
      <c r="S443" s="123">
        <v>441</v>
      </c>
      <c r="T443" s="182" t="str">
        <f>#N/A</f>
        <v/>
      </c>
      <c r="U443" s="182" t="str">
        <f>#N/A</f>
        <v/>
      </c>
      <c r="V443" s="182" t="str">
        <f>#N/A</f>
        <v>12</v>
      </c>
      <c r="W443" s="182" t="str">
        <f>#N/A</f>
        <v/>
      </c>
      <c r="X443" s="182" t="str">
        <f>#N/A</f>
        <v/>
      </c>
      <c r="Y443" s="189" t="str">
        <f>#N/A</f>
        <v>122 Tahun,0 Bulan,31 Hari</v>
      </c>
      <c r="Z443" s="182">
        <f>#N/A</f>
        <v>12</v>
      </c>
    </row>
    <row r="444" spans="1:26" ht="14.25" customHeight="1">
      <c r="A444" s="156"/>
      <c r="B444" s="156"/>
      <c r="C444" s="176"/>
      <c r="D444" s="177"/>
      <c r="E444" s="187"/>
      <c r="F444" s="188">
        <f>#N/A</f>
        <v>12</v>
      </c>
      <c r="G444" s="253"/>
      <c r="H444" s="253"/>
      <c r="I444" s="253"/>
      <c r="J444" s="253"/>
      <c r="K444" s="253"/>
      <c r="L444" s="253"/>
      <c r="M444" s="253"/>
      <c r="N444" s="253"/>
      <c r="O444" s="253"/>
      <c r="P444" s="253"/>
      <c r="Q444" s="250"/>
      <c r="R444" s="254"/>
      <c r="S444" s="123">
        <v>442</v>
      </c>
      <c r="T444" s="182" t="str">
        <f>#N/A</f>
        <v/>
      </c>
      <c r="U444" s="182" t="str">
        <f>#N/A</f>
        <v/>
      </c>
      <c r="V444" s="182" t="str">
        <f>#N/A</f>
        <v>12</v>
      </c>
      <c r="W444" s="182" t="str">
        <f>#N/A</f>
        <v/>
      </c>
      <c r="X444" s="182" t="str">
        <f>#N/A</f>
        <v/>
      </c>
      <c r="Y444" s="189" t="str">
        <f>#N/A</f>
        <v>122 Tahun,0 Bulan,31 Hari</v>
      </c>
      <c r="Z444" s="182">
        <f>#N/A</f>
        <v>12</v>
      </c>
    </row>
    <row r="445" spans="1:26" ht="14.25" customHeight="1">
      <c r="A445" s="156"/>
      <c r="B445" s="156"/>
      <c r="C445" s="176"/>
      <c r="D445" s="177"/>
      <c r="E445" s="187"/>
      <c r="F445" s="188">
        <f>#N/A</f>
        <v>12</v>
      </c>
      <c r="G445" s="253"/>
      <c r="H445" s="253"/>
      <c r="I445" s="253"/>
      <c r="J445" s="253"/>
      <c r="K445" s="253"/>
      <c r="L445" s="253"/>
      <c r="M445" s="253"/>
      <c r="N445" s="253"/>
      <c r="O445" s="253"/>
      <c r="P445" s="253"/>
      <c r="Q445" s="250"/>
      <c r="R445" s="254"/>
      <c r="S445" s="123">
        <v>443</v>
      </c>
      <c r="T445" s="182" t="str">
        <f>#N/A</f>
        <v/>
      </c>
      <c r="U445" s="182" t="str">
        <f>#N/A</f>
        <v/>
      </c>
      <c r="V445" s="182" t="str">
        <f>#N/A</f>
        <v>12</v>
      </c>
      <c r="W445" s="182" t="str">
        <f>#N/A</f>
        <v/>
      </c>
      <c r="X445" s="182" t="str">
        <f>#N/A</f>
        <v/>
      </c>
      <c r="Y445" s="189" t="str">
        <f>#N/A</f>
        <v>122 Tahun,0 Bulan,31 Hari</v>
      </c>
      <c r="Z445" s="182">
        <f>#N/A</f>
        <v>12</v>
      </c>
    </row>
    <row r="446" spans="1:26" ht="14.25" customHeight="1">
      <c r="A446" s="156"/>
      <c r="B446" s="156"/>
      <c r="C446" s="176"/>
      <c r="D446" s="177"/>
      <c r="E446" s="187"/>
      <c r="F446" s="188">
        <f>#N/A</f>
        <v>12</v>
      </c>
      <c r="G446" s="253"/>
      <c r="H446" s="253"/>
      <c r="I446" s="253"/>
      <c r="J446" s="253"/>
      <c r="K446" s="253"/>
      <c r="L446" s="253"/>
      <c r="M446" s="253"/>
      <c r="N446" s="253"/>
      <c r="O446" s="253"/>
      <c r="P446" s="253"/>
      <c r="Q446" s="250"/>
      <c r="R446" s="254"/>
      <c r="S446" s="123">
        <v>444</v>
      </c>
      <c r="T446" s="182" t="str">
        <f>#N/A</f>
        <v/>
      </c>
      <c r="U446" s="182" t="str">
        <f>#N/A</f>
        <v/>
      </c>
      <c r="V446" s="182" t="str">
        <f>#N/A</f>
        <v>12</v>
      </c>
      <c r="W446" s="182" t="str">
        <f>#N/A</f>
        <v/>
      </c>
      <c r="X446" s="182" t="str">
        <f>#N/A</f>
        <v/>
      </c>
      <c r="Y446" s="189" t="str">
        <f>#N/A</f>
        <v>122 Tahun,0 Bulan,31 Hari</v>
      </c>
      <c r="Z446" s="182">
        <f>#N/A</f>
        <v>12</v>
      </c>
    </row>
    <row r="447" spans="1:26" ht="14.25" customHeight="1">
      <c r="A447" s="156"/>
      <c r="B447" s="156"/>
      <c r="C447" s="176"/>
      <c r="D447" s="177"/>
      <c r="E447" s="187"/>
      <c r="F447" s="188">
        <f>#N/A</f>
        <v>12</v>
      </c>
      <c r="G447" s="253"/>
      <c r="H447" s="253"/>
      <c r="I447" s="253"/>
      <c r="J447" s="253"/>
      <c r="K447" s="253"/>
      <c r="L447" s="253"/>
      <c r="M447" s="253"/>
      <c r="N447" s="253"/>
      <c r="O447" s="253"/>
      <c r="P447" s="253"/>
      <c r="Q447" s="250"/>
      <c r="R447" s="254"/>
      <c r="S447" s="123">
        <v>445</v>
      </c>
      <c r="T447" s="182" t="str">
        <f>#N/A</f>
        <v/>
      </c>
      <c r="U447" s="182" t="str">
        <f>#N/A</f>
        <v/>
      </c>
      <c r="V447" s="182" t="str">
        <f>#N/A</f>
        <v>12</v>
      </c>
      <c r="W447" s="182" t="str">
        <f>#N/A</f>
        <v/>
      </c>
      <c r="X447" s="182" t="str">
        <f>#N/A</f>
        <v/>
      </c>
      <c r="Y447" s="189" t="str">
        <f>#N/A</f>
        <v>122 Tahun,0 Bulan,31 Hari</v>
      </c>
      <c r="Z447" s="182">
        <f>#N/A</f>
        <v>12</v>
      </c>
    </row>
    <row r="448" spans="1:26" ht="14.25" customHeight="1">
      <c r="A448" s="156"/>
      <c r="B448" s="156"/>
      <c r="C448" s="176"/>
      <c r="D448" s="177"/>
      <c r="E448" s="187"/>
      <c r="F448" s="188">
        <f>#N/A</f>
        <v>12</v>
      </c>
      <c r="G448" s="253"/>
      <c r="H448" s="253"/>
      <c r="I448" s="253"/>
      <c r="J448" s="253"/>
      <c r="K448" s="253"/>
      <c r="L448" s="253"/>
      <c r="M448" s="253"/>
      <c r="N448" s="253"/>
      <c r="O448" s="253"/>
      <c r="P448" s="253"/>
      <c r="Q448" s="250"/>
      <c r="R448" s="254"/>
      <c r="S448" s="123">
        <v>446</v>
      </c>
      <c r="T448" s="182" t="str">
        <f>#N/A</f>
        <v/>
      </c>
      <c r="U448" s="182" t="str">
        <f>#N/A</f>
        <v/>
      </c>
      <c r="V448" s="182" t="str">
        <f>#N/A</f>
        <v>12</v>
      </c>
      <c r="W448" s="182" t="str">
        <f>#N/A</f>
        <v/>
      </c>
      <c r="X448" s="182" t="str">
        <f>#N/A</f>
        <v/>
      </c>
      <c r="Y448" s="189" t="str">
        <f>#N/A</f>
        <v>122 Tahun,0 Bulan,31 Hari</v>
      </c>
      <c r="Z448" s="182">
        <f>#N/A</f>
        <v>12</v>
      </c>
    </row>
    <row r="449" spans="1:26" ht="14.25" customHeight="1">
      <c r="A449" s="156"/>
      <c r="B449" s="156"/>
      <c r="C449" s="176"/>
      <c r="D449" s="177"/>
      <c r="E449" s="187"/>
      <c r="F449" s="188">
        <f>#N/A</f>
        <v>12</v>
      </c>
      <c r="G449" s="253"/>
      <c r="H449" s="253"/>
      <c r="I449" s="253"/>
      <c r="J449" s="253"/>
      <c r="K449" s="253"/>
      <c r="L449" s="253"/>
      <c r="M449" s="253"/>
      <c r="N449" s="253"/>
      <c r="O449" s="253"/>
      <c r="P449" s="253"/>
      <c r="Q449" s="250"/>
      <c r="R449" s="254"/>
      <c r="S449" s="123">
        <v>447</v>
      </c>
      <c r="T449" s="182" t="str">
        <f>#N/A</f>
        <v/>
      </c>
      <c r="U449" s="182" t="str">
        <f>#N/A</f>
        <v/>
      </c>
      <c r="V449" s="182" t="str">
        <f>#N/A</f>
        <v>12</v>
      </c>
      <c r="W449" s="182" t="str">
        <f>#N/A</f>
        <v/>
      </c>
      <c r="X449" s="182" t="str">
        <f>#N/A</f>
        <v/>
      </c>
      <c r="Y449" s="189" t="str">
        <f>#N/A</f>
        <v>122 Tahun,0 Bulan,31 Hari</v>
      </c>
      <c r="Z449" s="182">
        <f>#N/A</f>
        <v>12</v>
      </c>
    </row>
    <row r="450" spans="1:26" ht="14.25" customHeight="1">
      <c r="A450" s="156"/>
      <c r="B450" s="156"/>
      <c r="C450" s="176"/>
      <c r="D450" s="177"/>
      <c r="E450" s="187"/>
      <c r="F450" s="188">
        <f>#N/A</f>
        <v>12</v>
      </c>
      <c r="G450" s="253"/>
      <c r="H450" s="253"/>
      <c r="I450" s="253"/>
      <c r="J450" s="253"/>
      <c r="K450" s="253"/>
      <c r="L450" s="253"/>
      <c r="M450" s="253"/>
      <c r="N450" s="253"/>
      <c r="O450" s="253"/>
      <c r="P450" s="253"/>
      <c r="Q450" s="250"/>
      <c r="R450" s="254"/>
      <c r="S450" s="123">
        <v>448</v>
      </c>
      <c r="T450" s="182" t="str">
        <f>#N/A</f>
        <v/>
      </c>
      <c r="U450" s="182" t="str">
        <f>#N/A</f>
        <v/>
      </c>
      <c r="V450" s="182" t="str">
        <f>#N/A</f>
        <v>12</v>
      </c>
      <c r="W450" s="182" t="str">
        <f>#N/A</f>
        <v/>
      </c>
      <c r="X450" s="182" t="str">
        <f>#N/A</f>
        <v/>
      </c>
      <c r="Y450" s="189" t="str">
        <f>#N/A</f>
        <v>122 Tahun,0 Bulan,31 Hari</v>
      </c>
      <c r="Z450" s="182">
        <f>#N/A</f>
        <v>12</v>
      </c>
    </row>
    <row r="451" spans="1:26" ht="14.25" customHeight="1">
      <c r="A451" s="156"/>
      <c r="B451" s="156"/>
      <c r="C451" s="176"/>
      <c r="D451" s="177"/>
      <c r="E451" s="187"/>
      <c r="F451" s="188">
        <f>#N/A</f>
        <v>12</v>
      </c>
      <c r="G451" s="253"/>
      <c r="H451" s="253"/>
      <c r="I451" s="253"/>
      <c r="J451" s="253"/>
      <c r="K451" s="253"/>
      <c r="L451" s="253"/>
      <c r="M451" s="253"/>
      <c r="N451" s="253"/>
      <c r="O451" s="253"/>
      <c r="P451" s="253"/>
      <c r="Q451" s="250"/>
      <c r="R451" s="254"/>
      <c r="S451" s="123">
        <v>449</v>
      </c>
      <c r="T451" s="182" t="str">
        <f>#N/A</f>
        <v/>
      </c>
      <c r="U451" s="182" t="str">
        <f>#N/A</f>
        <v/>
      </c>
      <c r="V451" s="182" t="str">
        <f>#N/A</f>
        <v>12</v>
      </c>
      <c r="W451" s="182" t="str">
        <f>#N/A</f>
        <v/>
      </c>
      <c r="X451" s="182" t="str">
        <f>#N/A</f>
        <v/>
      </c>
      <c r="Y451" s="189" t="str">
        <f>#N/A</f>
        <v>122 Tahun,0 Bulan,31 Hari</v>
      </c>
      <c r="Z451" s="182">
        <f>#N/A</f>
        <v>12</v>
      </c>
    </row>
    <row r="452" spans="1:26" ht="14.25" customHeight="1">
      <c r="A452" s="156"/>
      <c r="B452" s="156"/>
      <c r="C452" s="176"/>
      <c r="D452" s="177"/>
      <c r="E452" s="187"/>
      <c r="F452" s="188">
        <f>#N/A</f>
        <v>12</v>
      </c>
      <c r="G452" s="253"/>
      <c r="H452" s="253"/>
      <c r="I452" s="253"/>
      <c r="J452" s="253"/>
      <c r="K452" s="253"/>
      <c r="L452" s="253"/>
      <c r="M452" s="253"/>
      <c r="N452" s="253"/>
      <c r="O452" s="253"/>
      <c r="P452" s="253"/>
      <c r="Q452" s="250"/>
      <c r="R452" s="254"/>
      <c r="S452" s="123">
        <v>450</v>
      </c>
      <c r="T452" s="182" t="str">
        <f>#N/A</f>
        <v/>
      </c>
      <c r="U452" s="182" t="str">
        <f>#N/A</f>
        <v/>
      </c>
      <c r="V452" s="182" t="str">
        <f>#N/A</f>
        <v>12</v>
      </c>
      <c r="W452" s="182" t="str">
        <f>#N/A</f>
        <v/>
      </c>
      <c r="X452" s="182" t="str">
        <f>#N/A</f>
        <v/>
      </c>
      <c r="Y452" s="189" t="str">
        <f>#N/A</f>
        <v>122 Tahun,0 Bulan,31 Hari</v>
      </c>
      <c r="Z452" s="182">
        <f>#N/A</f>
        <v>12</v>
      </c>
    </row>
    <row r="453" spans="1:26" ht="14.25" customHeight="1">
      <c r="A453" s="156"/>
      <c r="B453" s="156"/>
      <c r="C453" s="176"/>
      <c r="D453" s="177"/>
      <c r="E453" s="187"/>
      <c r="F453" s="188">
        <f>#N/A</f>
        <v>12</v>
      </c>
      <c r="G453" s="253"/>
      <c r="H453" s="253"/>
      <c r="I453" s="253"/>
      <c r="J453" s="253"/>
      <c r="K453" s="253"/>
      <c r="L453" s="253"/>
      <c r="M453" s="253"/>
      <c r="N453" s="253"/>
      <c r="O453" s="253"/>
      <c r="P453" s="253"/>
      <c r="Q453" s="250"/>
      <c r="R453" s="254"/>
      <c r="S453" s="123">
        <v>451</v>
      </c>
      <c r="T453" s="182" t="str">
        <f>#N/A</f>
        <v/>
      </c>
      <c r="U453" s="182" t="str">
        <f>#N/A</f>
        <v/>
      </c>
      <c r="V453" s="182" t="str">
        <f>#N/A</f>
        <v>12</v>
      </c>
      <c r="W453" s="182" t="str">
        <f>#N/A</f>
        <v/>
      </c>
      <c r="X453" s="182" t="str">
        <f>#N/A</f>
        <v/>
      </c>
      <c r="Y453" s="189" t="str">
        <f>#N/A</f>
        <v>122 Tahun,0 Bulan,31 Hari</v>
      </c>
      <c r="Z453" s="182">
        <f>#N/A</f>
        <v>12</v>
      </c>
    </row>
    <row r="454" spans="1:26" ht="14.25" customHeight="1">
      <c r="A454" s="156"/>
      <c r="B454" s="156"/>
      <c r="C454" s="176"/>
      <c r="D454" s="177"/>
      <c r="E454" s="187"/>
      <c r="F454" s="188">
        <f>#N/A</f>
        <v>12</v>
      </c>
      <c r="G454" s="253"/>
      <c r="H454" s="253"/>
      <c r="I454" s="253"/>
      <c r="J454" s="253"/>
      <c r="K454" s="253"/>
      <c r="L454" s="253"/>
      <c r="M454" s="253"/>
      <c r="N454" s="253"/>
      <c r="O454" s="253"/>
      <c r="P454" s="253"/>
      <c r="Q454" s="250"/>
      <c r="R454" s="254"/>
      <c r="S454" s="123">
        <v>452</v>
      </c>
      <c r="T454" s="182" t="str">
        <f>#N/A</f>
        <v/>
      </c>
      <c r="U454" s="182" t="str">
        <f>#N/A</f>
        <v/>
      </c>
      <c r="V454" s="182" t="str">
        <f>#N/A</f>
        <v>12</v>
      </c>
      <c r="W454" s="182" t="str">
        <f>#N/A</f>
        <v/>
      </c>
      <c r="X454" s="182" t="str">
        <f>#N/A</f>
        <v/>
      </c>
      <c r="Y454" s="189" t="str">
        <f>#N/A</f>
        <v>122 Tahun,0 Bulan,31 Hari</v>
      </c>
      <c r="Z454" s="182">
        <f>#N/A</f>
        <v>12</v>
      </c>
    </row>
    <row r="455" spans="1:26" ht="14.25" customHeight="1">
      <c r="A455" s="156"/>
      <c r="B455" s="156"/>
      <c r="C455" s="176"/>
      <c r="D455" s="177"/>
      <c r="E455" s="187"/>
      <c r="F455" s="188">
        <f>#N/A</f>
        <v>12</v>
      </c>
      <c r="G455" s="253"/>
      <c r="H455" s="253"/>
      <c r="I455" s="253"/>
      <c r="J455" s="253"/>
      <c r="K455" s="253"/>
      <c r="L455" s="253"/>
      <c r="M455" s="253"/>
      <c r="N455" s="253"/>
      <c r="O455" s="253"/>
      <c r="P455" s="253"/>
      <c r="Q455" s="250"/>
      <c r="R455" s="254"/>
      <c r="S455" s="123">
        <v>453</v>
      </c>
      <c r="T455" s="182" t="str">
        <f>#N/A</f>
        <v/>
      </c>
      <c r="U455" s="182" t="str">
        <f>#N/A</f>
        <v/>
      </c>
      <c r="V455" s="182" t="str">
        <f>#N/A</f>
        <v>12</v>
      </c>
      <c r="W455" s="182" t="str">
        <f>#N/A</f>
        <v/>
      </c>
      <c r="X455" s="182" t="str">
        <f>#N/A</f>
        <v/>
      </c>
      <c r="Y455" s="189" t="str">
        <f>#N/A</f>
        <v>122 Tahun,0 Bulan,31 Hari</v>
      </c>
      <c r="Z455" s="182">
        <f>#N/A</f>
        <v>12</v>
      </c>
    </row>
    <row r="456" spans="1:26" ht="14.25" customHeight="1">
      <c r="A456" s="156"/>
      <c r="B456" s="156"/>
      <c r="C456" s="176"/>
      <c r="D456" s="177"/>
      <c r="E456" s="187"/>
      <c r="F456" s="188">
        <f>#N/A</f>
        <v>12</v>
      </c>
      <c r="G456" s="253"/>
      <c r="H456" s="253"/>
      <c r="I456" s="253"/>
      <c r="J456" s="253"/>
      <c r="K456" s="253"/>
      <c r="L456" s="253"/>
      <c r="M456" s="253"/>
      <c r="N456" s="253"/>
      <c r="O456" s="253"/>
      <c r="P456" s="253"/>
      <c r="Q456" s="250"/>
      <c r="R456" s="254"/>
      <c r="S456" s="123">
        <v>454</v>
      </c>
      <c r="T456" s="182" t="str">
        <f>#N/A</f>
        <v/>
      </c>
      <c r="U456" s="182" t="str">
        <f>#N/A</f>
        <v/>
      </c>
      <c r="V456" s="182" t="str">
        <f>#N/A</f>
        <v>12</v>
      </c>
      <c r="W456" s="182" t="str">
        <f>#N/A</f>
        <v/>
      </c>
      <c r="X456" s="182" t="str">
        <f>#N/A</f>
        <v/>
      </c>
      <c r="Y456" s="189" t="str">
        <f>#N/A</f>
        <v>122 Tahun,0 Bulan,31 Hari</v>
      </c>
      <c r="Z456" s="182">
        <f>#N/A</f>
        <v>12</v>
      </c>
    </row>
    <row r="457" spans="1:26" ht="14.25" customHeight="1">
      <c r="A457" s="156"/>
      <c r="B457" s="156"/>
      <c r="C457" s="176"/>
      <c r="D457" s="177"/>
      <c r="E457" s="187"/>
      <c r="F457" s="188">
        <f>#N/A</f>
        <v>12</v>
      </c>
      <c r="G457" s="253"/>
      <c r="H457" s="253"/>
      <c r="I457" s="253"/>
      <c r="J457" s="253"/>
      <c r="K457" s="253"/>
      <c r="L457" s="253"/>
      <c r="M457" s="253"/>
      <c r="N457" s="253"/>
      <c r="O457" s="253"/>
      <c r="P457" s="253"/>
      <c r="Q457" s="250"/>
      <c r="R457" s="254"/>
      <c r="S457" s="123">
        <v>455</v>
      </c>
      <c r="T457" s="182" t="str">
        <f>#N/A</f>
        <v/>
      </c>
      <c r="U457" s="182" t="str">
        <f>#N/A</f>
        <v/>
      </c>
      <c r="V457" s="182" t="str">
        <f>#N/A</f>
        <v>12</v>
      </c>
      <c r="W457" s="182" t="str">
        <f>#N/A</f>
        <v/>
      </c>
      <c r="X457" s="182" t="str">
        <f>#N/A</f>
        <v/>
      </c>
      <c r="Y457" s="189" t="str">
        <f>#N/A</f>
        <v>122 Tahun,0 Bulan,31 Hari</v>
      </c>
      <c r="Z457" s="182">
        <f>#N/A</f>
        <v>12</v>
      </c>
    </row>
    <row r="458" spans="1:26" ht="14.25" customHeight="1">
      <c r="A458" s="156"/>
      <c r="B458" s="156"/>
      <c r="C458" s="176"/>
      <c r="D458" s="177"/>
      <c r="E458" s="187"/>
      <c r="F458" s="188">
        <f>#N/A</f>
        <v>12</v>
      </c>
      <c r="G458" s="253"/>
      <c r="H458" s="253"/>
      <c r="I458" s="253"/>
      <c r="J458" s="253"/>
      <c r="K458" s="253"/>
      <c r="L458" s="253"/>
      <c r="M458" s="253"/>
      <c r="N458" s="253"/>
      <c r="O458" s="253"/>
      <c r="P458" s="253"/>
      <c r="Q458" s="250"/>
      <c r="R458" s="254"/>
      <c r="S458" s="123">
        <v>456</v>
      </c>
      <c r="T458" s="182" t="str">
        <f>#N/A</f>
        <v/>
      </c>
      <c r="U458" s="182" t="str">
        <f>#N/A</f>
        <v/>
      </c>
      <c r="V458" s="182" t="str">
        <f>#N/A</f>
        <v>12</v>
      </c>
      <c r="W458" s="182" t="str">
        <f>#N/A</f>
        <v/>
      </c>
      <c r="X458" s="182" t="str">
        <f>#N/A</f>
        <v/>
      </c>
      <c r="Y458" s="189" t="str">
        <f>#N/A</f>
        <v>122 Tahun,0 Bulan,31 Hari</v>
      </c>
      <c r="Z458" s="182">
        <f>#N/A</f>
        <v>12</v>
      </c>
    </row>
    <row r="459" spans="1:26" ht="14.25" customHeight="1">
      <c r="A459" s="156"/>
      <c r="B459" s="156"/>
      <c r="C459" s="176"/>
      <c r="D459" s="177"/>
      <c r="E459" s="187"/>
      <c r="F459" s="188">
        <f>#N/A</f>
        <v>12</v>
      </c>
      <c r="G459" s="253"/>
      <c r="H459" s="253"/>
      <c r="I459" s="253"/>
      <c r="J459" s="253"/>
      <c r="K459" s="253"/>
      <c r="L459" s="253"/>
      <c r="M459" s="253"/>
      <c r="N459" s="253"/>
      <c r="O459" s="253"/>
      <c r="P459" s="253"/>
      <c r="Q459" s="250"/>
      <c r="R459" s="254"/>
      <c r="S459" s="123">
        <v>457</v>
      </c>
      <c r="T459" s="182" t="str">
        <f>#N/A</f>
        <v/>
      </c>
      <c r="U459" s="182" t="str">
        <f>#N/A</f>
        <v/>
      </c>
      <c r="V459" s="182" t="str">
        <f>#N/A</f>
        <v>12</v>
      </c>
      <c r="W459" s="182" t="str">
        <f>#N/A</f>
        <v/>
      </c>
      <c r="X459" s="182" t="str">
        <f>#N/A</f>
        <v/>
      </c>
      <c r="Y459" s="189" t="str">
        <f>#N/A</f>
        <v>122 Tahun,0 Bulan,31 Hari</v>
      </c>
      <c r="Z459" s="182">
        <f>#N/A</f>
        <v>12</v>
      </c>
    </row>
    <row r="460" spans="1:26" ht="14.25" customHeight="1">
      <c r="A460" s="156"/>
      <c r="B460" s="156"/>
      <c r="C460" s="176"/>
      <c r="D460" s="177"/>
      <c r="E460" s="187"/>
      <c r="F460" s="188">
        <f>#N/A</f>
        <v>12</v>
      </c>
      <c r="G460" s="253"/>
      <c r="H460" s="253"/>
      <c r="I460" s="253"/>
      <c r="J460" s="253"/>
      <c r="K460" s="253"/>
      <c r="L460" s="253"/>
      <c r="M460" s="253"/>
      <c r="N460" s="253"/>
      <c r="O460" s="253"/>
      <c r="P460" s="253"/>
      <c r="Q460" s="250"/>
      <c r="R460" s="254"/>
      <c r="S460" s="123">
        <v>458</v>
      </c>
      <c r="T460" s="182" t="str">
        <f>#N/A</f>
        <v/>
      </c>
      <c r="U460" s="182" t="str">
        <f>#N/A</f>
        <v/>
      </c>
      <c r="V460" s="182" t="str">
        <f>#N/A</f>
        <v>12</v>
      </c>
      <c r="W460" s="182" t="str">
        <f>#N/A</f>
        <v/>
      </c>
      <c r="X460" s="182" t="str">
        <f>#N/A</f>
        <v/>
      </c>
      <c r="Y460" s="189" t="str">
        <f>#N/A</f>
        <v>122 Tahun,0 Bulan,31 Hari</v>
      </c>
      <c r="Z460" s="182">
        <f>#N/A</f>
        <v>12</v>
      </c>
    </row>
    <row r="461" spans="1:26" ht="14.25" customHeight="1">
      <c r="A461" s="156"/>
      <c r="B461" s="156"/>
      <c r="C461" s="176"/>
      <c r="D461" s="177"/>
      <c r="E461" s="187"/>
      <c r="F461" s="188">
        <f>#N/A</f>
        <v>12</v>
      </c>
      <c r="G461" s="253"/>
      <c r="H461" s="253"/>
      <c r="I461" s="253"/>
      <c r="J461" s="253"/>
      <c r="K461" s="253"/>
      <c r="L461" s="253"/>
      <c r="M461" s="253"/>
      <c r="N461" s="253"/>
      <c r="O461" s="253"/>
      <c r="P461" s="253"/>
      <c r="Q461" s="250"/>
      <c r="R461" s="254"/>
      <c r="S461" s="123">
        <v>459</v>
      </c>
      <c r="T461" s="182" t="str">
        <f>#N/A</f>
        <v/>
      </c>
      <c r="U461" s="182" t="str">
        <f>#N/A</f>
        <v/>
      </c>
      <c r="V461" s="182" t="str">
        <f>#N/A</f>
        <v>12</v>
      </c>
      <c r="W461" s="182" t="str">
        <f>#N/A</f>
        <v/>
      </c>
      <c r="X461" s="182" t="str">
        <f>#N/A</f>
        <v/>
      </c>
      <c r="Y461" s="189" t="str">
        <f>#N/A</f>
        <v>122 Tahun,0 Bulan,31 Hari</v>
      </c>
      <c r="Z461" s="182">
        <f>#N/A</f>
        <v>12</v>
      </c>
    </row>
    <row r="462" spans="1:26" ht="14.25" customHeight="1">
      <c r="A462" s="156"/>
      <c r="B462" s="156"/>
      <c r="C462" s="176"/>
      <c r="D462" s="177"/>
      <c r="E462" s="187"/>
      <c r="F462" s="188">
        <f>#N/A</f>
        <v>12</v>
      </c>
      <c r="G462" s="253"/>
      <c r="H462" s="253"/>
      <c r="I462" s="253"/>
      <c r="J462" s="253"/>
      <c r="K462" s="253"/>
      <c r="L462" s="253"/>
      <c r="M462" s="253"/>
      <c r="N462" s="253"/>
      <c r="O462" s="253"/>
      <c r="P462" s="253"/>
      <c r="Q462" s="250"/>
      <c r="R462" s="254"/>
      <c r="S462" s="123">
        <v>460</v>
      </c>
      <c r="T462" s="182" t="str">
        <f>#N/A</f>
        <v/>
      </c>
      <c r="U462" s="182" t="str">
        <f>#N/A</f>
        <v/>
      </c>
      <c r="V462" s="182" t="str">
        <f>#N/A</f>
        <v>12</v>
      </c>
      <c r="W462" s="182" t="str">
        <f>#N/A</f>
        <v/>
      </c>
      <c r="X462" s="182" t="str">
        <f>#N/A</f>
        <v/>
      </c>
      <c r="Y462" s="189" t="str">
        <f>#N/A</f>
        <v>122 Tahun,0 Bulan,31 Hari</v>
      </c>
      <c r="Z462" s="182">
        <f>#N/A</f>
        <v>12</v>
      </c>
    </row>
    <row r="463" spans="1:26" ht="14.25" customHeight="1">
      <c r="A463" s="156"/>
      <c r="B463" s="156"/>
      <c r="C463" s="176"/>
      <c r="D463" s="177"/>
      <c r="E463" s="187"/>
      <c r="F463" s="188">
        <f>#N/A</f>
        <v>12</v>
      </c>
      <c r="G463" s="253"/>
      <c r="H463" s="253"/>
      <c r="I463" s="253"/>
      <c r="J463" s="253"/>
      <c r="K463" s="253"/>
      <c r="L463" s="253"/>
      <c r="M463" s="253"/>
      <c r="N463" s="253"/>
      <c r="O463" s="253"/>
      <c r="P463" s="253"/>
      <c r="Q463" s="250"/>
      <c r="R463" s="254"/>
      <c r="S463" s="123">
        <v>461</v>
      </c>
      <c r="T463" s="182" t="str">
        <f>#N/A</f>
        <v/>
      </c>
      <c r="U463" s="182" t="str">
        <f>#N/A</f>
        <v/>
      </c>
      <c r="V463" s="182" t="str">
        <f>#N/A</f>
        <v>12</v>
      </c>
      <c r="W463" s="182" t="str">
        <f>#N/A</f>
        <v/>
      </c>
      <c r="X463" s="182" t="str">
        <f>#N/A</f>
        <v/>
      </c>
      <c r="Y463" s="189" t="str">
        <f>#N/A</f>
        <v>122 Tahun,0 Bulan,31 Hari</v>
      </c>
      <c r="Z463" s="182">
        <f>#N/A</f>
        <v>12</v>
      </c>
    </row>
    <row r="464" spans="1:26" ht="14.25" customHeight="1">
      <c r="A464" s="156"/>
      <c r="B464" s="156"/>
      <c r="C464" s="176"/>
      <c r="D464" s="177"/>
      <c r="E464" s="187"/>
      <c r="F464" s="188">
        <f>#N/A</f>
        <v>12</v>
      </c>
      <c r="G464" s="253"/>
      <c r="H464" s="253"/>
      <c r="I464" s="253"/>
      <c r="J464" s="253"/>
      <c r="K464" s="253"/>
      <c r="L464" s="253"/>
      <c r="M464" s="253"/>
      <c r="N464" s="253"/>
      <c r="O464" s="253"/>
      <c r="P464" s="253"/>
      <c r="Q464" s="250"/>
      <c r="R464" s="254"/>
      <c r="S464" s="123">
        <v>462</v>
      </c>
      <c r="T464" s="182" t="str">
        <f>#N/A</f>
        <v/>
      </c>
      <c r="U464" s="182" t="str">
        <f>#N/A</f>
        <v/>
      </c>
      <c r="V464" s="182" t="str">
        <f>#N/A</f>
        <v>12</v>
      </c>
      <c r="W464" s="182" t="str">
        <f>#N/A</f>
        <v/>
      </c>
      <c r="X464" s="182" t="str">
        <f>#N/A</f>
        <v/>
      </c>
      <c r="Y464" s="189" t="str">
        <f>#N/A</f>
        <v>122 Tahun,0 Bulan,31 Hari</v>
      </c>
      <c r="Z464" s="182">
        <f>#N/A</f>
        <v>12</v>
      </c>
    </row>
    <row r="465" spans="1:26" ht="14.25" customHeight="1">
      <c r="A465" s="156"/>
      <c r="B465" s="156"/>
      <c r="C465" s="176"/>
      <c r="D465" s="177"/>
      <c r="E465" s="187"/>
      <c r="F465" s="188">
        <f>#N/A</f>
        <v>12</v>
      </c>
      <c r="G465" s="253"/>
      <c r="H465" s="253"/>
      <c r="I465" s="253"/>
      <c r="J465" s="253"/>
      <c r="K465" s="253"/>
      <c r="L465" s="253"/>
      <c r="M465" s="253"/>
      <c r="N465" s="253"/>
      <c r="O465" s="253"/>
      <c r="P465" s="253"/>
      <c r="Q465" s="250"/>
      <c r="R465" s="254"/>
      <c r="S465" s="123">
        <v>463</v>
      </c>
      <c r="T465" s="182" t="str">
        <f>#N/A</f>
        <v/>
      </c>
      <c r="U465" s="182" t="str">
        <f>#N/A</f>
        <v/>
      </c>
      <c r="V465" s="182" t="str">
        <f>#N/A</f>
        <v>12</v>
      </c>
      <c r="W465" s="182" t="str">
        <f>#N/A</f>
        <v/>
      </c>
      <c r="X465" s="182" t="str">
        <f>#N/A</f>
        <v/>
      </c>
      <c r="Y465" s="189" t="str">
        <f>#N/A</f>
        <v>122 Tahun,0 Bulan,31 Hari</v>
      </c>
      <c r="Z465" s="182">
        <f>#N/A</f>
        <v>12</v>
      </c>
    </row>
    <row r="466" spans="1:26" ht="14.25" customHeight="1">
      <c r="A466" s="156"/>
      <c r="B466" s="156"/>
      <c r="C466" s="176"/>
      <c r="D466" s="177"/>
      <c r="E466" s="187"/>
      <c r="F466" s="188">
        <f>#N/A</f>
        <v>12</v>
      </c>
      <c r="G466" s="253"/>
      <c r="H466" s="253"/>
      <c r="I466" s="253"/>
      <c r="J466" s="253"/>
      <c r="K466" s="253"/>
      <c r="L466" s="253"/>
      <c r="M466" s="253"/>
      <c r="N466" s="253"/>
      <c r="O466" s="253"/>
      <c r="P466" s="253"/>
      <c r="Q466" s="250"/>
      <c r="R466" s="254"/>
      <c r="S466" s="123">
        <v>464</v>
      </c>
      <c r="T466" s="182" t="str">
        <f>#N/A</f>
        <v/>
      </c>
      <c r="U466" s="182" t="str">
        <f>#N/A</f>
        <v/>
      </c>
      <c r="V466" s="182" t="str">
        <f>#N/A</f>
        <v>12</v>
      </c>
      <c r="W466" s="182" t="str">
        <f>#N/A</f>
        <v/>
      </c>
      <c r="X466" s="182" t="str">
        <f>#N/A</f>
        <v/>
      </c>
      <c r="Y466" s="189" t="str">
        <f>#N/A</f>
        <v>122 Tahun,0 Bulan,31 Hari</v>
      </c>
      <c r="Z466" s="182">
        <f>#N/A</f>
        <v>12</v>
      </c>
    </row>
    <row r="467" spans="1:26" ht="14.25" customHeight="1">
      <c r="A467" s="156"/>
      <c r="B467" s="156"/>
      <c r="C467" s="176"/>
      <c r="D467" s="177"/>
      <c r="E467" s="187"/>
      <c r="F467" s="188">
        <f>#N/A</f>
        <v>12</v>
      </c>
      <c r="G467" s="253"/>
      <c r="H467" s="253"/>
      <c r="I467" s="253"/>
      <c r="J467" s="253"/>
      <c r="K467" s="253"/>
      <c r="L467" s="253"/>
      <c r="M467" s="253"/>
      <c r="N467" s="253"/>
      <c r="O467" s="253"/>
      <c r="P467" s="253"/>
      <c r="Q467" s="250"/>
      <c r="R467" s="254"/>
      <c r="S467" s="123">
        <v>465</v>
      </c>
      <c r="T467" s="182" t="str">
        <f>#N/A</f>
        <v/>
      </c>
      <c r="U467" s="182" t="str">
        <f>#N/A</f>
        <v/>
      </c>
      <c r="V467" s="182" t="str">
        <f>#N/A</f>
        <v>12</v>
      </c>
      <c r="W467" s="182" t="str">
        <f>#N/A</f>
        <v/>
      </c>
      <c r="X467" s="182" t="str">
        <f>#N/A</f>
        <v/>
      </c>
      <c r="Y467" s="189" t="str">
        <f>#N/A</f>
        <v>122 Tahun,0 Bulan,31 Hari</v>
      </c>
      <c r="Z467" s="182">
        <f>#N/A</f>
        <v>12</v>
      </c>
    </row>
    <row r="468" spans="1:26" ht="14.25" customHeight="1">
      <c r="A468" s="156"/>
      <c r="B468" s="156"/>
      <c r="C468" s="176"/>
      <c r="D468" s="177"/>
      <c r="E468" s="187"/>
      <c r="F468" s="188">
        <f>#N/A</f>
        <v>12</v>
      </c>
      <c r="G468" s="253"/>
      <c r="H468" s="253"/>
      <c r="I468" s="253"/>
      <c r="J468" s="253"/>
      <c r="K468" s="253"/>
      <c r="L468" s="253"/>
      <c r="M468" s="253"/>
      <c r="N468" s="253"/>
      <c r="O468" s="253"/>
      <c r="P468" s="253"/>
      <c r="Q468" s="250"/>
      <c r="R468" s="254"/>
      <c r="S468" s="123">
        <v>466</v>
      </c>
      <c r="T468" s="182" t="str">
        <f>#N/A</f>
        <v/>
      </c>
      <c r="U468" s="182" t="str">
        <f>#N/A</f>
        <v/>
      </c>
      <c r="V468" s="182" t="str">
        <f>#N/A</f>
        <v>12</v>
      </c>
      <c r="W468" s="182" t="str">
        <f>#N/A</f>
        <v/>
      </c>
      <c r="X468" s="182" t="str">
        <f>#N/A</f>
        <v/>
      </c>
      <c r="Y468" s="189" t="str">
        <f>#N/A</f>
        <v>122 Tahun,0 Bulan,31 Hari</v>
      </c>
      <c r="Z468" s="182">
        <f>#N/A</f>
        <v>12</v>
      </c>
    </row>
    <row r="469" spans="1:26" ht="14.25" customHeight="1">
      <c r="A469" s="156"/>
      <c r="B469" s="156"/>
      <c r="C469" s="176"/>
      <c r="D469" s="177"/>
      <c r="E469" s="187"/>
      <c r="F469" s="188">
        <f>#N/A</f>
        <v>12</v>
      </c>
      <c r="G469" s="253"/>
      <c r="H469" s="253"/>
      <c r="I469" s="253"/>
      <c r="J469" s="253"/>
      <c r="K469" s="253"/>
      <c r="L469" s="253"/>
      <c r="M469" s="253"/>
      <c r="N469" s="253"/>
      <c r="O469" s="253"/>
      <c r="P469" s="253"/>
      <c r="Q469" s="250"/>
      <c r="R469" s="254"/>
      <c r="S469" s="123">
        <v>467</v>
      </c>
      <c r="T469" s="182" t="str">
        <f>#N/A</f>
        <v/>
      </c>
      <c r="U469" s="182" t="str">
        <f>#N/A</f>
        <v/>
      </c>
      <c r="V469" s="182" t="str">
        <f>#N/A</f>
        <v>12</v>
      </c>
      <c r="W469" s="182" t="str">
        <f>#N/A</f>
        <v/>
      </c>
      <c r="X469" s="182" t="str">
        <f>#N/A</f>
        <v/>
      </c>
      <c r="Y469" s="189" t="str">
        <f>#N/A</f>
        <v>122 Tahun,0 Bulan,31 Hari</v>
      </c>
      <c r="Z469" s="182">
        <f>#N/A</f>
        <v>12</v>
      </c>
    </row>
    <row r="470" spans="1:26" ht="14.25" customHeight="1">
      <c r="A470" s="156"/>
      <c r="B470" s="156"/>
      <c r="C470" s="176"/>
      <c r="D470" s="177"/>
      <c r="E470" s="187"/>
      <c r="F470" s="188">
        <f>#N/A</f>
        <v>12</v>
      </c>
      <c r="G470" s="253"/>
      <c r="H470" s="253"/>
      <c r="I470" s="253"/>
      <c r="J470" s="253"/>
      <c r="K470" s="253"/>
      <c r="L470" s="253"/>
      <c r="M470" s="253"/>
      <c r="N470" s="253"/>
      <c r="O470" s="253"/>
      <c r="P470" s="253"/>
      <c r="Q470" s="250"/>
      <c r="R470" s="254"/>
      <c r="S470" s="123">
        <v>468</v>
      </c>
      <c r="T470" s="182" t="str">
        <f>#N/A</f>
        <v/>
      </c>
      <c r="U470" s="182" t="str">
        <f>#N/A</f>
        <v/>
      </c>
      <c r="V470" s="182" t="str">
        <f>#N/A</f>
        <v>12</v>
      </c>
      <c r="W470" s="182" t="str">
        <f>#N/A</f>
        <v/>
      </c>
      <c r="X470" s="182" t="str">
        <f>#N/A</f>
        <v/>
      </c>
      <c r="Y470" s="189" t="str">
        <f>#N/A</f>
        <v>122 Tahun,0 Bulan,31 Hari</v>
      </c>
      <c r="Z470" s="182">
        <f>#N/A</f>
        <v>12</v>
      </c>
    </row>
    <row r="471" spans="1:26" ht="14.25" customHeight="1">
      <c r="A471" s="156"/>
      <c r="B471" s="156"/>
      <c r="C471" s="176"/>
      <c r="D471" s="177"/>
      <c r="E471" s="187"/>
      <c r="F471" s="188">
        <f>#N/A</f>
        <v>12</v>
      </c>
      <c r="G471" s="253"/>
      <c r="H471" s="253"/>
      <c r="I471" s="253"/>
      <c r="J471" s="253"/>
      <c r="K471" s="253"/>
      <c r="L471" s="253"/>
      <c r="M471" s="253"/>
      <c r="N471" s="253"/>
      <c r="O471" s="253"/>
      <c r="P471" s="253"/>
      <c r="Q471" s="250"/>
      <c r="R471" s="254"/>
      <c r="S471" s="123">
        <v>469</v>
      </c>
      <c r="T471" s="182" t="str">
        <f>#N/A</f>
        <v/>
      </c>
      <c r="U471" s="182" t="str">
        <f>#N/A</f>
        <v/>
      </c>
      <c r="V471" s="182" t="str">
        <f>#N/A</f>
        <v>12</v>
      </c>
      <c r="W471" s="182" t="str">
        <f>#N/A</f>
        <v/>
      </c>
      <c r="X471" s="182" t="str">
        <f>#N/A</f>
        <v/>
      </c>
      <c r="Y471" s="189" t="str">
        <f>#N/A</f>
        <v>122 Tahun,0 Bulan,31 Hari</v>
      </c>
      <c r="Z471" s="182">
        <f>#N/A</f>
        <v>12</v>
      </c>
    </row>
    <row r="472" spans="1:26" ht="14.25" customHeight="1">
      <c r="A472" s="156"/>
      <c r="B472" s="156"/>
      <c r="C472" s="176"/>
      <c r="D472" s="177"/>
      <c r="E472" s="187"/>
      <c r="F472" s="188">
        <f>#N/A</f>
        <v>12</v>
      </c>
      <c r="G472" s="253"/>
      <c r="H472" s="253"/>
      <c r="I472" s="253"/>
      <c r="J472" s="253"/>
      <c r="K472" s="253"/>
      <c r="L472" s="253"/>
      <c r="M472" s="253"/>
      <c r="N472" s="253"/>
      <c r="O472" s="253"/>
      <c r="P472" s="253"/>
      <c r="Q472" s="250"/>
      <c r="R472" s="254"/>
      <c r="S472" s="123">
        <v>470</v>
      </c>
      <c r="T472" s="182" t="str">
        <f>#N/A</f>
        <v/>
      </c>
      <c r="U472" s="182" t="str">
        <f>#N/A</f>
        <v/>
      </c>
      <c r="V472" s="182" t="str">
        <f>#N/A</f>
        <v>12</v>
      </c>
      <c r="W472" s="182" t="str">
        <f>#N/A</f>
        <v/>
      </c>
      <c r="X472" s="182" t="str">
        <f>#N/A</f>
        <v/>
      </c>
      <c r="Y472" s="189" t="str">
        <f>#N/A</f>
        <v>122 Tahun,0 Bulan,31 Hari</v>
      </c>
      <c r="Z472" s="182">
        <f>#N/A</f>
        <v>12</v>
      </c>
    </row>
    <row r="473" spans="1:26" ht="14.25" customHeight="1">
      <c r="A473" s="156"/>
      <c r="B473" s="156"/>
      <c r="C473" s="176"/>
      <c r="D473" s="177"/>
      <c r="E473" s="187"/>
      <c r="F473" s="188">
        <f>#N/A</f>
        <v>12</v>
      </c>
      <c r="G473" s="253"/>
      <c r="H473" s="253"/>
      <c r="I473" s="253"/>
      <c r="J473" s="253"/>
      <c r="K473" s="253"/>
      <c r="L473" s="253"/>
      <c r="M473" s="253"/>
      <c r="N473" s="253"/>
      <c r="O473" s="253"/>
      <c r="P473" s="253"/>
      <c r="Q473" s="250"/>
      <c r="R473" s="254"/>
      <c r="S473" s="123">
        <v>471</v>
      </c>
      <c r="T473" s="182" t="str">
        <f>#N/A</f>
        <v/>
      </c>
      <c r="U473" s="182" t="str">
        <f>#N/A</f>
        <v/>
      </c>
      <c r="V473" s="182" t="str">
        <f>#N/A</f>
        <v>12</v>
      </c>
      <c r="W473" s="182" t="str">
        <f>#N/A</f>
        <v/>
      </c>
      <c r="X473" s="182" t="str">
        <f>#N/A</f>
        <v/>
      </c>
      <c r="Y473" s="189" t="str">
        <f>#N/A</f>
        <v>122 Tahun,0 Bulan,31 Hari</v>
      </c>
      <c r="Z473" s="182">
        <f>#N/A</f>
        <v>12</v>
      </c>
    </row>
    <row r="474" spans="1:26" ht="14.25" customHeight="1">
      <c r="A474" s="156"/>
      <c r="B474" s="156"/>
      <c r="C474" s="176"/>
      <c r="D474" s="177"/>
      <c r="E474" s="187"/>
      <c r="F474" s="188">
        <f>#N/A</f>
        <v>12</v>
      </c>
      <c r="G474" s="253"/>
      <c r="H474" s="253"/>
      <c r="I474" s="253"/>
      <c r="J474" s="253"/>
      <c r="K474" s="253"/>
      <c r="L474" s="253"/>
      <c r="M474" s="253"/>
      <c r="N474" s="253"/>
      <c r="O474" s="253"/>
      <c r="P474" s="253"/>
      <c r="Q474" s="250"/>
      <c r="R474" s="254"/>
      <c r="S474" s="123">
        <v>472</v>
      </c>
      <c r="T474" s="182" t="str">
        <f>#N/A</f>
        <v/>
      </c>
      <c r="U474" s="182" t="str">
        <f>#N/A</f>
        <v/>
      </c>
      <c r="V474" s="182" t="str">
        <f>#N/A</f>
        <v>12</v>
      </c>
      <c r="W474" s="182" t="str">
        <f>#N/A</f>
        <v/>
      </c>
      <c r="X474" s="182" t="str">
        <f>#N/A</f>
        <v/>
      </c>
      <c r="Y474" s="189" t="str">
        <f>#N/A</f>
        <v>122 Tahun,0 Bulan,31 Hari</v>
      </c>
      <c r="Z474" s="182">
        <f>#N/A</f>
        <v>12</v>
      </c>
    </row>
    <row r="475" spans="1:26" ht="14.25" customHeight="1">
      <c r="A475" s="156"/>
      <c r="B475" s="156"/>
      <c r="C475" s="176"/>
      <c r="D475" s="177"/>
      <c r="E475" s="187"/>
      <c r="F475" s="188">
        <f>#N/A</f>
        <v>12</v>
      </c>
      <c r="G475" s="253"/>
      <c r="H475" s="253"/>
      <c r="I475" s="253"/>
      <c r="J475" s="253"/>
      <c r="K475" s="253"/>
      <c r="L475" s="253"/>
      <c r="M475" s="253"/>
      <c r="N475" s="253"/>
      <c r="O475" s="253"/>
      <c r="P475" s="253"/>
      <c r="Q475" s="250"/>
      <c r="R475" s="254"/>
      <c r="S475" s="123">
        <v>473</v>
      </c>
      <c r="T475" s="182" t="str">
        <f>#N/A</f>
        <v/>
      </c>
      <c r="U475" s="182" t="str">
        <f>#N/A</f>
        <v/>
      </c>
      <c r="V475" s="182" t="str">
        <f>#N/A</f>
        <v>12</v>
      </c>
      <c r="W475" s="182" t="str">
        <f>#N/A</f>
        <v/>
      </c>
      <c r="X475" s="182" t="str">
        <f>#N/A</f>
        <v/>
      </c>
      <c r="Y475" s="189" t="str">
        <f>#N/A</f>
        <v>122 Tahun,0 Bulan,31 Hari</v>
      </c>
      <c r="Z475" s="182">
        <f>#N/A</f>
        <v>12</v>
      </c>
    </row>
    <row r="476" spans="1:26" ht="14.25" customHeight="1">
      <c r="A476" s="156"/>
      <c r="B476" s="156"/>
      <c r="C476" s="176"/>
      <c r="D476" s="177"/>
      <c r="E476" s="187"/>
      <c r="F476" s="188">
        <f>#N/A</f>
        <v>12</v>
      </c>
      <c r="G476" s="253"/>
      <c r="H476" s="253"/>
      <c r="I476" s="253"/>
      <c r="J476" s="253"/>
      <c r="K476" s="253"/>
      <c r="L476" s="253"/>
      <c r="M476" s="253"/>
      <c r="N476" s="253"/>
      <c r="O476" s="253"/>
      <c r="P476" s="253"/>
      <c r="Q476" s="250"/>
      <c r="R476" s="254"/>
      <c r="S476" s="123">
        <v>474</v>
      </c>
      <c r="T476" s="182" t="str">
        <f>#N/A</f>
        <v/>
      </c>
      <c r="U476" s="182" t="str">
        <f>#N/A</f>
        <v/>
      </c>
      <c r="V476" s="182" t="str">
        <f>#N/A</f>
        <v>12</v>
      </c>
      <c r="W476" s="182" t="str">
        <f>#N/A</f>
        <v/>
      </c>
      <c r="X476" s="182" t="str">
        <f>#N/A</f>
        <v/>
      </c>
      <c r="Y476" s="189" t="str">
        <f>#N/A</f>
        <v>122 Tahun,0 Bulan,31 Hari</v>
      </c>
      <c r="Z476" s="182">
        <f>#N/A</f>
        <v>12</v>
      </c>
    </row>
    <row r="477" spans="1:26" ht="14.25" customHeight="1">
      <c r="A477" s="156"/>
      <c r="B477" s="156"/>
      <c r="C477" s="176"/>
      <c r="D477" s="177"/>
      <c r="E477" s="187"/>
      <c r="F477" s="188">
        <f>#N/A</f>
        <v>12</v>
      </c>
      <c r="G477" s="253"/>
      <c r="H477" s="253"/>
      <c r="I477" s="253"/>
      <c r="J477" s="253"/>
      <c r="K477" s="253"/>
      <c r="L477" s="253"/>
      <c r="M477" s="253"/>
      <c r="N477" s="253"/>
      <c r="O477" s="253"/>
      <c r="P477" s="253"/>
      <c r="Q477" s="250"/>
      <c r="R477" s="254"/>
      <c r="S477" s="123">
        <v>475</v>
      </c>
      <c r="T477" s="182" t="str">
        <f>#N/A</f>
        <v/>
      </c>
      <c r="U477" s="182" t="str">
        <f>#N/A</f>
        <v/>
      </c>
      <c r="V477" s="182" t="str">
        <f>#N/A</f>
        <v>12</v>
      </c>
      <c r="W477" s="182" t="str">
        <f>#N/A</f>
        <v/>
      </c>
      <c r="X477" s="182" t="str">
        <f>#N/A</f>
        <v/>
      </c>
      <c r="Y477" s="189" t="str">
        <f>#N/A</f>
        <v>122 Tahun,0 Bulan,31 Hari</v>
      </c>
      <c r="Z477" s="182">
        <f>#N/A</f>
        <v>12</v>
      </c>
    </row>
    <row r="478" spans="1:26" ht="14.25" customHeight="1">
      <c r="A478" s="156"/>
      <c r="B478" s="156"/>
      <c r="C478" s="176"/>
      <c r="D478" s="177"/>
      <c r="E478" s="187"/>
      <c r="F478" s="188">
        <f>#N/A</f>
        <v>12</v>
      </c>
      <c r="G478" s="253"/>
      <c r="H478" s="253"/>
      <c r="I478" s="253"/>
      <c r="J478" s="253"/>
      <c r="K478" s="253"/>
      <c r="L478" s="253"/>
      <c r="M478" s="253"/>
      <c r="N478" s="253"/>
      <c r="O478" s="253"/>
      <c r="P478" s="253"/>
      <c r="Q478" s="250"/>
      <c r="R478" s="254"/>
      <c r="S478" s="123">
        <v>476</v>
      </c>
      <c r="T478" s="182" t="str">
        <f>#N/A</f>
        <v/>
      </c>
      <c r="U478" s="182" t="str">
        <f>#N/A</f>
        <v/>
      </c>
      <c r="V478" s="182" t="str">
        <f>#N/A</f>
        <v>12</v>
      </c>
      <c r="W478" s="182" t="str">
        <f>#N/A</f>
        <v/>
      </c>
      <c r="X478" s="182" t="str">
        <f>#N/A</f>
        <v/>
      </c>
      <c r="Y478" s="189" t="str">
        <f>#N/A</f>
        <v>122 Tahun,0 Bulan,31 Hari</v>
      </c>
      <c r="Z478" s="182">
        <f>#N/A</f>
        <v>12</v>
      </c>
    </row>
    <row r="479" spans="1:26" ht="14.25" customHeight="1">
      <c r="A479" s="156"/>
      <c r="B479" s="156"/>
      <c r="C479" s="176"/>
      <c r="D479" s="177"/>
      <c r="E479" s="187"/>
      <c r="F479" s="188">
        <f>#N/A</f>
        <v>12</v>
      </c>
      <c r="G479" s="253"/>
      <c r="H479" s="253"/>
      <c r="I479" s="253"/>
      <c r="J479" s="253"/>
      <c r="K479" s="253"/>
      <c r="L479" s="253"/>
      <c r="M479" s="253"/>
      <c r="N479" s="253"/>
      <c r="O479" s="253"/>
      <c r="P479" s="253"/>
      <c r="Q479" s="250"/>
      <c r="R479" s="254"/>
      <c r="S479" s="123">
        <v>477</v>
      </c>
      <c r="T479" s="182" t="str">
        <f>#N/A</f>
        <v/>
      </c>
      <c r="U479" s="182" t="str">
        <f>#N/A</f>
        <v/>
      </c>
      <c r="V479" s="182" t="str">
        <f>#N/A</f>
        <v>12</v>
      </c>
      <c r="W479" s="182" t="str">
        <f>#N/A</f>
        <v/>
      </c>
      <c r="X479" s="182" t="str">
        <f>#N/A</f>
        <v/>
      </c>
      <c r="Y479" s="189" t="str">
        <f>#N/A</f>
        <v>122 Tahun,0 Bulan,31 Hari</v>
      </c>
      <c r="Z479" s="182">
        <f>#N/A</f>
        <v>12</v>
      </c>
    </row>
    <row r="480" spans="1:26" ht="14.25" customHeight="1">
      <c r="A480" s="156"/>
      <c r="B480" s="156"/>
      <c r="C480" s="176"/>
      <c r="D480" s="177"/>
      <c r="E480" s="187"/>
      <c r="F480" s="188">
        <f>#N/A</f>
        <v>12</v>
      </c>
      <c r="G480" s="253"/>
      <c r="H480" s="253"/>
      <c r="I480" s="253"/>
      <c r="J480" s="253"/>
      <c r="K480" s="253"/>
      <c r="L480" s="253"/>
      <c r="M480" s="253"/>
      <c r="N480" s="253"/>
      <c r="O480" s="253"/>
      <c r="P480" s="253"/>
      <c r="Q480" s="250"/>
      <c r="R480" s="254"/>
      <c r="S480" s="123">
        <v>478</v>
      </c>
      <c r="T480" s="182" t="str">
        <f>#N/A</f>
        <v/>
      </c>
      <c r="U480" s="182" t="str">
        <f>#N/A</f>
        <v/>
      </c>
      <c r="V480" s="182" t="str">
        <f>#N/A</f>
        <v>12</v>
      </c>
      <c r="W480" s="182" t="str">
        <f>#N/A</f>
        <v/>
      </c>
      <c r="X480" s="182" t="str">
        <f>#N/A</f>
        <v/>
      </c>
      <c r="Y480" s="189" t="str">
        <f>#N/A</f>
        <v>122 Tahun,0 Bulan,31 Hari</v>
      </c>
      <c r="Z480" s="182">
        <f>#N/A</f>
        <v>12</v>
      </c>
    </row>
    <row r="481" spans="1:26" ht="14.25" customHeight="1">
      <c r="A481" s="156"/>
      <c r="B481" s="156"/>
      <c r="C481" s="176"/>
      <c r="D481" s="177"/>
      <c r="E481" s="187"/>
      <c r="F481" s="188">
        <f>#N/A</f>
        <v>12</v>
      </c>
      <c r="G481" s="253"/>
      <c r="H481" s="253"/>
      <c r="I481" s="253"/>
      <c r="J481" s="253"/>
      <c r="K481" s="253"/>
      <c r="L481" s="253"/>
      <c r="M481" s="253"/>
      <c r="N481" s="253"/>
      <c r="O481" s="253"/>
      <c r="P481" s="253"/>
      <c r="Q481" s="250"/>
      <c r="R481" s="254"/>
      <c r="S481" s="123">
        <v>479</v>
      </c>
      <c r="T481" s="182" t="str">
        <f>#N/A</f>
        <v/>
      </c>
      <c r="U481" s="182" t="str">
        <f>#N/A</f>
        <v/>
      </c>
      <c r="V481" s="182" t="str">
        <f>#N/A</f>
        <v>12</v>
      </c>
      <c r="W481" s="182" t="str">
        <f>#N/A</f>
        <v/>
      </c>
      <c r="X481" s="182" t="str">
        <f>#N/A</f>
        <v/>
      </c>
      <c r="Y481" s="189" t="str">
        <f>#N/A</f>
        <v>122 Tahun,0 Bulan,31 Hari</v>
      </c>
      <c r="Z481" s="182">
        <f>#N/A</f>
        <v>12</v>
      </c>
    </row>
    <row r="482" spans="1:26" ht="14.25" customHeight="1">
      <c r="A482" s="156"/>
      <c r="B482" s="156"/>
      <c r="C482" s="176"/>
      <c r="D482" s="177"/>
      <c r="E482" s="187"/>
      <c r="F482" s="188">
        <f>#N/A</f>
        <v>12</v>
      </c>
      <c r="G482" s="253"/>
      <c r="H482" s="253"/>
      <c r="I482" s="253"/>
      <c r="J482" s="253"/>
      <c r="K482" s="253"/>
      <c r="L482" s="253"/>
      <c r="M482" s="253"/>
      <c r="N482" s="253"/>
      <c r="O482" s="253"/>
      <c r="P482" s="253"/>
      <c r="Q482" s="250"/>
      <c r="R482" s="254"/>
      <c r="S482" s="123">
        <v>480</v>
      </c>
      <c r="T482" s="182" t="str">
        <f>#N/A</f>
        <v/>
      </c>
      <c r="U482" s="182" t="str">
        <f>#N/A</f>
        <v/>
      </c>
      <c r="V482" s="182" t="str">
        <f>#N/A</f>
        <v>12</v>
      </c>
      <c r="W482" s="182" t="str">
        <f>#N/A</f>
        <v/>
      </c>
      <c r="X482" s="182" t="str">
        <f>#N/A</f>
        <v/>
      </c>
      <c r="Y482" s="189" t="str">
        <f>#N/A</f>
        <v>122 Tahun,0 Bulan,31 Hari</v>
      </c>
      <c r="Z482" s="182">
        <f>#N/A</f>
        <v>12</v>
      </c>
    </row>
    <row r="483" spans="1:26" ht="14.25" customHeight="1">
      <c r="A483" s="156"/>
      <c r="B483" s="156"/>
      <c r="C483" s="176"/>
      <c r="D483" s="177"/>
      <c r="E483" s="187"/>
      <c r="F483" s="188">
        <f>#N/A</f>
        <v>12</v>
      </c>
      <c r="G483" s="253"/>
      <c r="H483" s="253"/>
      <c r="I483" s="253"/>
      <c r="J483" s="253"/>
      <c r="K483" s="253"/>
      <c r="L483" s="253"/>
      <c r="M483" s="253"/>
      <c r="N483" s="253"/>
      <c r="O483" s="253"/>
      <c r="P483" s="253"/>
      <c r="Q483" s="250"/>
      <c r="R483" s="254"/>
      <c r="S483" s="123">
        <v>481</v>
      </c>
      <c r="T483" s="182" t="str">
        <f>#N/A</f>
        <v/>
      </c>
      <c r="U483" s="182" t="str">
        <f>#N/A</f>
        <v/>
      </c>
      <c r="V483" s="182" t="str">
        <f>#N/A</f>
        <v>12</v>
      </c>
      <c r="W483" s="182" t="str">
        <f>#N/A</f>
        <v/>
      </c>
      <c r="X483" s="182" t="str">
        <f>#N/A</f>
        <v/>
      </c>
      <c r="Y483" s="189" t="str">
        <f>#N/A</f>
        <v>122 Tahun,0 Bulan,31 Hari</v>
      </c>
      <c r="Z483" s="182">
        <f>#N/A</f>
        <v>12</v>
      </c>
    </row>
    <row r="484" spans="1:26" ht="14.25" customHeight="1">
      <c r="A484" s="156"/>
      <c r="B484" s="156"/>
      <c r="C484" s="176"/>
      <c r="D484" s="177"/>
      <c r="E484" s="187"/>
      <c r="F484" s="188">
        <f>#N/A</f>
        <v>12</v>
      </c>
      <c r="G484" s="253"/>
      <c r="H484" s="253"/>
      <c r="I484" s="253"/>
      <c r="J484" s="253"/>
      <c r="K484" s="253"/>
      <c r="L484" s="253"/>
      <c r="M484" s="253"/>
      <c r="N484" s="253"/>
      <c r="O484" s="253"/>
      <c r="P484" s="253"/>
      <c r="Q484" s="250"/>
      <c r="R484" s="254"/>
      <c r="S484" s="123">
        <v>482</v>
      </c>
      <c r="T484" s="182" t="str">
        <f>#N/A</f>
        <v/>
      </c>
      <c r="U484" s="182" t="str">
        <f>#N/A</f>
        <v/>
      </c>
      <c r="V484" s="182" t="str">
        <f>#N/A</f>
        <v>12</v>
      </c>
      <c r="W484" s="182" t="str">
        <f>#N/A</f>
        <v/>
      </c>
      <c r="X484" s="182" t="str">
        <f>#N/A</f>
        <v/>
      </c>
      <c r="Y484" s="189" t="str">
        <f>#N/A</f>
        <v>122 Tahun,0 Bulan,31 Hari</v>
      </c>
      <c r="Z484" s="182">
        <f>#N/A</f>
        <v>12</v>
      </c>
    </row>
    <row r="485" spans="1:26" ht="14.25" customHeight="1">
      <c r="A485" s="156"/>
      <c r="B485" s="156"/>
      <c r="C485" s="176"/>
      <c r="D485" s="177"/>
      <c r="E485" s="187"/>
      <c r="F485" s="188">
        <f>#N/A</f>
        <v>12</v>
      </c>
      <c r="G485" s="253"/>
      <c r="H485" s="253"/>
      <c r="I485" s="253"/>
      <c r="J485" s="253"/>
      <c r="K485" s="253"/>
      <c r="L485" s="253"/>
      <c r="M485" s="253"/>
      <c r="N485" s="253"/>
      <c r="O485" s="253"/>
      <c r="P485" s="253"/>
      <c r="Q485" s="250"/>
      <c r="R485" s="254"/>
      <c r="S485" s="123">
        <v>483</v>
      </c>
      <c r="T485" s="182" t="str">
        <f>#N/A</f>
        <v/>
      </c>
      <c r="U485" s="182" t="str">
        <f>#N/A</f>
        <v/>
      </c>
      <c r="V485" s="182" t="str">
        <f>#N/A</f>
        <v>12</v>
      </c>
      <c r="W485" s="182" t="str">
        <f>#N/A</f>
        <v/>
      </c>
      <c r="X485" s="182" t="str">
        <f>#N/A</f>
        <v/>
      </c>
      <c r="Y485" s="189" t="str">
        <f>#N/A</f>
        <v>122 Tahun,0 Bulan,31 Hari</v>
      </c>
      <c r="Z485" s="182">
        <f>#N/A</f>
        <v>12</v>
      </c>
    </row>
    <row r="486" spans="1:26" ht="14.25" customHeight="1">
      <c r="A486" s="156"/>
      <c r="B486" s="156"/>
      <c r="C486" s="176"/>
      <c r="D486" s="177"/>
      <c r="E486" s="187"/>
      <c r="F486" s="188">
        <f>#N/A</f>
        <v>12</v>
      </c>
      <c r="G486" s="253"/>
      <c r="H486" s="253"/>
      <c r="I486" s="253"/>
      <c r="J486" s="253"/>
      <c r="K486" s="253"/>
      <c r="L486" s="253"/>
      <c r="M486" s="253"/>
      <c r="N486" s="253"/>
      <c r="O486" s="253"/>
      <c r="P486" s="253"/>
      <c r="Q486" s="250"/>
      <c r="R486" s="254"/>
      <c r="S486" s="123">
        <v>484</v>
      </c>
      <c r="T486" s="182" t="str">
        <f>#N/A</f>
        <v/>
      </c>
      <c r="U486" s="182" t="str">
        <f>#N/A</f>
        <v/>
      </c>
      <c r="V486" s="182" t="str">
        <f>#N/A</f>
        <v>12</v>
      </c>
      <c r="W486" s="182" t="str">
        <f>#N/A</f>
        <v/>
      </c>
      <c r="X486" s="182" t="str">
        <f>#N/A</f>
        <v/>
      </c>
      <c r="Y486" s="189" t="str">
        <f>#N/A</f>
        <v>122 Tahun,0 Bulan,31 Hari</v>
      </c>
      <c r="Z486" s="182">
        <f>#N/A</f>
        <v>12</v>
      </c>
    </row>
    <row r="487" spans="1:26" ht="14.25" customHeight="1">
      <c r="A487" s="156"/>
      <c r="B487" s="156"/>
      <c r="C487" s="176"/>
      <c r="D487" s="177"/>
      <c r="E487" s="187"/>
      <c r="F487" s="188">
        <f>#N/A</f>
        <v>12</v>
      </c>
      <c r="G487" s="253"/>
      <c r="H487" s="253"/>
      <c r="I487" s="253"/>
      <c r="J487" s="253"/>
      <c r="K487" s="253"/>
      <c r="L487" s="253"/>
      <c r="M487" s="253"/>
      <c r="N487" s="253"/>
      <c r="O487" s="253"/>
      <c r="P487" s="253"/>
      <c r="Q487" s="250"/>
      <c r="R487" s="254"/>
      <c r="S487" s="123">
        <v>485</v>
      </c>
      <c r="T487" s="182" t="str">
        <f>#N/A</f>
        <v/>
      </c>
      <c r="U487" s="182" t="str">
        <f>#N/A</f>
        <v/>
      </c>
      <c r="V487" s="182" t="str">
        <f>#N/A</f>
        <v>12</v>
      </c>
      <c r="W487" s="182" t="str">
        <f>#N/A</f>
        <v/>
      </c>
      <c r="X487" s="182" t="str">
        <f>#N/A</f>
        <v/>
      </c>
      <c r="Y487" s="189" t="str">
        <f>#N/A</f>
        <v>122 Tahun,0 Bulan,31 Hari</v>
      </c>
      <c r="Z487" s="182">
        <f>#N/A</f>
        <v>12</v>
      </c>
    </row>
    <row r="488" spans="1:26" ht="14.25" customHeight="1">
      <c r="A488" s="156"/>
      <c r="B488" s="156"/>
      <c r="C488" s="176"/>
      <c r="D488" s="177"/>
      <c r="E488" s="187"/>
      <c r="F488" s="188">
        <f>#N/A</f>
        <v>12</v>
      </c>
      <c r="G488" s="253"/>
      <c r="H488" s="253"/>
      <c r="I488" s="253"/>
      <c r="J488" s="253"/>
      <c r="K488" s="253"/>
      <c r="L488" s="253"/>
      <c r="M488" s="253"/>
      <c r="N488" s="253"/>
      <c r="O488" s="253"/>
      <c r="P488" s="253"/>
      <c r="Q488" s="250"/>
      <c r="R488" s="254"/>
      <c r="S488" s="123">
        <v>486</v>
      </c>
      <c r="T488" s="182" t="str">
        <f>#N/A</f>
        <v/>
      </c>
      <c r="U488" s="182" t="str">
        <f>#N/A</f>
        <v/>
      </c>
      <c r="V488" s="182" t="str">
        <f>#N/A</f>
        <v>12</v>
      </c>
      <c r="W488" s="182" t="str">
        <f>#N/A</f>
        <v/>
      </c>
      <c r="X488" s="182" t="str">
        <f>#N/A</f>
        <v/>
      </c>
      <c r="Y488" s="189" t="str">
        <f>#N/A</f>
        <v>122 Tahun,0 Bulan,31 Hari</v>
      </c>
      <c r="Z488" s="182">
        <f>#N/A</f>
        <v>12</v>
      </c>
    </row>
    <row r="489" spans="1:26" ht="14.25" customHeight="1">
      <c r="A489" s="156"/>
      <c r="B489" s="156"/>
      <c r="C489" s="176"/>
      <c r="D489" s="177"/>
      <c r="E489" s="187"/>
      <c r="F489" s="188">
        <f>#N/A</f>
        <v>12</v>
      </c>
      <c r="G489" s="253"/>
      <c r="H489" s="253"/>
      <c r="I489" s="253"/>
      <c r="J489" s="253"/>
      <c r="K489" s="253"/>
      <c r="L489" s="253"/>
      <c r="M489" s="253"/>
      <c r="N489" s="253"/>
      <c r="O489" s="253"/>
      <c r="P489" s="253"/>
      <c r="Q489" s="250"/>
      <c r="R489" s="254"/>
      <c r="S489" s="123">
        <v>487</v>
      </c>
      <c r="T489" s="182" t="str">
        <f>#N/A</f>
        <v/>
      </c>
      <c r="U489" s="182" t="str">
        <f>#N/A</f>
        <v/>
      </c>
      <c r="V489" s="182" t="str">
        <f>#N/A</f>
        <v>12</v>
      </c>
      <c r="W489" s="182" t="str">
        <f>#N/A</f>
        <v/>
      </c>
      <c r="X489" s="182" t="str">
        <f>#N/A</f>
        <v/>
      </c>
      <c r="Y489" s="189" t="str">
        <f>#N/A</f>
        <v>122 Tahun,0 Bulan,31 Hari</v>
      </c>
      <c r="Z489" s="182">
        <f>#N/A</f>
        <v>12</v>
      </c>
    </row>
    <row r="490" spans="1:26" ht="14.25" customHeight="1">
      <c r="A490" s="156"/>
      <c r="B490" s="156"/>
      <c r="C490" s="176"/>
      <c r="D490" s="177"/>
      <c r="E490" s="187"/>
      <c r="F490" s="188">
        <f>#N/A</f>
        <v>12</v>
      </c>
      <c r="G490" s="253"/>
      <c r="H490" s="253"/>
      <c r="I490" s="253"/>
      <c r="J490" s="253"/>
      <c r="K490" s="253"/>
      <c r="L490" s="253"/>
      <c r="M490" s="253"/>
      <c r="N490" s="253"/>
      <c r="O490" s="253"/>
      <c r="P490" s="253"/>
      <c r="Q490" s="250"/>
      <c r="R490" s="254"/>
      <c r="S490" s="123">
        <v>488</v>
      </c>
      <c r="T490" s="182" t="str">
        <f>#N/A</f>
        <v/>
      </c>
      <c r="U490" s="182" t="str">
        <f>#N/A</f>
        <v/>
      </c>
      <c r="V490" s="182" t="str">
        <f>#N/A</f>
        <v>12</v>
      </c>
      <c r="W490" s="182" t="str">
        <f>#N/A</f>
        <v/>
      </c>
      <c r="X490" s="182" t="str">
        <f>#N/A</f>
        <v/>
      </c>
      <c r="Y490" s="189" t="str">
        <f>#N/A</f>
        <v>122 Tahun,0 Bulan,31 Hari</v>
      </c>
      <c r="Z490" s="182">
        <f>#N/A</f>
        <v>12</v>
      </c>
    </row>
    <row r="491" spans="1:26" ht="14.25" customHeight="1">
      <c r="A491" s="156"/>
      <c r="B491" s="156"/>
      <c r="C491" s="176"/>
      <c r="D491" s="177"/>
      <c r="E491" s="187"/>
      <c r="F491" s="188">
        <f>#N/A</f>
        <v>12</v>
      </c>
      <c r="G491" s="253"/>
      <c r="H491" s="253"/>
      <c r="I491" s="253"/>
      <c r="J491" s="253"/>
      <c r="K491" s="253"/>
      <c r="L491" s="253"/>
      <c r="M491" s="253"/>
      <c r="N491" s="253"/>
      <c r="O491" s="253"/>
      <c r="P491" s="253"/>
      <c r="Q491" s="250"/>
      <c r="R491" s="254"/>
      <c r="S491" s="123">
        <v>489</v>
      </c>
      <c r="T491" s="182" t="str">
        <f>#N/A</f>
        <v/>
      </c>
      <c r="U491" s="182" t="str">
        <f>#N/A</f>
        <v/>
      </c>
      <c r="V491" s="182" t="str">
        <f>#N/A</f>
        <v>12</v>
      </c>
      <c r="W491" s="182" t="str">
        <f>#N/A</f>
        <v/>
      </c>
      <c r="X491" s="182" t="str">
        <f>#N/A</f>
        <v/>
      </c>
      <c r="Y491" s="189" t="str">
        <f>#N/A</f>
        <v>122 Tahun,0 Bulan,31 Hari</v>
      </c>
      <c r="Z491" s="182">
        <f>#N/A</f>
        <v>12</v>
      </c>
    </row>
    <row r="492" spans="1:26" ht="14.25" customHeight="1">
      <c r="A492" s="156"/>
      <c r="B492" s="156"/>
      <c r="C492" s="176"/>
      <c r="D492" s="177"/>
      <c r="E492" s="187"/>
      <c r="F492" s="188">
        <f>#N/A</f>
        <v>12</v>
      </c>
      <c r="G492" s="253"/>
      <c r="H492" s="253"/>
      <c r="I492" s="253"/>
      <c r="J492" s="253"/>
      <c r="K492" s="253"/>
      <c r="L492" s="253"/>
      <c r="M492" s="253"/>
      <c r="N492" s="253"/>
      <c r="O492" s="253"/>
      <c r="P492" s="253"/>
      <c r="Q492" s="250"/>
      <c r="R492" s="254"/>
      <c r="S492" s="123">
        <v>490</v>
      </c>
      <c r="T492" s="182" t="str">
        <f>#N/A</f>
        <v/>
      </c>
      <c r="U492" s="182" t="str">
        <f>#N/A</f>
        <v/>
      </c>
      <c r="V492" s="182" t="str">
        <f>#N/A</f>
        <v>12</v>
      </c>
      <c r="W492" s="182" t="str">
        <f>#N/A</f>
        <v/>
      </c>
      <c r="X492" s="182" t="str">
        <f>#N/A</f>
        <v/>
      </c>
      <c r="Y492" s="189" t="str">
        <f>#N/A</f>
        <v>122 Tahun,0 Bulan,31 Hari</v>
      </c>
      <c r="Z492" s="182">
        <f>#N/A</f>
        <v>12</v>
      </c>
    </row>
    <row r="493" spans="1:26" ht="14.25" customHeight="1">
      <c r="A493" s="156"/>
      <c r="B493" s="156"/>
      <c r="C493" s="176"/>
      <c r="D493" s="177"/>
      <c r="E493" s="187"/>
      <c r="F493" s="188">
        <f>#N/A</f>
        <v>12</v>
      </c>
      <c r="G493" s="253"/>
      <c r="H493" s="253"/>
      <c r="I493" s="253"/>
      <c r="J493" s="253"/>
      <c r="K493" s="253"/>
      <c r="L493" s="253"/>
      <c r="M493" s="253"/>
      <c r="N493" s="253"/>
      <c r="O493" s="253"/>
      <c r="P493" s="253"/>
      <c r="Q493" s="250"/>
      <c r="R493" s="254"/>
      <c r="S493" s="123">
        <v>491</v>
      </c>
      <c r="T493" s="182" t="str">
        <f>#N/A</f>
        <v/>
      </c>
      <c r="U493" s="182" t="str">
        <f>#N/A</f>
        <v/>
      </c>
      <c r="V493" s="182" t="str">
        <f>#N/A</f>
        <v>12</v>
      </c>
      <c r="W493" s="182" t="str">
        <f>#N/A</f>
        <v/>
      </c>
      <c r="X493" s="182" t="str">
        <f>#N/A</f>
        <v/>
      </c>
      <c r="Y493" s="189" t="str">
        <f>#N/A</f>
        <v>122 Tahun,0 Bulan,31 Hari</v>
      </c>
      <c r="Z493" s="182">
        <f>#N/A</f>
        <v>12</v>
      </c>
    </row>
    <row r="494" spans="1:26" ht="14.25" customHeight="1">
      <c r="A494" s="156"/>
      <c r="B494" s="156"/>
      <c r="C494" s="176"/>
      <c r="D494" s="177"/>
      <c r="E494" s="187"/>
      <c r="F494" s="188">
        <f>#N/A</f>
        <v>12</v>
      </c>
      <c r="G494" s="253"/>
      <c r="H494" s="253"/>
      <c r="I494" s="253"/>
      <c r="J494" s="253"/>
      <c r="K494" s="253"/>
      <c r="L494" s="253"/>
      <c r="M494" s="253"/>
      <c r="N494" s="253"/>
      <c r="O494" s="253"/>
      <c r="P494" s="253"/>
      <c r="Q494" s="250"/>
      <c r="R494" s="254"/>
      <c r="S494" s="123">
        <v>492</v>
      </c>
      <c r="T494" s="182" t="str">
        <f>#N/A</f>
        <v/>
      </c>
      <c r="U494" s="182" t="str">
        <f>#N/A</f>
        <v/>
      </c>
      <c r="V494" s="182" t="str">
        <f>#N/A</f>
        <v>12</v>
      </c>
      <c r="W494" s="182" t="str">
        <f>#N/A</f>
        <v/>
      </c>
      <c r="X494" s="182" t="str">
        <f>#N/A</f>
        <v/>
      </c>
      <c r="Y494" s="189" t="str">
        <f>#N/A</f>
        <v>122 Tahun,0 Bulan,31 Hari</v>
      </c>
      <c r="Z494" s="182">
        <f>#N/A</f>
        <v>12</v>
      </c>
    </row>
    <row r="495" spans="1:26" ht="14.25" customHeight="1">
      <c r="A495" s="156"/>
      <c r="B495" s="156"/>
      <c r="C495" s="176"/>
      <c r="D495" s="177"/>
      <c r="E495" s="187"/>
      <c r="F495" s="188">
        <f>#N/A</f>
        <v>12</v>
      </c>
      <c r="G495" s="253"/>
      <c r="H495" s="253"/>
      <c r="I495" s="253"/>
      <c r="J495" s="253"/>
      <c r="K495" s="253"/>
      <c r="L495" s="253"/>
      <c r="M495" s="253"/>
      <c r="N495" s="253"/>
      <c r="O495" s="253"/>
      <c r="P495" s="253"/>
      <c r="Q495" s="250"/>
      <c r="R495" s="254"/>
      <c r="S495" s="123">
        <v>493</v>
      </c>
      <c r="T495" s="182" t="str">
        <f>#N/A</f>
        <v/>
      </c>
      <c r="U495" s="182" t="str">
        <f>#N/A</f>
        <v/>
      </c>
      <c r="V495" s="182" t="str">
        <f>#N/A</f>
        <v>12</v>
      </c>
      <c r="W495" s="182" t="str">
        <f>#N/A</f>
        <v/>
      </c>
      <c r="X495" s="182" t="str">
        <f>#N/A</f>
        <v/>
      </c>
      <c r="Y495" s="189" t="str">
        <f>#N/A</f>
        <v>122 Tahun,0 Bulan,31 Hari</v>
      </c>
      <c r="Z495" s="182">
        <f>#N/A</f>
        <v>12</v>
      </c>
    </row>
    <row r="496" spans="1:26" ht="14.25" customHeight="1">
      <c r="A496" s="156"/>
      <c r="B496" s="156"/>
      <c r="C496" s="176"/>
      <c r="D496" s="177"/>
      <c r="E496" s="187"/>
      <c r="F496" s="188">
        <f>#N/A</f>
        <v>12</v>
      </c>
      <c r="G496" s="253"/>
      <c r="H496" s="253"/>
      <c r="I496" s="253"/>
      <c r="J496" s="253"/>
      <c r="K496" s="253"/>
      <c r="L496" s="253"/>
      <c r="M496" s="253"/>
      <c r="N496" s="253"/>
      <c r="O496" s="253"/>
      <c r="P496" s="253"/>
      <c r="Q496" s="250"/>
      <c r="R496" s="254"/>
      <c r="S496" s="123">
        <v>494</v>
      </c>
      <c r="T496" s="182" t="str">
        <f>#N/A</f>
        <v/>
      </c>
      <c r="U496" s="182" t="str">
        <f>#N/A</f>
        <v/>
      </c>
      <c r="V496" s="182" t="str">
        <f>#N/A</f>
        <v>12</v>
      </c>
      <c r="W496" s="182" t="str">
        <f>#N/A</f>
        <v/>
      </c>
      <c r="X496" s="182" t="str">
        <f>#N/A</f>
        <v/>
      </c>
      <c r="Y496" s="189" t="str">
        <f>#N/A</f>
        <v>122 Tahun,0 Bulan,31 Hari</v>
      </c>
      <c r="Z496" s="182">
        <f>#N/A</f>
        <v>12</v>
      </c>
    </row>
    <row r="497" spans="1:26" ht="14.25" customHeight="1">
      <c r="A497" s="156"/>
      <c r="B497" s="156"/>
      <c r="C497" s="176"/>
      <c r="D497" s="177"/>
      <c r="E497" s="187"/>
      <c r="F497" s="188">
        <f>#N/A</f>
        <v>12</v>
      </c>
      <c r="G497" s="253"/>
      <c r="H497" s="253"/>
      <c r="I497" s="253"/>
      <c r="J497" s="253"/>
      <c r="K497" s="253"/>
      <c r="L497" s="253"/>
      <c r="M497" s="253"/>
      <c r="N497" s="253"/>
      <c r="O497" s="253"/>
      <c r="P497" s="253"/>
      <c r="Q497" s="250"/>
      <c r="R497" s="254"/>
      <c r="S497" s="123">
        <v>495</v>
      </c>
      <c r="T497" s="182" t="str">
        <f>#N/A</f>
        <v/>
      </c>
      <c r="U497" s="182" t="str">
        <f>#N/A</f>
        <v/>
      </c>
      <c r="V497" s="182" t="str">
        <f>#N/A</f>
        <v>12</v>
      </c>
      <c r="W497" s="182" t="str">
        <f>#N/A</f>
        <v/>
      </c>
      <c r="X497" s="182" t="str">
        <f>#N/A</f>
        <v/>
      </c>
      <c r="Y497" s="189" t="str">
        <f>#N/A</f>
        <v>122 Tahun,0 Bulan,31 Hari</v>
      </c>
      <c r="Z497" s="182">
        <f>#N/A</f>
        <v>12</v>
      </c>
    </row>
    <row r="498" spans="1:26" ht="14.25" customHeight="1">
      <c r="A498" s="156"/>
      <c r="B498" s="156"/>
      <c r="C498" s="176"/>
      <c r="D498" s="177"/>
      <c r="E498" s="187"/>
      <c r="F498" s="188">
        <f>#N/A</f>
        <v>12</v>
      </c>
      <c r="G498" s="253"/>
      <c r="H498" s="253"/>
      <c r="I498" s="253"/>
      <c r="J498" s="253"/>
      <c r="K498" s="253"/>
      <c r="L498" s="253"/>
      <c r="M498" s="253"/>
      <c r="N498" s="253"/>
      <c r="O498" s="253"/>
      <c r="P498" s="253"/>
      <c r="Q498" s="250"/>
      <c r="R498" s="254"/>
      <c r="S498" s="123">
        <v>496</v>
      </c>
      <c r="T498" s="182" t="str">
        <f>#N/A</f>
        <v/>
      </c>
      <c r="U498" s="182" t="str">
        <f>#N/A</f>
        <v/>
      </c>
      <c r="V498" s="182" t="str">
        <f>#N/A</f>
        <v>12</v>
      </c>
      <c r="W498" s="182" t="str">
        <f>#N/A</f>
        <v/>
      </c>
      <c r="X498" s="182" t="str">
        <f>#N/A</f>
        <v/>
      </c>
      <c r="Y498" s="189" t="str">
        <f>#N/A</f>
        <v>122 Tahun,0 Bulan,31 Hari</v>
      </c>
      <c r="Z498" s="182">
        <f>#N/A</f>
        <v>12</v>
      </c>
    </row>
    <row r="499" spans="1:26" ht="14.25" customHeight="1">
      <c r="A499" s="156"/>
      <c r="B499" s="156"/>
      <c r="C499" s="176"/>
      <c r="D499" s="177"/>
      <c r="E499" s="187"/>
      <c r="F499" s="188">
        <f>#N/A</f>
        <v>12</v>
      </c>
      <c r="G499" s="253"/>
      <c r="H499" s="253"/>
      <c r="I499" s="253"/>
      <c r="J499" s="253"/>
      <c r="K499" s="253"/>
      <c r="L499" s="253"/>
      <c r="M499" s="253"/>
      <c r="N499" s="253"/>
      <c r="O499" s="253"/>
      <c r="P499" s="253"/>
      <c r="Q499" s="250"/>
      <c r="R499" s="254"/>
      <c r="S499" s="123">
        <v>497</v>
      </c>
      <c r="T499" s="182" t="str">
        <f>#N/A</f>
        <v/>
      </c>
      <c r="U499" s="182" t="str">
        <f>#N/A</f>
        <v/>
      </c>
      <c r="V499" s="182" t="str">
        <f>#N/A</f>
        <v>12</v>
      </c>
      <c r="W499" s="182" t="str">
        <f>#N/A</f>
        <v/>
      </c>
      <c r="X499" s="182" t="str">
        <f>#N/A</f>
        <v/>
      </c>
      <c r="Y499" s="189" t="str">
        <f>#N/A</f>
        <v>122 Tahun,0 Bulan,31 Hari</v>
      </c>
      <c r="Z499" s="182">
        <f>#N/A</f>
        <v>12</v>
      </c>
    </row>
    <row r="500" spans="1:26" ht="14.25" customHeight="1">
      <c r="A500" s="156"/>
      <c r="B500" s="156"/>
      <c r="C500" s="176"/>
      <c r="D500" s="177"/>
      <c r="E500" s="187"/>
      <c r="F500" s="188">
        <f>#N/A</f>
        <v>12</v>
      </c>
      <c r="G500" s="253"/>
      <c r="H500" s="253"/>
      <c r="I500" s="253"/>
      <c r="J500" s="253"/>
      <c r="K500" s="253"/>
      <c r="L500" s="253"/>
      <c r="M500" s="253"/>
      <c r="N500" s="253"/>
      <c r="O500" s="253"/>
      <c r="P500" s="253"/>
      <c r="Q500" s="250"/>
      <c r="R500" s="254"/>
      <c r="S500" s="123">
        <v>498</v>
      </c>
      <c r="T500" s="182" t="str">
        <f>#N/A</f>
        <v/>
      </c>
      <c r="U500" s="182" t="str">
        <f>#N/A</f>
        <v/>
      </c>
      <c r="V500" s="182" t="str">
        <f>#N/A</f>
        <v>12</v>
      </c>
      <c r="W500" s="182" t="str">
        <f>#N/A</f>
        <v/>
      </c>
      <c r="X500" s="182" t="str">
        <f>#N/A</f>
        <v/>
      </c>
      <c r="Y500" s="189" t="str">
        <f>#N/A</f>
        <v>122 Tahun,0 Bulan,31 Hari</v>
      </c>
      <c r="Z500" s="182">
        <f>#N/A</f>
        <v>12</v>
      </c>
    </row>
    <row r="501" spans="1:26" ht="14.25" customHeight="1">
      <c r="A501" s="156"/>
      <c r="B501" s="156"/>
      <c r="C501" s="176"/>
      <c r="D501" s="177"/>
      <c r="E501" s="187"/>
      <c r="F501" s="188">
        <f>#N/A</f>
        <v>12</v>
      </c>
      <c r="G501" s="253"/>
      <c r="H501" s="253"/>
      <c r="I501" s="253"/>
      <c r="J501" s="253"/>
      <c r="K501" s="253"/>
      <c r="L501" s="253"/>
      <c r="M501" s="253"/>
      <c r="N501" s="253"/>
      <c r="O501" s="253"/>
      <c r="P501" s="253"/>
      <c r="Q501" s="250"/>
      <c r="R501" s="254"/>
      <c r="S501" s="123">
        <v>499</v>
      </c>
      <c r="T501" s="182" t="str">
        <f>#N/A</f>
        <v/>
      </c>
      <c r="U501" s="182" t="str">
        <f>#N/A</f>
        <v/>
      </c>
      <c r="V501" s="182" t="str">
        <f>#N/A</f>
        <v>12</v>
      </c>
      <c r="W501" s="182" t="str">
        <f>#N/A</f>
        <v/>
      </c>
      <c r="X501" s="182" t="str">
        <f>#N/A</f>
        <v/>
      </c>
      <c r="Y501" s="189" t="str">
        <f>#N/A</f>
        <v>122 Tahun,0 Bulan,31 Hari</v>
      </c>
      <c r="Z501" s="182">
        <f>#N/A</f>
        <v>12</v>
      </c>
    </row>
    <row r="502" spans="1:26" ht="14.25" customHeight="1">
      <c r="A502" s="156"/>
      <c r="B502" s="156"/>
      <c r="C502" s="176"/>
      <c r="D502" s="177"/>
      <c r="E502" s="187"/>
      <c r="F502" s="188">
        <f>#N/A</f>
        <v>12</v>
      </c>
      <c r="G502" s="253"/>
      <c r="H502" s="253"/>
      <c r="I502" s="253"/>
      <c r="J502" s="253"/>
      <c r="K502" s="253"/>
      <c r="L502" s="253"/>
      <c r="M502" s="253"/>
      <c r="N502" s="253"/>
      <c r="O502" s="253"/>
      <c r="P502" s="253"/>
      <c r="Q502" s="250"/>
      <c r="R502" s="254"/>
      <c r="S502" s="123">
        <v>500</v>
      </c>
      <c r="T502" s="182" t="str">
        <f>#N/A</f>
        <v/>
      </c>
      <c r="U502" s="182" t="str">
        <f>#N/A</f>
        <v/>
      </c>
      <c r="V502" s="182" t="str">
        <f>#N/A</f>
        <v>12</v>
      </c>
      <c r="W502" s="182" t="str">
        <f>#N/A</f>
        <v/>
      </c>
      <c r="X502" s="182" t="str">
        <f>#N/A</f>
        <v/>
      </c>
      <c r="Y502" s="189" t="str">
        <f>#N/A</f>
        <v>122 Tahun,0 Bulan,31 Hari</v>
      </c>
      <c r="Z502" s="182">
        <f>#N/A</f>
        <v>12</v>
      </c>
    </row>
    <row r="503" spans="1:26" ht="14.25" customHeight="1">
      <c r="A503" s="156"/>
      <c r="B503" s="156"/>
      <c r="C503" s="176"/>
      <c r="D503" s="177"/>
      <c r="E503" s="187"/>
      <c r="F503" s="188">
        <f>#N/A</f>
        <v>12</v>
      </c>
      <c r="G503" s="253"/>
      <c r="H503" s="253"/>
      <c r="I503" s="253"/>
      <c r="J503" s="253"/>
      <c r="K503" s="253"/>
      <c r="L503" s="253"/>
      <c r="M503" s="253"/>
      <c r="N503" s="253"/>
      <c r="O503" s="253"/>
      <c r="P503" s="253"/>
      <c r="Q503" s="250"/>
      <c r="R503" s="254"/>
      <c r="S503" s="123">
        <v>501</v>
      </c>
      <c r="T503" s="182" t="str">
        <f>#N/A</f>
        <v/>
      </c>
      <c r="U503" s="182" t="str">
        <f>#N/A</f>
        <v/>
      </c>
      <c r="V503" s="182" t="str">
        <f>#N/A</f>
        <v>12</v>
      </c>
      <c r="W503" s="182" t="str">
        <f>#N/A</f>
        <v/>
      </c>
      <c r="X503" s="182" t="str">
        <f>#N/A</f>
        <v/>
      </c>
      <c r="Y503" s="189" t="str">
        <f>#N/A</f>
        <v>122 Tahun,0 Bulan,31 Hari</v>
      </c>
      <c r="Z503" s="182">
        <f>#N/A</f>
        <v>12</v>
      </c>
    </row>
    <row r="504" spans="1:26" ht="14.25" customHeight="1">
      <c r="A504" s="156"/>
      <c r="B504" s="156"/>
      <c r="C504" s="176"/>
      <c r="D504" s="177"/>
      <c r="E504" s="187"/>
      <c r="F504" s="188">
        <f>#N/A</f>
        <v>12</v>
      </c>
      <c r="G504" s="253"/>
      <c r="H504" s="253"/>
      <c r="I504" s="253"/>
      <c r="J504" s="253"/>
      <c r="K504" s="253"/>
      <c r="L504" s="253"/>
      <c r="M504" s="253"/>
      <c r="N504" s="253"/>
      <c r="O504" s="253"/>
      <c r="P504" s="253"/>
      <c r="Q504" s="250"/>
      <c r="R504" s="254"/>
      <c r="S504" s="123">
        <v>502</v>
      </c>
      <c r="T504" s="182" t="str">
        <f>#N/A</f>
        <v/>
      </c>
      <c r="U504" s="182" t="str">
        <f>#N/A</f>
        <v/>
      </c>
      <c r="V504" s="182" t="str">
        <f>#N/A</f>
        <v>12</v>
      </c>
      <c r="W504" s="182" t="str">
        <f>#N/A</f>
        <v/>
      </c>
      <c r="X504" s="182" t="str">
        <f>#N/A</f>
        <v/>
      </c>
      <c r="Y504" s="189" t="str">
        <f>#N/A</f>
        <v>122 Tahun,0 Bulan,31 Hari</v>
      </c>
      <c r="Z504" s="182">
        <f>#N/A</f>
        <v>12</v>
      </c>
    </row>
    <row r="505" spans="1:26" ht="14.25" customHeight="1">
      <c r="A505" s="156"/>
      <c r="B505" s="156"/>
      <c r="C505" s="176"/>
      <c r="D505" s="177"/>
      <c r="E505" s="187"/>
      <c r="F505" s="188">
        <f>#N/A</f>
        <v>12</v>
      </c>
      <c r="G505" s="253"/>
      <c r="H505" s="253"/>
      <c r="I505" s="253"/>
      <c r="J505" s="253"/>
      <c r="K505" s="253"/>
      <c r="L505" s="253"/>
      <c r="M505" s="253"/>
      <c r="N505" s="253"/>
      <c r="O505" s="253"/>
      <c r="P505" s="253"/>
      <c r="Q505" s="250"/>
      <c r="R505" s="254"/>
      <c r="S505" s="123">
        <v>503</v>
      </c>
      <c r="T505" s="182" t="str">
        <f>#N/A</f>
        <v/>
      </c>
      <c r="U505" s="182" t="str">
        <f>#N/A</f>
        <v/>
      </c>
      <c r="V505" s="182" t="str">
        <f>#N/A</f>
        <v>12</v>
      </c>
      <c r="W505" s="182" t="str">
        <f>#N/A</f>
        <v/>
      </c>
      <c r="X505" s="182" t="str">
        <f>#N/A</f>
        <v/>
      </c>
      <c r="Y505" s="189" t="str">
        <f>#N/A</f>
        <v>122 Tahun,0 Bulan,31 Hari</v>
      </c>
      <c r="Z505" s="182">
        <f>#N/A</f>
        <v>12</v>
      </c>
    </row>
    <row r="506" spans="1:26" ht="14.25" customHeight="1">
      <c r="A506" s="156"/>
      <c r="B506" s="156"/>
      <c r="C506" s="176"/>
      <c r="D506" s="177"/>
      <c r="E506" s="187"/>
      <c r="F506" s="188">
        <f>#N/A</f>
        <v>12</v>
      </c>
      <c r="G506" s="253"/>
      <c r="H506" s="253"/>
      <c r="I506" s="253"/>
      <c r="J506" s="253"/>
      <c r="K506" s="253"/>
      <c r="L506" s="253"/>
      <c r="M506" s="253"/>
      <c r="N506" s="253"/>
      <c r="O506" s="253"/>
      <c r="P506" s="253"/>
      <c r="Q506" s="250"/>
      <c r="R506" s="254"/>
      <c r="S506" s="123">
        <v>504</v>
      </c>
      <c r="T506" s="182" t="str">
        <f>#N/A</f>
        <v/>
      </c>
      <c r="U506" s="182" t="str">
        <f>#N/A</f>
        <v/>
      </c>
      <c r="V506" s="182" t="str">
        <f>#N/A</f>
        <v>12</v>
      </c>
      <c r="W506" s="182" t="str">
        <f>#N/A</f>
        <v/>
      </c>
      <c r="X506" s="182" t="str">
        <f>#N/A</f>
        <v/>
      </c>
      <c r="Y506" s="189" t="str">
        <f>#N/A</f>
        <v>122 Tahun,0 Bulan,31 Hari</v>
      </c>
      <c r="Z506" s="182">
        <f>#N/A</f>
        <v>12</v>
      </c>
    </row>
    <row r="507" spans="1:26" ht="14.25" customHeight="1">
      <c r="A507" s="156"/>
      <c r="B507" s="156"/>
      <c r="C507" s="176"/>
      <c r="D507" s="177"/>
      <c r="E507" s="187"/>
      <c r="F507" s="188">
        <f>#N/A</f>
        <v>12</v>
      </c>
      <c r="G507" s="253"/>
      <c r="H507" s="253"/>
      <c r="I507" s="253"/>
      <c r="J507" s="253"/>
      <c r="K507" s="253"/>
      <c r="L507" s="253"/>
      <c r="M507" s="253"/>
      <c r="N507" s="253"/>
      <c r="O507" s="253"/>
      <c r="P507" s="253"/>
      <c r="Q507" s="250"/>
      <c r="R507" s="254"/>
      <c r="S507" s="123">
        <v>505</v>
      </c>
      <c r="T507" s="182" t="str">
        <f>#N/A</f>
        <v/>
      </c>
      <c r="U507" s="182" t="str">
        <f>#N/A</f>
        <v/>
      </c>
      <c r="V507" s="182" t="str">
        <f>#N/A</f>
        <v>12</v>
      </c>
      <c r="W507" s="182" t="str">
        <f>#N/A</f>
        <v/>
      </c>
      <c r="X507" s="182" t="str">
        <f>#N/A</f>
        <v/>
      </c>
      <c r="Y507" s="189" t="str">
        <f>#N/A</f>
        <v>122 Tahun,0 Bulan,31 Hari</v>
      </c>
      <c r="Z507" s="182">
        <f>#N/A</f>
        <v>12</v>
      </c>
    </row>
    <row r="508" spans="1:26" ht="14.25" customHeight="1">
      <c r="A508" s="156"/>
      <c r="B508" s="156"/>
      <c r="C508" s="176"/>
      <c r="D508" s="177"/>
      <c r="E508" s="187"/>
      <c r="F508" s="188">
        <f>#N/A</f>
        <v>12</v>
      </c>
      <c r="G508" s="253"/>
      <c r="H508" s="253"/>
      <c r="I508" s="253"/>
      <c r="J508" s="253"/>
      <c r="K508" s="253"/>
      <c r="L508" s="253"/>
      <c r="M508" s="253"/>
      <c r="N508" s="253"/>
      <c r="O508" s="253"/>
      <c r="P508" s="253"/>
      <c r="Q508" s="250"/>
      <c r="R508" s="254"/>
      <c r="S508" s="123">
        <v>506</v>
      </c>
      <c r="T508" s="182" t="str">
        <f>#N/A</f>
        <v/>
      </c>
      <c r="U508" s="182" t="str">
        <f>#N/A</f>
        <v/>
      </c>
      <c r="V508" s="182" t="str">
        <f>#N/A</f>
        <v>12</v>
      </c>
      <c r="W508" s="182" t="str">
        <f>#N/A</f>
        <v/>
      </c>
      <c r="X508" s="182" t="str">
        <f>#N/A</f>
        <v/>
      </c>
      <c r="Y508" s="189" t="str">
        <f>#N/A</f>
        <v>122 Tahun,0 Bulan,31 Hari</v>
      </c>
      <c r="Z508" s="182">
        <f>#N/A</f>
        <v>12</v>
      </c>
    </row>
    <row r="509" spans="1:26" ht="14.25" customHeight="1">
      <c r="A509" s="156"/>
      <c r="B509" s="156"/>
      <c r="C509" s="176"/>
      <c r="D509" s="177"/>
      <c r="E509" s="187"/>
      <c r="F509" s="188">
        <f>#N/A</f>
        <v>12</v>
      </c>
      <c r="G509" s="253"/>
      <c r="H509" s="253"/>
      <c r="I509" s="253"/>
      <c r="J509" s="253"/>
      <c r="K509" s="253"/>
      <c r="L509" s="253"/>
      <c r="M509" s="253"/>
      <c r="N509" s="253"/>
      <c r="O509" s="253"/>
      <c r="P509" s="253"/>
      <c r="Q509" s="250"/>
      <c r="R509" s="254"/>
      <c r="S509" s="123">
        <v>507</v>
      </c>
      <c r="T509" s="182" t="str">
        <f>#N/A</f>
        <v/>
      </c>
      <c r="U509" s="182" t="str">
        <f>#N/A</f>
        <v/>
      </c>
      <c r="V509" s="182" t="str">
        <f>#N/A</f>
        <v>12</v>
      </c>
      <c r="W509" s="182" t="str">
        <f>#N/A</f>
        <v/>
      </c>
      <c r="X509" s="182" t="str">
        <f>#N/A</f>
        <v/>
      </c>
      <c r="Y509" s="189" t="str">
        <f>#N/A</f>
        <v>122 Tahun,0 Bulan,31 Hari</v>
      </c>
      <c r="Z509" s="182">
        <f>#N/A</f>
        <v>12</v>
      </c>
    </row>
    <row r="510" spans="1:26" ht="14.25" customHeight="1">
      <c r="A510" s="156"/>
      <c r="B510" s="156"/>
      <c r="C510" s="176"/>
      <c r="D510" s="177"/>
      <c r="E510" s="187"/>
      <c r="F510" s="188">
        <f>#N/A</f>
        <v>12</v>
      </c>
      <c r="G510" s="253"/>
      <c r="H510" s="253"/>
      <c r="I510" s="253"/>
      <c r="J510" s="253"/>
      <c r="K510" s="253"/>
      <c r="L510" s="253"/>
      <c r="M510" s="253"/>
      <c r="N510" s="253"/>
      <c r="O510" s="253"/>
      <c r="P510" s="253"/>
      <c r="Q510" s="250"/>
      <c r="R510" s="254"/>
      <c r="S510" s="123">
        <v>508</v>
      </c>
      <c r="T510" s="182" t="str">
        <f>#N/A</f>
        <v/>
      </c>
      <c r="U510" s="182" t="str">
        <f>#N/A</f>
        <v/>
      </c>
      <c r="V510" s="182" t="str">
        <f>#N/A</f>
        <v>12</v>
      </c>
      <c r="W510" s="182" t="str">
        <f>#N/A</f>
        <v/>
      </c>
      <c r="X510" s="182" t="str">
        <f>#N/A</f>
        <v/>
      </c>
      <c r="Y510" s="189" t="str">
        <f>#N/A</f>
        <v>122 Tahun,0 Bulan,31 Hari</v>
      </c>
      <c r="Z510" s="182">
        <f>#N/A</f>
        <v>12</v>
      </c>
    </row>
    <row r="511" spans="1:26" ht="14.25" customHeight="1">
      <c r="A511" s="156"/>
      <c r="B511" s="156"/>
      <c r="C511" s="176"/>
      <c r="D511" s="177"/>
      <c r="E511" s="187"/>
      <c r="F511" s="188">
        <f>#N/A</f>
        <v>12</v>
      </c>
      <c r="G511" s="253"/>
      <c r="H511" s="253"/>
      <c r="I511" s="253"/>
      <c r="J511" s="253"/>
      <c r="K511" s="253"/>
      <c r="L511" s="253"/>
      <c r="M511" s="253"/>
      <c r="N511" s="253"/>
      <c r="O511" s="253"/>
      <c r="P511" s="253"/>
      <c r="Q511" s="250"/>
      <c r="R511" s="254"/>
      <c r="S511" s="123">
        <v>509</v>
      </c>
      <c r="T511" s="182" t="str">
        <f>#N/A</f>
        <v/>
      </c>
      <c r="U511" s="182" t="str">
        <f>#N/A</f>
        <v/>
      </c>
      <c r="V511" s="182" t="str">
        <f>#N/A</f>
        <v>12</v>
      </c>
      <c r="W511" s="182" t="str">
        <f>#N/A</f>
        <v/>
      </c>
      <c r="X511" s="182" t="str">
        <f>#N/A</f>
        <v/>
      </c>
      <c r="Y511" s="189" t="str">
        <f>#N/A</f>
        <v>122 Tahun,0 Bulan,31 Hari</v>
      </c>
      <c r="Z511" s="182">
        <f>#N/A</f>
        <v>12</v>
      </c>
    </row>
    <row r="512" spans="1:26" ht="14.25" customHeight="1">
      <c r="A512" s="156"/>
      <c r="B512" s="156"/>
      <c r="C512" s="176"/>
      <c r="D512" s="177"/>
      <c r="E512" s="187"/>
      <c r="F512" s="188">
        <f>#N/A</f>
        <v>12</v>
      </c>
      <c r="G512" s="253"/>
      <c r="H512" s="253"/>
      <c r="I512" s="253"/>
      <c r="J512" s="253"/>
      <c r="K512" s="253"/>
      <c r="L512" s="253"/>
      <c r="M512" s="253"/>
      <c r="N512" s="253"/>
      <c r="O512" s="253"/>
      <c r="P512" s="253"/>
      <c r="Q512" s="250"/>
      <c r="R512" s="254"/>
      <c r="S512" s="123">
        <v>510</v>
      </c>
      <c r="T512" s="182" t="str">
        <f>#N/A</f>
        <v/>
      </c>
      <c r="U512" s="182" t="str">
        <f>#N/A</f>
        <v/>
      </c>
      <c r="V512" s="182" t="str">
        <f>#N/A</f>
        <v>12</v>
      </c>
      <c r="W512" s="182" t="str">
        <f>#N/A</f>
        <v/>
      </c>
      <c r="X512" s="182" t="str">
        <f>#N/A</f>
        <v/>
      </c>
      <c r="Y512" s="189" t="str">
        <f>#N/A</f>
        <v>122 Tahun,0 Bulan,31 Hari</v>
      </c>
      <c r="Z512" s="182">
        <f>#N/A</f>
        <v>12</v>
      </c>
    </row>
    <row r="513" spans="1:26" ht="14.25" customHeight="1">
      <c r="A513" s="156"/>
      <c r="B513" s="156"/>
      <c r="C513" s="176"/>
      <c r="D513" s="177"/>
      <c r="E513" s="187"/>
      <c r="F513" s="188">
        <f>#N/A</f>
        <v>12</v>
      </c>
      <c r="G513" s="253"/>
      <c r="H513" s="253"/>
      <c r="I513" s="253"/>
      <c r="J513" s="253"/>
      <c r="K513" s="253"/>
      <c r="L513" s="253"/>
      <c r="M513" s="253"/>
      <c r="N513" s="253"/>
      <c r="O513" s="253"/>
      <c r="P513" s="253"/>
      <c r="Q513" s="250"/>
      <c r="R513" s="254"/>
      <c r="S513" s="123">
        <v>511</v>
      </c>
      <c r="T513" s="182" t="str">
        <f>#N/A</f>
        <v/>
      </c>
      <c r="U513" s="182" t="str">
        <f>#N/A</f>
        <v/>
      </c>
      <c r="V513" s="182" t="str">
        <f>#N/A</f>
        <v>12</v>
      </c>
      <c r="W513" s="182" t="str">
        <f>#N/A</f>
        <v/>
      </c>
      <c r="X513" s="182" t="str">
        <f>#N/A</f>
        <v/>
      </c>
      <c r="Y513" s="189" t="str">
        <f>#N/A</f>
        <v>122 Tahun,0 Bulan,31 Hari</v>
      </c>
      <c r="Z513" s="182">
        <f>#N/A</f>
        <v>12</v>
      </c>
    </row>
    <row r="514" spans="1:26" ht="14.25" customHeight="1">
      <c r="A514" s="156"/>
      <c r="B514" s="156"/>
      <c r="C514" s="176"/>
      <c r="D514" s="177"/>
      <c r="E514" s="187"/>
      <c r="F514" s="188">
        <f>#N/A</f>
        <v>12</v>
      </c>
      <c r="G514" s="253"/>
      <c r="H514" s="253"/>
      <c r="I514" s="253"/>
      <c r="J514" s="253"/>
      <c r="K514" s="253"/>
      <c r="L514" s="253"/>
      <c r="M514" s="253"/>
      <c r="N514" s="253"/>
      <c r="O514" s="253"/>
      <c r="P514" s="253"/>
      <c r="Q514" s="250"/>
      <c r="R514" s="254"/>
      <c r="S514" s="123">
        <v>512</v>
      </c>
      <c r="T514" s="182" t="str">
        <f>#N/A</f>
        <v/>
      </c>
      <c r="U514" s="182" t="str">
        <f>#N/A</f>
        <v/>
      </c>
      <c r="V514" s="182" t="str">
        <f>#N/A</f>
        <v>12</v>
      </c>
      <c r="W514" s="182" t="str">
        <f>#N/A</f>
        <v/>
      </c>
      <c r="X514" s="182" t="str">
        <f>#N/A</f>
        <v/>
      </c>
      <c r="Y514" s="189" t="str">
        <f>#N/A</f>
        <v>122 Tahun,0 Bulan,31 Hari</v>
      </c>
      <c r="Z514" s="182">
        <f>#N/A</f>
        <v>12</v>
      </c>
    </row>
    <row r="515" spans="1:26" ht="14.25" customHeight="1">
      <c r="A515" s="156"/>
      <c r="B515" s="156"/>
      <c r="C515" s="176"/>
      <c r="D515" s="177"/>
      <c r="E515" s="187"/>
      <c r="F515" s="188">
        <f>#N/A</f>
        <v>12</v>
      </c>
      <c r="G515" s="253"/>
      <c r="H515" s="253"/>
      <c r="I515" s="253"/>
      <c r="J515" s="253"/>
      <c r="K515" s="253"/>
      <c r="L515" s="253"/>
      <c r="M515" s="253"/>
      <c r="N515" s="253"/>
      <c r="O515" s="253"/>
      <c r="P515" s="253"/>
      <c r="Q515" s="250"/>
      <c r="R515" s="254"/>
      <c r="S515" s="123">
        <v>513</v>
      </c>
      <c r="T515" s="182" t="str">
        <f>#N/A</f>
        <v/>
      </c>
      <c r="U515" s="182" t="str">
        <f>#N/A</f>
        <v/>
      </c>
      <c r="V515" s="182" t="str">
        <f>#N/A</f>
        <v>12</v>
      </c>
      <c r="W515" s="182" t="str">
        <f>#N/A</f>
        <v/>
      </c>
      <c r="X515" s="182" t="str">
        <f>#N/A</f>
        <v/>
      </c>
      <c r="Y515" s="189" t="str">
        <f>#N/A</f>
        <v>122 Tahun,0 Bulan,31 Hari</v>
      </c>
      <c r="Z515" s="182">
        <f>#N/A</f>
        <v>12</v>
      </c>
    </row>
    <row r="516" spans="1:26" ht="14.25" customHeight="1">
      <c r="A516" s="156"/>
      <c r="B516" s="156"/>
      <c r="C516" s="176"/>
      <c r="D516" s="177"/>
      <c r="E516" s="187"/>
      <c r="F516" s="188">
        <f>#N/A</f>
        <v>12</v>
      </c>
      <c r="G516" s="253"/>
      <c r="H516" s="253"/>
      <c r="I516" s="253"/>
      <c r="J516" s="253"/>
      <c r="K516" s="253"/>
      <c r="L516" s="253"/>
      <c r="M516" s="253"/>
      <c r="N516" s="253"/>
      <c r="O516" s="253"/>
      <c r="P516" s="253"/>
      <c r="Q516" s="250"/>
      <c r="R516" s="254"/>
      <c r="S516" s="123">
        <v>514</v>
      </c>
      <c r="T516" s="182" t="str">
        <f>#N/A</f>
        <v/>
      </c>
      <c r="U516" s="182" t="str">
        <f>#N/A</f>
        <v/>
      </c>
      <c r="V516" s="182" t="str">
        <f>#N/A</f>
        <v>12</v>
      </c>
      <c r="W516" s="182" t="str">
        <f>#N/A</f>
        <v/>
      </c>
      <c r="X516" s="182" t="str">
        <f>#N/A</f>
        <v/>
      </c>
      <c r="Y516" s="189" t="str">
        <f>#N/A</f>
        <v>122 Tahun,0 Bulan,31 Hari</v>
      </c>
      <c r="Z516" s="182">
        <f>#N/A</f>
        <v>12</v>
      </c>
    </row>
    <row r="517" spans="1:26" ht="14.25" customHeight="1">
      <c r="A517" s="156"/>
      <c r="B517" s="156"/>
      <c r="C517" s="176"/>
      <c r="D517" s="177"/>
      <c r="E517" s="187"/>
      <c r="F517" s="188">
        <f>#N/A</f>
        <v>12</v>
      </c>
      <c r="G517" s="253"/>
      <c r="H517" s="253"/>
      <c r="I517" s="253"/>
      <c r="J517" s="253"/>
      <c r="K517" s="253"/>
      <c r="L517" s="253"/>
      <c r="M517" s="253"/>
      <c r="N517" s="253"/>
      <c r="O517" s="253"/>
      <c r="P517" s="253"/>
      <c r="Q517" s="250"/>
      <c r="R517" s="254"/>
      <c r="S517" s="123">
        <v>515</v>
      </c>
      <c r="T517" s="182" t="str">
        <f>#N/A</f>
        <v/>
      </c>
      <c r="U517" s="182" t="str">
        <f>#N/A</f>
        <v/>
      </c>
      <c r="V517" s="182" t="str">
        <f>#N/A</f>
        <v>12</v>
      </c>
      <c r="W517" s="182" t="str">
        <f>#N/A</f>
        <v/>
      </c>
      <c r="X517" s="182" t="str">
        <f>#N/A</f>
        <v/>
      </c>
      <c r="Y517" s="189" t="str">
        <f>#N/A</f>
        <v>122 Tahun,0 Bulan,31 Hari</v>
      </c>
      <c r="Z517" s="182">
        <f>#N/A</f>
        <v>12</v>
      </c>
    </row>
    <row r="518" spans="1:26" ht="14.25" customHeight="1">
      <c r="A518" s="156"/>
      <c r="B518" s="156"/>
      <c r="C518" s="176"/>
      <c r="D518" s="177"/>
      <c r="E518" s="187"/>
      <c r="F518" s="188">
        <f>#N/A</f>
        <v>12</v>
      </c>
      <c r="G518" s="253"/>
      <c r="H518" s="253"/>
      <c r="I518" s="253"/>
      <c r="J518" s="253"/>
      <c r="K518" s="253"/>
      <c r="L518" s="253"/>
      <c r="M518" s="253"/>
      <c r="N518" s="253"/>
      <c r="O518" s="253"/>
      <c r="P518" s="253"/>
      <c r="Q518" s="250"/>
      <c r="R518" s="254"/>
      <c r="S518" s="123">
        <v>516</v>
      </c>
      <c r="T518" s="182" t="str">
        <f>#N/A</f>
        <v/>
      </c>
      <c r="U518" s="182" t="str">
        <f>#N/A</f>
        <v/>
      </c>
      <c r="V518" s="182" t="str">
        <f>#N/A</f>
        <v>12</v>
      </c>
      <c r="W518" s="182" t="str">
        <f>#N/A</f>
        <v/>
      </c>
      <c r="X518" s="182" t="str">
        <f>#N/A</f>
        <v/>
      </c>
      <c r="Y518" s="189" t="str">
        <f>#N/A</f>
        <v>122 Tahun,0 Bulan,31 Hari</v>
      </c>
      <c r="Z518" s="182">
        <f>#N/A</f>
        <v>12</v>
      </c>
    </row>
    <row r="519" spans="1:26" ht="14.25" customHeight="1">
      <c r="A519" s="156"/>
      <c r="B519" s="156"/>
      <c r="C519" s="176"/>
      <c r="D519" s="177"/>
      <c r="E519" s="187"/>
      <c r="F519" s="188">
        <f>#N/A</f>
        <v>12</v>
      </c>
      <c r="G519" s="253"/>
      <c r="H519" s="253"/>
      <c r="I519" s="253"/>
      <c r="J519" s="253"/>
      <c r="K519" s="253"/>
      <c r="L519" s="253"/>
      <c r="M519" s="253"/>
      <c r="N519" s="253"/>
      <c r="O519" s="253"/>
      <c r="P519" s="253"/>
      <c r="Q519" s="250"/>
      <c r="R519" s="254"/>
      <c r="S519" s="123">
        <v>517</v>
      </c>
      <c r="T519" s="182" t="str">
        <f>#N/A</f>
        <v/>
      </c>
      <c r="U519" s="182" t="str">
        <f>#N/A</f>
        <v/>
      </c>
      <c r="V519" s="182" t="str">
        <f>#N/A</f>
        <v>12</v>
      </c>
      <c r="W519" s="182" t="str">
        <f>#N/A</f>
        <v/>
      </c>
      <c r="X519" s="182" t="str">
        <f>#N/A</f>
        <v/>
      </c>
      <c r="Y519" s="189" t="str">
        <f>#N/A</f>
        <v>122 Tahun,0 Bulan,31 Hari</v>
      </c>
      <c r="Z519" s="182">
        <f>#N/A</f>
        <v>12</v>
      </c>
    </row>
    <row r="520" spans="1:26" ht="14.25" customHeight="1">
      <c r="A520" s="156"/>
      <c r="B520" s="156"/>
      <c r="C520" s="176"/>
      <c r="D520" s="177"/>
      <c r="E520" s="187"/>
      <c r="F520" s="188">
        <f>#N/A</f>
        <v>12</v>
      </c>
      <c r="G520" s="253"/>
      <c r="H520" s="253"/>
      <c r="I520" s="253"/>
      <c r="J520" s="253"/>
      <c r="K520" s="253"/>
      <c r="L520" s="253"/>
      <c r="M520" s="253"/>
      <c r="N520" s="253"/>
      <c r="O520" s="253"/>
      <c r="P520" s="253"/>
      <c r="Q520" s="250"/>
      <c r="R520" s="254"/>
      <c r="S520" s="123">
        <v>518</v>
      </c>
      <c r="T520" s="182" t="str">
        <f>#N/A</f>
        <v/>
      </c>
      <c r="U520" s="182" t="str">
        <f>#N/A</f>
        <v/>
      </c>
      <c r="V520" s="182" t="str">
        <f>#N/A</f>
        <v>12</v>
      </c>
      <c r="W520" s="182" t="str">
        <f>#N/A</f>
        <v/>
      </c>
      <c r="X520" s="182" t="str">
        <f>#N/A</f>
        <v/>
      </c>
      <c r="Y520" s="189" t="str">
        <f>#N/A</f>
        <v>122 Tahun,0 Bulan,31 Hari</v>
      </c>
      <c r="Z520" s="182">
        <f>#N/A</f>
        <v>12</v>
      </c>
    </row>
    <row r="521" spans="1:26" ht="14.25" customHeight="1">
      <c r="A521" s="156"/>
      <c r="B521" s="156"/>
      <c r="C521" s="176"/>
      <c r="D521" s="177"/>
      <c r="E521" s="187"/>
      <c r="F521" s="188">
        <f>#N/A</f>
        <v>12</v>
      </c>
      <c r="G521" s="253"/>
      <c r="H521" s="253"/>
      <c r="I521" s="253"/>
      <c r="J521" s="253"/>
      <c r="K521" s="253"/>
      <c r="L521" s="253"/>
      <c r="M521" s="253"/>
      <c r="N521" s="253"/>
      <c r="O521" s="253"/>
      <c r="P521" s="253"/>
      <c r="Q521" s="250"/>
      <c r="R521" s="254"/>
      <c r="S521" s="123">
        <v>519</v>
      </c>
      <c r="T521" s="182" t="str">
        <f>#N/A</f>
        <v/>
      </c>
      <c r="U521" s="182" t="str">
        <f>#N/A</f>
        <v/>
      </c>
      <c r="V521" s="182" t="str">
        <f>#N/A</f>
        <v>12</v>
      </c>
      <c r="W521" s="182" t="str">
        <f>#N/A</f>
        <v/>
      </c>
      <c r="X521" s="182" t="str">
        <f>#N/A</f>
        <v/>
      </c>
      <c r="Y521" s="189" t="str">
        <f>#N/A</f>
        <v>122 Tahun,0 Bulan,31 Hari</v>
      </c>
      <c r="Z521" s="182">
        <f>#N/A</f>
        <v>12</v>
      </c>
    </row>
    <row r="522" spans="1:26" ht="14.25" customHeight="1">
      <c r="A522" s="156"/>
      <c r="B522" s="156"/>
      <c r="C522" s="176"/>
      <c r="D522" s="177"/>
      <c r="E522" s="187"/>
      <c r="F522" s="188">
        <f>#N/A</f>
        <v>12</v>
      </c>
      <c r="G522" s="253"/>
      <c r="H522" s="253"/>
      <c r="I522" s="253"/>
      <c r="J522" s="253"/>
      <c r="K522" s="253"/>
      <c r="L522" s="253"/>
      <c r="M522" s="253"/>
      <c r="N522" s="253"/>
      <c r="O522" s="253"/>
      <c r="P522" s="253"/>
      <c r="Q522" s="250"/>
      <c r="R522" s="254"/>
      <c r="S522" s="123">
        <v>520</v>
      </c>
      <c r="T522" s="182" t="str">
        <f>#N/A</f>
        <v/>
      </c>
      <c r="U522" s="182" t="str">
        <f>#N/A</f>
        <v/>
      </c>
      <c r="V522" s="182" t="str">
        <f>#N/A</f>
        <v>12</v>
      </c>
      <c r="W522" s="182" t="str">
        <f>#N/A</f>
        <v/>
      </c>
      <c r="X522" s="182" t="str">
        <f>#N/A</f>
        <v/>
      </c>
      <c r="Y522" s="189" t="str">
        <f>#N/A</f>
        <v>122 Tahun,0 Bulan,31 Hari</v>
      </c>
      <c r="Z522" s="182">
        <f>#N/A</f>
        <v>12</v>
      </c>
    </row>
    <row r="523" spans="1:26" ht="14.25" customHeight="1">
      <c r="A523" s="156"/>
      <c r="B523" s="156"/>
      <c r="C523" s="176"/>
      <c r="D523" s="177"/>
      <c r="E523" s="187"/>
      <c r="F523" s="188">
        <f>#N/A</f>
        <v>12</v>
      </c>
      <c r="G523" s="253"/>
      <c r="H523" s="253"/>
      <c r="I523" s="253"/>
      <c r="J523" s="253"/>
      <c r="K523" s="253"/>
      <c r="L523" s="253"/>
      <c r="M523" s="253"/>
      <c r="N523" s="253"/>
      <c r="O523" s="253"/>
      <c r="P523" s="253"/>
      <c r="Q523" s="250"/>
      <c r="R523" s="254"/>
      <c r="S523" s="123">
        <v>521</v>
      </c>
      <c r="T523" s="182" t="str">
        <f>#N/A</f>
        <v/>
      </c>
      <c r="U523" s="182" t="str">
        <f>#N/A</f>
        <v/>
      </c>
      <c r="V523" s="182" t="str">
        <f>#N/A</f>
        <v>12</v>
      </c>
      <c r="W523" s="182" t="str">
        <f>#N/A</f>
        <v/>
      </c>
      <c r="X523" s="182" t="str">
        <f>#N/A</f>
        <v/>
      </c>
      <c r="Y523" s="189" t="str">
        <f>#N/A</f>
        <v>122 Tahun,0 Bulan,31 Hari</v>
      </c>
      <c r="Z523" s="182">
        <f>#N/A</f>
        <v>12</v>
      </c>
    </row>
    <row r="524" spans="1:26" ht="14.25" customHeight="1">
      <c r="A524" s="156"/>
      <c r="B524" s="156"/>
      <c r="C524" s="176"/>
      <c r="D524" s="177"/>
      <c r="E524" s="187"/>
      <c r="F524" s="188">
        <f>#N/A</f>
        <v>12</v>
      </c>
      <c r="G524" s="253"/>
      <c r="H524" s="253"/>
      <c r="I524" s="253"/>
      <c r="J524" s="253"/>
      <c r="K524" s="253"/>
      <c r="L524" s="253"/>
      <c r="M524" s="253"/>
      <c r="N524" s="253"/>
      <c r="O524" s="253"/>
      <c r="P524" s="253"/>
      <c r="Q524" s="250"/>
      <c r="R524" s="254"/>
      <c r="S524" s="123">
        <v>522</v>
      </c>
      <c r="T524" s="182" t="str">
        <f>#N/A</f>
        <v/>
      </c>
      <c r="U524" s="182" t="str">
        <f>#N/A</f>
        <v/>
      </c>
      <c r="V524" s="182" t="str">
        <f>#N/A</f>
        <v>12</v>
      </c>
      <c r="W524" s="182" t="str">
        <f>#N/A</f>
        <v/>
      </c>
      <c r="X524" s="182" t="str">
        <f>#N/A</f>
        <v/>
      </c>
      <c r="Y524" s="189" t="str">
        <f>#N/A</f>
        <v>122 Tahun,0 Bulan,31 Hari</v>
      </c>
      <c r="Z524" s="182">
        <f>#N/A</f>
        <v>12</v>
      </c>
    </row>
    <row r="525" spans="1:26" ht="14.25" customHeight="1">
      <c r="A525" s="156"/>
      <c r="B525" s="156"/>
      <c r="C525" s="176"/>
      <c r="D525" s="177"/>
      <c r="E525" s="187"/>
      <c r="F525" s="188">
        <f>#N/A</f>
        <v>12</v>
      </c>
      <c r="G525" s="253"/>
      <c r="H525" s="253"/>
      <c r="I525" s="253"/>
      <c r="J525" s="253"/>
      <c r="K525" s="253"/>
      <c r="L525" s="253"/>
      <c r="M525" s="253"/>
      <c r="N525" s="253"/>
      <c r="O525" s="253"/>
      <c r="P525" s="253"/>
      <c r="Q525" s="250"/>
      <c r="R525" s="254"/>
      <c r="S525" s="123">
        <v>523</v>
      </c>
      <c r="T525" s="182" t="str">
        <f>#N/A</f>
        <v/>
      </c>
      <c r="U525" s="182" t="str">
        <f>#N/A</f>
        <v/>
      </c>
      <c r="V525" s="182" t="str">
        <f>#N/A</f>
        <v>12</v>
      </c>
      <c r="W525" s="182" t="str">
        <f>#N/A</f>
        <v/>
      </c>
      <c r="X525" s="182" t="str">
        <f>#N/A</f>
        <v/>
      </c>
      <c r="Y525" s="189" t="str">
        <f>#N/A</f>
        <v>122 Tahun,0 Bulan,31 Hari</v>
      </c>
      <c r="Z525" s="182">
        <f>#N/A</f>
        <v>12</v>
      </c>
    </row>
    <row r="526" spans="1:26" ht="14.25" customHeight="1">
      <c r="A526" s="156"/>
      <c r="B526" s="156"/>
      <c r="C526" s="176"/>
      <c r="D526" s="177"/>
      <c r="E526" s="187"/>
      <c r="F526" s="188">
        <f>#N/A</f>
        <v>12</v>
      </c>
      <c r="G526" s="253"/>
      <c r="H526" s="253"/>
      <c r="I526" s="253"/>
      <c r="J526" s="253"/>
      <c r="K526" s="253"/>
      <c r="L526" s="253"/>
      <c r="M526" s="253"/>
      <c r="N526" s="253"/>
      <c r="O526" s="253"/>
      <c r="P526" s="253"/>
      <c r="Q526" s="250"/>
      <c r="R526" s="254"/>
      <c r="S526" s="123">
        <v>524</v>
      </c>
      <c r="T526" s="182" t="str">
        <f>#N/A</f>
        <v/>
      </c>
      <c r="U526" s="182" t="str">
        <f>#N/A</f>
        <v/>
      </c>
      <c r="V526" s="182" t="str">
        <f>#N/A</f>
        <v>12</v>
      </c>
      <c r="W526" s="182" t="str">
        <f>#N/A</f>
        <v/>
      </c>
      <c r="X526" s="182" t="str">
        <f>#N/A</f>
        <v/>
      </c>
      <c r="Y526" s="189" t="str">
        <f>#N/A</f>
        <v>122 Tahun,0 Bulan,31 Hari</v>
      </c>
      <c r="Z526" s="182">
        <f>#N/A</f>
        <v>12</v>
      </c>
    </row>
    <row r="527" spans="1:26" ht="14.25" customHeight="1">
      <c r="A527" s="156"/>
      <c r="B527" s="156"/>
      <c r="C527" s="176"/>
      <c r="D527" s="177"/>
      <c r="E527" s="187"/>
      <c r="F527" s="188">
        <f>#N/A</f>
        <v>12</v>
      </c>
      <c r="G527" s="253"/>
      <c r="H527" s="253"/>
      <c r="I527" s="253"/>
      <c r="J527" s="253"/>
      <c r="K527" s="253"/>
      <c r="L527" s="253"/>
      <c r="M527" s="253"/>
      <c r="N527" s="253"/>
      <c r="O527" s="253"/>
      <c r="P527" s="253"/>
      <c r="Q527" s="250"/>
      <c r="R527" s="254"/>
      <c r="S527" s="123">
        <v>525</v>
      </c>
      <c r="T527" s="182" t="str">
        <f>#N/A</f>
        <v/>
      </c>
      <c r="U527" s="182" t="str">
        <f>#N/A</f>
        <v/>
      </c>
      <c r="V527" s="182" t="str">
        <f>#N/A</f>
        <v>12</v>
      </c>
      <c r="W527" s="182" t="str">
        <f>#N/A</f>
        <v/>
      </c>
      <c r="X527" s="182" t="str">
        <f>#N/A</f>
        <v/>
      </c>
      <c r="Y527" s="189" t="str">
        <f>#N/A</f>
        <v>122 Tahun,0 Bulan,31 Hari</v>
      </c>
      <c r="Z527" s="182">
        <f>#N/A</f>
        <v>12</v>
      </c>
    </row>
    <row r="528" spans="1:26" ht="14.25" customHeight="1">
      <c r="A528" s="156"/>
      <c r="B528" s="156"/>
      <c r="C528" s="176"/>
      <c r="D528" s="177"/>
      <c r="E528" s="187"/>
      <c r="F528" s="188">
        <f>#N/A</f>
        <v>12</v>
      </c>
      <c r="G528" s="253"/>
      <c r="H528" s="253"/>
      <c r="I528" s="253"/>
      <c r="J528" s="253"/>
      <c r="K528" s="253"/>
      <c r="L528" s="253"/>
      <c r="M528" s="253"/>
      <c r="N528" s="253"/>
      <c r="O528" s="253"/>
      <c r="P528" s="253"/>
      <c r="Q528" s="250"/>
      <c r="R528" s="254"/>
      <c r="S528" s="123">
        <v>526</v>
      </c>
      <c r="T528" s="182" t="str">
        <f>#N/A</f>
        <v/>
      </c>
      <c r="U528" s="182" t="str">
        <f>#N/A</f>
        <v/>
      </c>
      <c r="V528" s="182" t="str">
        <f>#N/A</f>
        <v>12</v>
      </c>
      <c r="W528" s="182" t="str">
        <f>#N/A</f>
        <v/>
      </c>
      <c r="X528" s="182" t="str">
        <f>#N/A</f>
        <v/>
      </c>
      <c r="Y528" s="189" t="str">
        <f>#N/A</f>
        <v>122 Tahun,0 Bulan,31 Hari</v>
      </c>
      <c r="Z528" s="182">
        <f>#N/A</f>
        <v>12</v>
      </c>
    </row>
    <row r="529" spans="1:26" ht="14.25" customHeight="1">
      <c r="A529" s="156"/>
      <c r="B529" s="156"/>
      <c r="C529" s="176"/>
      <c r="D529" s="177"/>
      <c r="E529" s="187"/>
      <c r="F529" s="188">
        <f>#N/A</f>
        <v>12</v>
      </c>
      <c r="G529" s="253"/>
      <c r="H529" s="253"/>
      <c r="I529" s="253"/>
      <c r="J529" s="253"/>
      <c r="K529" s="253"/>
      <c r="L529" s="253"/>
      <c r="M529" s="253"/>
      <c r="N529" s="253"/>
      <c r="O529" s="253"/>
      <c r="P529" s="253"/>
      <c r="Q529" s="250"/>
      <c r="R529" s="254"/>
      <c r="S529" s="123">
        <v>527</v>
      </c>
      <c r="T529" s="182" t="str">
        <f>#N/A</f>
        <v/>
      </c>
      <c r="U529" s="182" t="str">
        <f>#N/A</f>
        <v/>
      </c>
      <c r="V529" s="182" t="str">
        <f>#N/A</f>
        <v>12</v>
      </c>
      <c r="W529" s="182" t="str">
        <f>#N/A</f>
        <v/>
      </c>
      <c r="X529" s="182" t="str">
        <f>#N/A</f>
        <v/>
      </c>
      <c r="Y529" s="189" t="str">
        <f>#N/A</f>
        <v>122 Tahun,0 Bulan,31 Hari</v>
      </c>
      <c r="Z529" s="182">
        <f>#N/A</f>
        <v>12</v>
      </c>
    </row>
    <row r="530" spans="1:26" ht="14.25" customHeight="1">
      <c r="A530" s="156"/>
      <c r="B530" s="156"/>
      <c r="C530" s="176"/>
      <c r="D530" s="177"/>
      <c r="E530" s="187"/>
      <c r="F530" s="188">
        <f>#N/A</f>
        <v>12</v>
      </c>
      <c r="G530" s="253"/>
      <c r="H530" s="253"/>
      <c r="I530" s="253"/>
      <c r="J530" s="253"/>
      <c r="K530" s="253"/>
      <c r="L530" s="253"/>
      <c r="M530" s="253"/>
      <c r="N530" s="253"/>
      <c r="O530" s="253"/>
      <c r="P530" s="253"/>
      <c r="Q530" s="250"/>
      <c r="R530" s="254"/>
      <c r="S530" s="123">
        <v>528</v>
      </c>
      <c r="T530" s="182" t="str">
        <f>#N/A</f>
        <v/>
      </c>
      <c r="U530" s="182" t="str">
        <f>#N/A</f>
        <v/>
      </c>
      <c r="V530" s="182" t="str">
        <f>#N/A</f>
        <v>12</v>
      </c>
      <c r="W530" s="182" t="str">
        <f>#N/A</f>
        <v/>
      </c>
      <c r="X530" s="182" t="str">
        <f>#N/A</f>
        <v/>
      </c>
      <c r="Y530" s="189" t="str">
        <f>#N/A</f>
        <v>122 Tahun,0 Bulan,31 Hari</v>
      </c>
      <c r="Z530" s="182">
        <f>#N/A</f>
        <v>12</v>
      </c>
    </row>
    <row r="531" spans="1:26" ht="14.25" customHeight="1">
      <c r="A531" s="156"/>
      <c r="B531" s="156"/>
      <c r="C531" s="176"/>
      <c r="D531" s="177"/>
      <c r="E531" s="187"/>
      <c r="F531" s="188">
        <f>#N/A</f>
        <v>12</v>
      </c>
      <c r="G531" s="253"/>
      <c r="H531" s="253"/>
      <c r="I531" s="253"/>
      <c r="J531" s="253"/>
      <c r="K531" s="253"/>
      <c r="L531" s="253"/>
      <c r="M531" s="253"/>
      <c r="N531" s="253"/>
      <c r="O531" s="253"/>
      <c r="P531" s="253"/>
      <c r="Q531" s="250"/>
      <c r="R531" s="254"/>
      <c r="S531" s="123">
        <v>529</v>
      </c>
      <c r="T531" s="182" t="str">
        <f>#N/A</f>
        <v/>
      </c>
      <c r="U531" s="182" t="str">
        <f>#N/A</f>
        <v/>
      </c>
      <c r="V531" s="182" t="str">
        <f>#N/A</f>
        <v>12</v>
      </c>
      <c r="W531" s="182" t="str">
        <f>#N/A</f>
        <v/>
      </c>
      <c r="X531" s="182" t="str">
        <f>#N/A</f>
        <v/>
      </c>
      <c r="Y531" s="189" t="str">
        <f>#N/A</f>
        <v>122 Tahun,0 Bulan,31 Hari</v>
      </c>
      <c r="Z531" s="182">
        <f>#N/A</f>
        <v>12</v>
      </c>
    </row>
    <row r="532" spans="1:26" ht="14.25" customHeight="1">
      <c r="A532" s="156"/>
      <c r="B532" s="156"/>
      <c r="C532" s="176"/>
      <c r="D532" s="177"/>
      <c r="E532" s="187"/>
      <c r="F532" s="188">
        <f>#N/A</f>
        <v>12</v>
      </c>
      <c r="G532" s="253"/>
      <c r="H532" s="253"/>
      <c r="I532" s="253"/>
      <c r="J532" s="253"/>
      <c r="K532" s="253"/>
      <c r="L532" s="253"/>
      <c r="M532" s="253"/>
      <c r="N532" s="253"/>
      <c r="O532" s="253"/>
      <c r="P532" s="253"/>
      <c r="Q532" s="250"/>
      <c r="R532" s="254"/>
      <c r="S532" s="123">
        <v>530</v>
      </c>
      <c r="T532" s="182" t="str">
        <f>#N/A</f>
        <v/>
      </c>
      <c r="U532" s="182" t="str">
        <f>#N/A</f>
        <v/>
      </c>
      <c r="V532" s="182" t="str">
        <f>#N/A</f>
        <v>12</v>
      </c>
      <c r="W532" s="182" t="str">
        <f>#N/A</f>
        <v/>
      </c>
      <c r="X532" s="182" t="str">
        <f>#N/A</f>
        <v/>
      </c>
      <c r="Y532" s="189" t="str">
        <f>#N/A</f>
        <v>122 Tahun,0 Bulan,31 Hari</v>
      </c>
      <c r="Z532" s="182">
        <f>#N/A</f>
        <v>12</v>
      </c>
    </row>
    <row r="533" spans="1:26" ht="14.25" customHeight="1">
      <c r="A533" s="156"/>
      <c r="B533" s="156"/>
      <c r="C533" s="176"/>
      <c r="D533" s="177"/>
      <c r="E533" s="187"/>
      <c r="F533" s="188">
        <f>#N/A</f>
        <v>12</v>
      </c>
      <c r="G533" s="253"/>
      <c r="H533" s="253"/>
      <c r="I533" s="253"/>
      <c r="J533" s="253"/>
      <c r="K533" s="253"/>
      <c r="L533" s="253"/>
      <c r="M533" s="253"/>
      <c r="N533" s="253"/>
      <c r="O533" s="253"/>
      <c r="P533" s="253"/>
      <c r="Q533" s="250"/>
      <c r="R533" s="254"/>
      <c r="S533" s="123">
        <v>531</v>
      </c>
      <c r="T533" s="182" t="str">
        <f>#N/A</f>
        <v/>
      </c>
      <c r="U533" s="182" t="str">
        <f>#N/A</f>
        <v/>
      </c>
      <c r="V533" s="182" t="str">
        <f>#N/A</f>
        <v>12</v>
      </c>
      <c r="W533" s="182" t="str">
        <f>#N/A</f>
        <v/>
      </c>
      <c r="X533" s="182" t="str">
        <f>#N/A</f>
        <v/>
      </c>
      <c r="Y533" s="189" t="str">
        <f>#N/A</f>
        <v>122 Tahun,0 Bulan,31 Hari</v>
      </c>
      <c r="Z533" s="182">
        <f>#N/A</f>
        <v>12</v>
      </c>
    </row>
    <row r="534" spans="1:26" ht="14.25" customHeight="1">
      <c r="A534" s="156"/>
      <c r="B534" s="156"/>
      <c r="C534" s="176"/>
      <c r="D534" s="177"/>
      <c r="E534" s="187"/>
      <c r="F534" s="188">
        <f>#N/A</f>
        <v>12</v>
      </c>
      <c r="G534" s="253"/>
      <c r="H534" s="253"/>
      <c r="I534" s="253"/>
      <c r="J534" s="253"/>
      <c r="K534" s="253"/>
      <c r="L534" s="253"/>
      <c r="M534" s="253"/>
      <c r="N534" s="253"/>
      <c r="O534" s="253"/>
      <c r="P534" s="253"/>
      <c r="Q534" s="250"/>
      <c r="R534" s="254"/>
      <c r="S534" s="123">
        <v>532</v>
      </c>
      <c r="T534" s="182" t="str">
        <f>#N/A</f>
        <v/>
      </c>
      <c r="U534" s="182" t="str">
        <f>#N/A</f>
        <v/>
      </c>
      <c r="V534" s="182" t="str">
        <f>#N/A</f>
        <v>12</v>
      </c>
      <c r="W534" s="182" t="str">
        <f>#N/A</f>
        <v/>
      </c>
      <c r="X534" s="182" t="str">
        <f>#N/A</f>
        <v/>
      </c>
      <c r="Y534" s="189" t="str">
        <f>#N/A</f>
        <v>122 Tahun,0 Bulan,31 Hari</v>
      </c>
      <c r="Z534" s="182">
        <f>#N/A</f>
        <v>12</v>
      </c>
    </row>
    <row r="535" spans="1:26" ht="14.25" customHeight="1">
      <c r="A535" s="156"/>
      <c r="B535" s="156"/>
      <c r="C535" s="176"/>
      <c r="D535" s="177"/>
      <c r="E535" s="187"/>
      <c r="F535" s="188">
        <f>#N/A</f>
        <v>12</v>
      </c>
      <c r="G535" s="253"/>
      <c r="H535" s="253"/>
      <c r="I535" s="253"/>
      <c r="J535" s="253"/>
      <c r="K535" s="253"/>
      <c r="L535" s="253"/>
      <c r="M535" s="253"/>
      <c r="N535" s="253"/>
      <c r="O535" s="253"/>
      <c r="P535" s="253"/>
      <c r="Q535" s="250"/>
      <c r="R535" s="254"/>
      <c r="S535" s="123">
        <v>533</v>
      </c>
      <c r="T535" s="182" t="str">
        <f>#N/A</f>
        <v/>
      </c>
      <c r="U535" s="182" t="str">
        <f>#N/A</f>
        <v/>
      </c>
      <c r="V535" s="182" t="str">
        <f>#N/A</f>
        <v>12</v>
      </c>
      <c r="W535" s="182" t="str">
        <f>#N/A</f>
        <v/>
      </c>
      <c r="X535" s="182" t="str">
        <f>#N/A</f>
        <v/>
      </c>
      <c r="Y535" s="189" t="str">
        <f>#N/A</f>
        <v>122 Tahun,0 Bulan,31 Hari</v>
      </c>
      <c r="Z535" s="182">
        <f>#N/A</f>
        <v>12</v>
      </c>
    </row>
    <row r="536" spans="1:26" ht="14.25" customHeight="1">
      <c r="A536" s="156"/>
      <c r="B536" s="156"/>
      <c r="C536" s="176"/>
      <c r="D536" s="177"/>
      <c r="E536" s="187"/>
      <c r="F536" s="188">
        <f>#N/A</f>
        <v>12</v>
      </c>
      <c r="G536" s="253"/>
      <c r="H536" s="253"/>
      <c r="I536" s="253"/>
      <c r="J536" s="253"/>
      <c r="K536" s="253"/>
      <c r="L536" s="253"/>
      <c r="M536" s="253"/>
      <c r="N536" s="253"/>
      <c r="O536" s="253"/>
      <c r="P536" s="253"/>
      <c r="Q536" s="250"/>
      <c r="R536" s="254"/>
      <c r="S536" s="123">
        <v>534</v>
      </c>
      <c r="T536" s="182" t="str">
        <f>#N/A</f>
        <v/>
      </c>
      <c r="U536" s="182" t="str">
        <f>#N/A</f>
        <v/>
      </c>
      <c r="V536" s="182" t="str">
        <f>#N/A</f>
        <v>12</v>
      </c>
      <c r="W536" s="182" t="str">
        <f>#N/A</f>
        <v/>
      </c>
      <c r="X536" s="182" t="str">
        <f>#N/A</f>
        <v/>
      </c>
      <c r="Y536" s="189" t="str">
        <f>#N/A</f>
        <v>122 Tahun,0 Bulan,31 Hari</v>
      </c>
      <c r="Z536" s="182">
        <f>#N/A</f>
        <v>12</v>
      </c>
    </row>
    <row r="537" spans="1:26" ht="14.25" customHeight="1">
      <c r="A537" s="156"/>
      <c r="B537" s="156"/>
      <c r="C537" s="176"/>
      <c r="D537" s="177"/>
      <c r="E537" s="187"/>
      <c r="F537" s="188">
        <f>#N/A</f>
        <v>12</v>
      </c>
      <c r="G537" s="253"/>
      <c r="H537" s="253"/>
      <c r="I537" s="253"/>
      <c r="J537" s="253"/>
      <c r="K537" s="253"/>
      <c r="L537" s="253"/>
      <c r="M537" s="253"/>
      <c r="N537" s="253"/>
      <c r="O537" s="253"/>
      <c r="P537" s="253"/>
      <c r="Q537" s="250"/>
      <c r="R537" s="254"/>
      <c r="S537" s="123">
        <v>535</v>
      </c>
      <c r="T537" s="182" t="str">
        <f>#N/A</f>
        <v/>
      </c>
      <c r="U537" s="182" t="str">
        <f>#N/A</f>
        <v/>
      </c>
      <c r="V537" s="182" t="str">
        <f>#N/A</f>
        <v>12</v>
      </c>
      <c r="W537" s="182" t="str">
        <f>#N/A</f>
        <v/>
      </c>
      <c r="X537" s="182" t="str">
        <f>#N/A</f>
        <v/>
      </c>
      <c r="Y537" s="189" t="str">
        <f>#N/A</f>
        <v>122 Tahun,0 Bulan,31 Hari</v>
      </c>
      <c r="Z537" s="182">
        <f>#N/A</f>
        <v>12</v>
      </c>
    </row>
    <row r="538" spans="1:26" ht="14.25" customHeight="1">
      <c r="A538" s="156"/>
      <c r="B538" s="156"/>
      <c r="C538" s="176"/>
      <c r="D538" s="177"/>
      <c r="E538" s="187"/>
      <c r="F538" s="188">
        <f>#N/A</f>
        <v>12</v>
      </c>
      <c r="G538" s="253"/>
      <c r="H538" s="253"/>
      <c r="I538" s="253"/>
      <c r="J538" s="253"/>
      <c r="K538" s="253"/>
      <c r="L538" s="253"/>
      <c r="M538" s="253"/>
      <c r="N538" s="253"/>
      <c r="O538" s="253"/>
      <c r="P538" s="253"/>
      <c r="Q538" s="250"/>
      <c r="R538" s="254"/>
      <c r="S538" s="123">
        <v>536</v>
      </c>
      <c r="T538" s="182" t="str">
        <f>#N/A</f>
        <v/>
      </c>
      <c r="U538" s="182" t="str">
        <f>#N/A</f>
        <v/>
      </c>
      <c r="V538" s="182" t="str">
        <f>#N/A</f>
        <v>12</v>
      </c>
      <c r="W538" s="182" t="str">
        <f>#N/A</f>
        <v/>
      </c>
      <c r="X538" s="182" t="str">
        <f>#N/A</f>
        <v/>
      </c>
      <c r="Y538" s="189" t="str">
        <f>#N/A</f>
        <v>122 Tahun,0 Bulan,31 Hari</v>
      </c>
      <c r="Z538" s="182">
        <f>#N/A</f>
        <v>12</v>
      </c>
    </row>
    <row r="539" spans="1:26" ht="14.25" customHeight="1">
      <c r="A539" s="156"/>
      <c r="B539" s="156"/>
      <c r="C539" s="176"/>
      <c r="D539" s="177"/>
      <c r="E539" s="187"/>
      <c r="F539" s="188">
        <f>#N/A</f>
        <v>12</v>
      </c>
      <c r="G539" s="253"/>
      <c r="H539" s="253"/>
      <c r="I539" s="253"/>
      <c r="J539" s="253"/>
      <c r="K539" s="253"/>
      <c r="L539" s="253"/>
      <c r="M539" s="253"/>
      <c r="N539" s="253"/>
      <c r="O539" s="253"/>
      <c r="P539" s="253"/>
      <c r="Q539" s="250"/>
      <c r="R539" s="254"/>
      <c r="S539" s="123">
        <v>537</v>
      </c>
      <c r="T539" s="182" t="str">
        <f>#N/A</f>
        <v/>
      </c>
      <c r="U539" s="182" t="str">
        <f>#N/A</f>
        <v/>
      </c>
      <c r="V539" s="182" t="str">
        <f>#N/A</f>
        <v>12</v>
      </c>
      <c r="W539" s="182" t="str">
        <f>#N/A</f>
        <v/>
      </c>
      <c r="X539" s="182" t="str">
        <f>#N/A</f>
        <v/>
      </c>
      <c r="Y539" s="189" t="str">
        <f>#N/A</f>
        <v>122 Tahun,0 Bulan,31 Hari</v>
      </c>
      <c r="Z539" s="182">
        <f>#N/A</f>
        <v>12</v>
      </c>
    </row>
    <row r="540" spans="1:26" ht="14.25" customHeight="1">
      <c r="A540" s="156"/>
      <c r="B540" s="156"/>
      <c r="C540" s="176"/>
      <c r="D540" s="177"/>
      <c r="E540" s="187"/>
      <c r="F540" s="188">
        <f>#N/A</f>
        <v>12</v>
      </c>
      <c r="G540" s="253"/>
      <c r="H540" s="253"/>
      <c r="I540" s="253"/>
      <c r="J540" s="253"/>
      <c r="K540" s="253"/>
      <c r="L540" s="253"/>
      <c r="M540" s="253"/>
      <c r="N540" s="253"/>
      <c r="O540" s="253"/>
      <c r="P540" s="253"/>
      <c r="Q540" s="250"/>
      <c r="R540" s="254"/>
      <c r="S540" s="123">
        <v>538</v>
      </c>
      <c r="T540" s="182" t="str">
        <f>#N/A</f>
        <v/>
      </c>
      <c r="U540" s="182" t="str">
        <f>#N/A</f>
        <v/>
      </c>
      <c r="V540" s="182" t="str">
        <f>#N/A</f>
        <v>12</v>
      </c>
      <c r="W540" s="182" t="str">
        <f>#N/A</f>
        <v/>
      </c>
      <c r="X540" s="182" t="str">
        <f>#N/A</f>
        <v/>
      </c>
      <c r="Y540" s="189" t="str">
        <f>#N/A</f>
        <v>122 Tahun,0 Bulan,31 Hari</v>
      </c>
      <c r="Z540" s="182">
        <f>#N/A</f>
        <v>12</v>
      </c>
    </row>
    <row r="541" spans="1:26" ht="14.25" customHeight="1">
      <c r="A541" s="156"/>
      <c r="B541" s="156"/>
      <c r="C541" s="176"/>
      <c r="D541" s="177"/>
      <c r="E541" s="187"/>
      <c r="F541" s="188">
        <f>#N/A</f>
        <v>12</v>
      </c>
      <c r="G541" s="253"/>
      <c r="H541" s="253"/>
      <c r="I541" s="253"/>
      <c r="J541" s="253"/>
      <c r="K541" s="253"/>
      <c r="L541" s="253"/>
      <c r="M541" s="253"/>
      <c r="N541" s="253"/>
      <c r="O541" s="253"/>
      <c r="P541" s="253"/>
      <c r="Q541" s="250"/>
      <c r="R541" s="254"/>
      <c r="S541" s="123">
        <v>539</v>
      </c>
      <c r="T541" s="182" t="str">
        <f>#N/A</f>
        <v/>
      </c>
      <c r="U541" s="182" t="str">
        <f>#N/A</f>
        <v/>
      </c>
      <c r="V541" s="182" t="str">
        <f>#N/A</f>
        <v>12</v>
      </c>
      <c r="W541" s="182" t="str">
        <f>#N/A</f>
        <v/>
      </c>
      <c r="X541" s="182" t="str">
        <f>#N/A</f>
        <v/>
      </c>
      <c r="Y541" s="189" t="str">
        <f>#N/A</f>
        <v>122 Tahun,0 Bulan,31 Hari</v>
      </c>
      <c r="Z541" s="182">
        <f>#N/A</f>
        <v>12</v>
      </c>
    </row>
    <row r="542" spans="1:26" ht="14.25" customHeight="1">
      <c r="A542" s="156"/>
      <c r="B542" s="156"/>
      <c r="C542" s="176"/>
      <c r="D542" s="177"/>
      <c r="E542" s="187"/>
      <c r="F542" s="188">
        <f>#N/A</f>
        <v>12</v>
      </c>
      <c r="G542" s="253"/>
      <c r="H542" s="253"/>
      <c r="I542" s="253"/>
      <c r="J542" s="253"/>
      <c r="K542" s="253"/>
      <c r="L542" s="253"/>
      <c r="M542" s="253"/>
      <c r="N542" s="253"/>
      <c r="O542" s="253"/>
      <c r="P542" s="253"/>
      <c r="Q542" s="250"/>
      <c r="R542" s="254"/>
      <c r="S542" s="123">
        <v>540</v>
      </c>
      <c r="T542" s="182" t="str">
        <f>#N/A</f>
        <v/>
      </c>
      <c r="U542" s="182" t="str">
        <f>#N/A</f>
        <v/>
      </c>
      <c r="V542" s="182" t="str">
        <f>#N/A</f>
        <v>12</v>
      </c>
      <c r="W542" s="182" t="str">
        <f>#N/A</f>
        <v/>
      </c>
      <c r="X542" s="182" t="str">
        <f>#N/A</f>
        <v/>
      </c>
      <c r="Y542" s="189" t="str">
        <f>#N/A</f>
        <v>122 Tahun,0 Bulan,31 Hari</v>
      </c>
      <c r="Z542" s="182">
        <f>#N/A</f>
        <v>12</v>
      </c>
    </row>
    <row r="543" spans="1:26" ht="14.25" customHeight="1">
      <c r="A543" s="156"/>
      <c r="B543" s="156"/>
      <c r="C543" s="176"/>
      <c r="D543" s="177"/>
      <c r="E543" s="187"/>
      <c r="F543" s="188">
        <f>#N/A</f>
        <v>12</v>
      </c>
      <c r="G543" s="253"/>
      <c r="H543" s="253"/>
      <c r="I543" s="253"/>
      <c r="J543" s="253"/>
      <c r="K543" s="253"/>
      <c r="L543" s="253"/>
      <c r="M543" s="253"/>
      <c r="N543" s="253"/>
      <c r="O543" s="253"/>
      <c r="P543" s="253"/>
      <c r="Q543" s="250"/>
      <c r="R543" s="254"/>
      <c r="S543" s="123">
        <v>541</v>
      </c>
      <c r="T543" s="182" t="str">
        <f>#N/A</f>
        <v/>
      </c>
      <c r="U543" s="182" t="str">
        <f>#N/A</f>
        <v/>
      </c>
      <c r="V543" s="182" t="str">
        <f>#N/A</f>
        <v>12</v>
      </c>
      <c r="W543" s="182" t="str">
        <f>#N/A</f>
        <v/>
      </c>
      <c r="X543" s="182" t="str">
        <f>#N/A</f>
        <v/>
      </c>
      <c r="Y543" s="189" t="str">
        <f>#N/A</f>
        <v>122 Tahun,0 Bulan,31 Hari</v>
      </c>
      <c r="Z543" s="182">
        <f>#N/A</f>
        <v>12</v>
      </c>
    </row>
    <row r="544" spans="1:26" ht="14.25" customHeight="1">
      <c r="A544" s="156"/>
      <c r="B544" s="156"/>
      <c r="C544" s="176"/>
      <c r="D544" s="177"/>
      <c r="E544" s="187"/>
      <c r="F544" s="188">
        <f>#N/A</f>
        <v>12</v>
      </c>
      <c r="G544" s="253"/>
      <c r="H544" s="253"/>
      <c r="I544" s="253"/>
      <c r="J544" s="253"/>
      <c r="K544" s="253"/>
      <c r="L544" s="253"/>
      <c r="M544" s="253"/>
      <c r="N544" s="253"/>
      <c r="O544" s="253"/>
      <c r="P544" s="253"/>
      <c r="Q544" s="250"/>
      <c r="R544" s="254"/>
      <c r="S544" s="123">
        <v>542</v>
      </c>
      <c r="T544" s="182" t="str">
        <f>#N/A</f>
        <v/>
      </c>
      <c r="U544" s="182" t="str">
        <f>#N/A</f>
        <v/>
      </c>
      <c r="V544" s="182" t="str">
        <f>#N/A</f>
        <v>12</v>
      </c>
      <c r="W544" s="182" t="str">
        <f>#N/A</f>
        <v/>
      </c>
      <c r="X544" s="182" t="str">
        <f>#N/A</f>
        <v/>
      </c>
      <c r="Y544" s="189" t="str">
        <f>#N/A</f>
        <v>122 Tahun,0 Bulan,31 Hari</v>
      </c>
      <c r="Z544" s="182">
        <f>#N/A</f>
        <v>12</v>
      </c>
    </row>
    <row r="545" spans="1:26" ht="14.25" customHeight="1">
      <c r="A545" s="156"/>
      <c r="B545" s="156"/>
      <c r="C545" s="176"/>
      <c r="D545" s="177"/>
      <c r="E545" s="187"/>
      <c r="F545" s="188">
        <f>#N/A</f>
        <v>12</v>
      </c>
      <c r="G545" s="253"/>
      <c r="H545" s="253"/>
      <c r="I545" s="253"/>
      <c r="J545" s="253"/>
      <c r="K545" s="253"/>
      <c r="L545" s="253"/>
      <c r="M545" s="253"/>
      <c r="N545" s="253"/>
      <c r="O545" s="253"/>
      <c r="P545" s="253"/>
      <c r="Q545" s="250"/>
      <c r="R545" s="254"/>
      <c r="S545" s="123">
        <v>543</v>
      </c>
      <c r="T545" s="182" t="str">
        <f>#N/A</f>
        <v/>
      </c>
      <c r="U545" s="182" t="str">
        <f>#N/A</f>
        <v/>
      </c>
      <c r="V545" s="182" t="str">
        <f>#N/A</f>
        <v>12</v>
      </c>
      <c r="W545" s="182" t="str">
        <f>#N/A</f>
        <v/>
      </c>
      <c r="X545" s="182" t="str">
        <f>#N/A</f>
        <v/>
      </c>
      <c r="Y545" s="189" t="str">
        <f>#N/A</f>
        <v>122 Tahun,0 Bulan,31 Hari</v>
      </c>
      <c r="Z545" s="182">
        <f>#N/A</f>
        <v>12</v>
      </c>
    </row>
    <row r="546" spans="1:26" ht="14.25" customHeight="1">
      <c r="A546" s="156"/>
      <c r="B546" s="156"/>
      <c r="C546" s="176"/>
      <c r="D546" s="177"/>
      <c r="E546" s="187"/>
      <c r="F546" s="188">
        <f>#N/A</f>
        <v>12</v>
      </c>
      <c r="G546" s="253"/>
      <c r="H546" s="253"/>
      <c r="I546" s="253"/>
      <c r="J546" s="253"/>
      <c r="K546" s="253"/>
      <c r="L546" s="253"/>
      <c r="M546" s="253"/>
      <c r="N546" s="253"/>
      <c r="O546" s="253"/>
      <c r="P546" s="253"/>
      <c r="Q546" s="250"/>
      <c r="R546" s="254"/>
      <c r="S546" s="123">
        <v>544</v>
      </c>
      <c r="T546" s="182" t="str">
        <f>#N/A</f>
        <v/>
      </c>
      <c r="U546" s="182" t="str">
        <f>#N/A</f>
        <v/>
      </c>
      <c r="V546" s="182" t="str">
        <f>#N/A</f>
        <v>12</v>
      </c>
      <c r="W546" s="182" t="str">
        <f>#N/A</f>
        <v/>
      </c>
      <c r="X546" s="182" t="str">
        <f>#N/A</f>
        <v/>
      </c>
      <c r="Y546" s="189" t="str">
        <f>#N/A</f>
        <v>122 Tahun,0 Bulan,31 Hari</v>
      </c>
      <c r="Z546" s="182">
        <f>#N/A</f>
        <v>12</v>
      </c>
    </row>
    <row r="547" spans="1:26" ht="14.25" customHeight="1">
      <c r="A547" s="156"/>
      <c r="B547" s="156"/>
      <c r="C547" s="176"/>
      <c r="D547" s="177"/>
      <c r="E547" s="187"/>
      <c r="F547" s="188">
        <f>#N/A</f>
        <v>12</v>
      </c>
      <c r="G547" s="253"/>
      <c r="H547" s="253"/>
      <c r="I547" s="253"/>
      <c r="J547" s="253"/>
      <c r="K547" s="253"/>
      <c r="L547" s="253"/>
      <c r="M547" s="253"/>
      <c r="N547" s="253"/>
      <c r="O547" s="253"/>
      <c r="P547" s="253"/>
      <c r="Q547" s="250"/>
      <c r="R547" s="254"/>
      <c r="S547" s="123">
        <v>545</v>
      </c>
      <c r="T547" s="182" t="str">
        <f>#N/A</f>
        <v/>
      </c>
      <c r="U547" s="182" t="str">
        <f>#N/A</f>
        <v/>
      </c>
      <c r="V547" s="182" t="str">
        <f>#N/A</f>
        <v>12</v>
      </c>
      <c r="W547" s="182" t="str">
        <f>#N/A</f>
        <v/>
      </c>
      <c r="X547" s="182" t="str">
        <f>#N/A</f>
        <v/>
      </c>
      <c r="Y547" s="189" t="str">
        <f>#N/A</f>
        <v>122 Tahun,0 Bulan,31 Hari</v>
      </c>
      <c r="Z547" s="182">
        <f>#N/A</f>
        <v>12</v>
      </c>
    </row>
    <row r="548" spans="1:26" ht="14.25" customHeight="1">
      <c r="A548" s="156"/>
      <c r="B548" s="156"/>
      <c r="C548" s="176"/>
      <c r="D548" s="177"/>
      <c r="E548" s="187"/>
      <c r="F548" s="188">
        <f>#N/A</f>
        <v>12</v>
      </c>
      <c r="G548" s="253"/>
      <c r="H548" s="253"/>
      <c r="I548" s="253"/>
      <c r="J548" s="253"/>
      <c r="K548" s="253"/>
      <c r="L548" s="253"/>
      <c r="M548" s="253"/>
      <c r="N548" s="253"/>
      <c r="O548" s="253"/>
      <c r="P548" s="253"/>
      <c r="Q548" s="250"/>
      <c r="R548" s="254"/>
      <c r="S548" s="123">
        <v>546</v>
      </c>
      <c r="T548" s="182" t="str">
        <f>#N/A</f>
        <v/>
      </c>
      <c r="U548" s="182" t="str">
        <f>#N/A</f>
        <v/>
      </c>
      <c r="V548" s="182" t="str">
        <f>#N/A</f>
        <v>12</v>
      </c>
      <c r="W548" s="182" t="str">
        <f>#N/A</f>
        <v/>
      </c>
      <c r="X548" s="182" t="str">
        <f>#N/A</f>
        <v/>
      </c>
      <c r="Y548" s="189" t="str">
        <f>#N/A</f>
        <v>122 Tahun,0 Bulan,31 Hari</v>
      </c>
      <c r="Z548" s="182">
        <f>#N/A</f>
        <v>12</v>
      </c>
    </row>
    <row r="549" spans="1:26" ht="14.25" customHeight="1">
      <c r="A549" s="156"/>
      <c r="B549" s="156"/>
      <c r="C549" s="176"/>
      <c r="D549" s="177"/>
      <c r="E549" s="187"/>
      <c r="F549" s="188">
        <f>#N/A</f>
        <v>12</v>
      </c>
      <c r="G549" s="253"/>
      <c r="H549" s="253"/>
      <c r="I549" s="253"/>
      <c r="J549" s="253"/>
      <c r="K549" s="253"/>
      <c r="L549" s="253"/>
      <c r="M549" s="253"/>
      <c r="N549" s="253"/>
      <c r="O549" s="253"/>
      <c r="P549" s="253"/>
      <c r="Q549" s="250"/>
      <c r="R549" s="254"/>
      <c r="S549" s="123">
        <v>547</v>
      </c>
      <c r="T549" s="182" t="str">
        <f>#N/A</f>
        <v/>
      </c>
      <c r="U549" s="182" t="str">
        <f>#N/A</f>
        <v/>
      </c>
      <c r="V549" s="182" t="str">
        <f>#N/A</f>
        <v>12</v>
      </c>
      <c r="W549" s="182" t="str">
        <f>#N/A</f>
        <v/>
      </c>
      <c r="X549" s="182" t="str">
        <f>#N/A</f>
        <v/>
      </c>
      <c r="Y549" s="189" t="str">
        <f>#N/A</f>
        <v>122 Tahun,0 Bulan,31 Hari</v>
      </c>
      <c r="Z549" s="182">
        <f>#N/A</f>
        <v>12</v>
      </c>
    </row>
    <row r="550" spans="1:26" ht="14.25" customHeight="1">
      <c r="A550" s="156"/>
      <c r="B550" s="156"/>
      <c r="C550" s="176"/>
      <c r="D550" s="177"/>
      <c r="E550" s="187"/>
      <c r="F550" s="188">
        <f>#N/A</f>
        <v>12</v>
      </c>
      <c r="G550" s="253"/>
      <c r="H550" s="253"/>
      <c r="I550" s="253"/>
      <c r="J550" s="253"/>
      <c r="K550" s="253"/>
      <c r="L550" s="253"/>
      <c r="M550" s="253"/>
      <c r="N550" s="253"/>
      <c r="O550" s="253"/>
      <c r="P550" s="253"/>
      <c r="Q550" s="250"/>
      <c r="R550" s="254"/>
      <c r="S550" s="123">
        <v>548</v>
      </c>
      <c r="T550" s="182" t="str">
        <f>#N/A</f>
        <v/>
      </c>
      <c r="U550" s="182" t="str">
        <f>#N/A</f>
        <v/>
      </c>
      <c r="V550" s="182" t="str">
        <f>#N/A</f>
        <v>12</v>
      </c>
      <c r="W550" s="182" t="str">
        <f>#N/A</f>
        <v/>
      </c>
      <c r="X550" s="182" t="str">
        <f>#N/A</f>
        <v/>
      </c>
      <c r="Y550" s="189" t="str">
        <f>#N/A</f>
        <v>122 Tahun,0 Bulan,31 Hari</v>
      </c>
      <c r="Z550" s="182">
        <f>#N/A</f>
        <v>12</v>
      </c>
    </row>
    <row r="551" spans="1:26" ht="14.25" customHeight="1">
      <c r="A551" s="156"/>
      <c r="B551" s="156"/>
      <c r="C551" s="176"/>
      <c r="D551" s="177"/>
      <c r="E551" s="187"/>
      <c r="F551" s="188">
        <f>#N/A</f>
        <v>12</v>
      </c>
      <c r="G551" s="253"/>
      <c r="H551" s="253"/>
      <c r="I551" s="253"/>
      <c r="J551" s="253"/>
      <c r="K551" s="253"/>
      <c r="L551" s="253"/>
      <c r="M551" s="253"/>
      <c r="N551" s="253"/>
      <c r="O551" s="253"/>
      <c r="P551" s="253"/>
      <c r="Q551" s="250"/>
      <c r="R551" s="254"/>
      <c r="S551" s="123">
        <v>549</v>
      </c>
      <c r="T551" s="182" t="str">
        <f>#N/A</f>
        <v/>
      </c>
      <c r="U551" s="182" t="str">
        <f>#N/A</f>
        <v/>
      </c>
      <c r="V551" s="182" t="str">
        <f>#N/A</f>
        <v>12</v>
      </c>
      <c r="W551" s="182" t="str">
        <f>#N/A</f>
        <v/>
      </c>
      <c r="X551" s="182" t="str">
        <f>#N/A</f>
        <v/>
      </c>
      <c r="Y551" s="189" t="str">
        <f>#N/A</f>
        <v>122 Tahun,0 Bulan,31 Hari</v>
      </c>
      <c r="Z551" s="182">
        <f>#N/A</f>
        <v>12</v>
      </c>
    </row>
    <row r="552" spans="1:26" ht="14.25" customHeight="1">
      <c r="A552" s="156"/>
      <c r="B552" s="156"/>
      <c r="C552" s="176"/>
      <c r="D552" s="177"/>
      <c r="E552" s="187"/>
      <c r="F552" s="188">
        <f>#N/A</f>
        <v>12</v>
      </c>
      <c r="G552" s="253"/>
      <c r="H552" s="253"/>
      <c r="I552" s="253"/>
      <c r="J552" s="253"/>
      <c r="K552" s="253"/>
      <c r="L552" s="253"/>
      <c r="M552" s="253"/>
      <c r="N552" s="253"/>
      <c r="O552" s="253"/>
      <c r="P552" s="253"/>
      <c r="Q552" s="250"/>
      <c r="R552" s="254"/>
      <c r="S552" s="123">
        <v>550</v>
      </c>
      <c r="T552" s="182" t="str">
        <f>#N/A</f>
        <v/>
      </c>
      <c r="U552" s="182" t="str">
        <f>#N/A</f>
        <v/>
      </c>
      <c r="V552" s="182" t="str">
        <f>#N/A</f>
        <v>12</v>
      </c>
      <c r="W552" s="182" t="str">
        <f>#N/A</f>
        <v/>
      </c>
      <c r="X552" s="182" t="str">
        <f>#N/A</f>
        <v/>
      </c>
      <c r="Y552" s="189" t="str">
        <f>#N/A</f>
        <v>122 Tahun,0 Bulan,31 Hari</v>
      </c>
      <c r="Z552" s="182">
        <f>#N/A</f>
        <v>12</v>
      </c>
    </row>
    <row r="553" spans="1:26" ht="14.25" customHeight="1">
      <c r="A553" s="156"/>
      <c r="B553" s="156"/>
      <c r="C553" s="176"/>
      <c r="D553" s="177"/>
      <c r="E553" s="187"/>
      <c r="F553" s="188">
        <f>#N/A</f>
        <v>12</v>
      </c>
      <c r="G553" s="253"/>
      <c r="H553" s="253"/>
      <c r="I553" s="253"/>
      <c r="J553" s="253"/>
      <c r="K553" s="253"/>
      <c r="L553" s="253"/>
      <c r="M553" s="253"/>
      <c r="N553" s="253"/>
      <c r="O553" s="253"/>
      <c r="P553" s="253"/>
      <c r="Q553" s="250"/>
      <c r="R553" s="254"/>
      <c r="S553" s="123">
        <v>551</v>
      </c>
      <c r="T553" s="182" t="str">
        <f>#N/A</f>
        <v/>
      </c>
      <c r="U553" s="182" t="str">
        <f>#N/A</f>
        <v/>
      </c>
      <c r="V553" s="182" t="str">
        <f>#N/A</f>
        <v>12</v>
      </c>
      <c r="W553" s="182" t="str">
        <f>#N/A</f>
        <v/>
      </c>
      <c r="X553" s="182" t="str">
        <f>#N/A</f>
        <v/>
      </c>
      <c r="Y553" s="189" t="str">
        <f>#N/A</f>
        <v>122 Tahun,0 Bulan,31 Hari</v>
      </c>
      <c r="Z553" s="182">
        <f>#N/A</f>
        <v>12</v>
      </c>
    </row>
    <row r="554" spans="1:26" ht="14.25" customHeight="1">
      <c r="A554" s="156"/>
      <c r="B554" s="156"/>
      <c r="C554" s="176"/>
      <c r="D554" s="177"/>
      <c r="E554" s="187"/>
      <c r="F554" s="188">
        <f>#N/A</f>
        <v>12</v>
      </c>
      <c r="G554" s="253"/>
      <c r="H554" s="253"/>
      <c r="I554" s="253"/>
      <c r="J554" s="253"/>
      <c r="K554" s="253"/>
      <c r="L554" s="253"/>
      <c r="M554" s="253"/>
      <c r="N554" s="253"/>
      <c r="O554" s="253"/>
      <c r="P554" s="253"/>
      <c r="Q554" s="250"/>
      <c r="R554" s="254"/>
      <c r="S554" s="123">
        <v>552</v>
      </c>
      <c r="T554" s="182" t="str">
        <f>#N/A</f>
        <v/>
      </c>
      <c r="U554" s="182" t="str">
        <f>#N/A</f>
        <v/>
      </c>
      <c r="V554" s="182" t="str">
        <f>#N/A</f>
        <v>12</v>
      </c>
      <c r="W554" s="182" t="str">
        <f>#N/A</f>
        <v/>
      </c>
      <c r="X554" s="182" t="str">
        <f>#N/A</f>
        <v/>
      </c>
      <c r="Y554" s="189" t="str">
        <f>#N/A</f>
        <v>122 Tahun,0 Bulan,31 Hari</v>
      </c>
      <c r="Z554" s="182">
        <f>#N/A</f>
        <v>12</v>
      </c>
    </row>
    <row r="555" spans="1:26" ht="14.25" customHeight="1">
      <c r="A555" s="156"/>
      <c r="B555" s="156"/>
      <c r="C555" s="176"/>
      <c r="D555" s="177"/>
      <c r="E555" s="187"/>
      <c r="F555" s="188">
        <f>#N/A</f>
        <v>12</v>
      </c>
      <c r="G555" s="253"/>
      <c r="H555" s="253"/>
      <c r="I555" s="253"/>
      <c r="J555" s="253"/>
      <c r="K555" s="253"/>
      <c r="L555" s="253"/>
      <c r="M555" s="253"/>
      <c r="N555" s="253"/>
      <c r="O555" s="253"/>
      <c r="P555" s="253"/>
      <c r="Q555" s="250"/>
      <c r="R555" s="254"/>
      <c r="S555" s="123">
        <v>553</v>
      </c>
      <c r="T555" s="182" t="str">
        <f>#N/A</f>
        <v/>
      </c>
      <c r="U555" s="182" t="str">
        <f>#N/A</f>
        <v/>
      </c>
      <c r="V555" s="182" t="str">
        <f>#N/A</f>
        <v>12</v>
      </c>
      <c r="W555" s="182" t="str">
        <f>#N/A</f>
        <v/>
      </c>
      <c r="X555" s="182" t="str">
        <f>#N/A</f>
        <v/>
      </c>
      <c r="Y555" s="189" t="str">
        <f>#N/A</f>
        <v>122 Tahun,0 Bulan,31 Hari</v>
      </c>
      <c r="Z555" s="182">
        <f>#N/A</f>
        <v>12</v>
      </c>
    </row>
    <row r="556" spans="1:26" ht="14.25" customHeight="1">
      <c r="A556" s="156"/>
      <c r="B556" s="156"/>
      <c r="C556" s="176"/>
      <c r="D556" s="177"/>
      <c r="E556" s="187"/>
      <c r="F556" s="188">
        <f>#N/A</f>
        <v>12</v>
      </c>
      <c r="G556" s="253"/>
      <c r="H556" s="253"/>
      <c r="I556" s="253"/>
      <c r="J556" s="253"/>
      <c r="K556" s="253"/>
      <c r="L556" s="253"/>
      <c r="M556" s="253"/>
      <c r="N556" s="253"/>
      <c r="O556" s="253"/>
      <c r="P556" s="253"/>
      <c r="Q556" s="250"/>
      <c r="R556" s="254"/>
      <c r="S556" s="123">
        <v>554</v>
      </c>
      <c r="T556" s="182" t="str">
        <f>#N/A</f>
        <v/>
      </c>
      <c r="U556" s="182" t="str">
        <f>#N/A</f>
        <v/>
      </c>
      <c r="V556" s="182" t="str">
        <f>#N/A</f>
        <v>12</v>
      </c>
      <c r="W556" s="182" t="str">
        <f>#N/A</f>
        <v/>
      </c>
      <c r="X556" s="182" t="str">
        <f>#N/A</f>
        <v/>
      </c>
      <c r="Y556" s="189" t="str">
        <f>#N/A</f>
        <v>122 Tahun,0 Bulan,31 Hari</v>
      </c>
      <c r="Z556" s="182">
        <f>#N/A</f>
        <v>12</v>
      </c>
    </row>
    <row r="557" spans="1:26" ht="14.25" customHeight="1">
      <c r="A557" s="156"/>
      <c r="B557" s="156"/>
      <c r="C557" s="176"/>
      <c r="D557" s="177"/>
      <c r="E557" s="187"/>
      <c r="F557" s="188">
        <f>#N/A</f>
        <v>12</v>
      </c>
      <c r="G557" s="253"/>
      <c r="H557" s="253"/>
      <c r="I557" s="253"/>
      <c r="J557" s="253"/>
      <c r="K557" s="253"/>
      <c r="L557" s="253"/>
      <c r="M557" s="253"/>
      <c r="N557" s="253"/>
      <c r="O557" s="253"/>
      <c r="P557" s="253"/>
      <c r="Q557" s="250"/>
      <c r="R557" s="254"/>
      <c r="S557" s="123">
        <v>555</v>
      </c>
      <c r="T557" s="182" t="str">
        <f>#N/A</f>
        <v/>
      </c>
      <c r="U557" s="182" t="str">
        <f>#N/A</f>
        <v/>
      </c>
      <c r="V557" s="182" t="str">
        <f>#N/A</f>
        <v>12</v>
      </c>
      <c r="W557" s="182" t="str">
        <f>#N/A</f>
        <v/>
      </c>
      <c r="X557" s="182" t="str">
        <f>#N/A</f>
        <v/>
      </c>
      <c r="Y557" s="189" t="str">
        <f>#N/A</f>
        <v>122 Tahun,0 Bulan,31 Hari</v>
      </c>
      <c r="Z557" s="182">
        <f>#N/A</f>
        <v>12</v>
      </c>
    </row>
    <row r="558" spans="1:26" ht="14.25" customHeight="1">
      <c r="A558" s="156"/>
      <c r="B558" s="156"/>
      <c r="C558" s="176"/>
      <c r="D558" s="177"/>
      <c r="E558" s="187"/>
      <c r="F558" s="188">
        <f>#N/A</f>
        <v>12</v>
      </c>
      <c r="G558" s="253"/>
      <c r="H558" s="253"/>
      <c r="I558" s="253"/>
      <c r="J558" s="253"/>
      <c r="K558" s="253"/>
      <c r="L558" s="253"/>
      <c r="M558" s="253"/>
      <c r="N558" s="253"/>
      <c r="O558" s="253"/>
      <c r="P558" s="253"/>
      <c r="Q558" s="250"/>
      <c r="R558" s="254"/>
      <c r="S558" s="123">
        <v>556</v>
      </c>
      <c r="T558" s="182" t="str">
        <f>#N/A</f>
        <v/>
      </c>
      <c r="U558" s="182" t="str">
        <f>#N/A</f>
        <v/>
      </c>
      <c r="V558" s="182" t="str">
        <f>#N/A</f>
        <v>12</v>
      </c>
      <c r="W558" s="182" t="str">
        <f>#N/A</f>
        <v/>
      </c>
      <c r="X558" s="182" t="str">
        <f>#N/A</f>
        <v/>
      </c>
      <c r="Y558" s="189" t="str">
        <f>#N/A</f>
        <v>122 Tahun,0 Bulan,31 Hari</v>
      </c>
      <c r="Z558" s="182">
        <f>#N/A</f>
        <v>12</v>
      </c>
    </row>
    <row r="559" spans="1:26" ht="14.25" customHeight="1">
      <c r="A559" s="156"/>
      <c r="B559" s="156"/>
      <c r="C559" s="176"/>
      <c r="D559" s="177"/>
      <c r="E559" s="187"/>
      <c r="F559" s="188">
        <f>#N/A</f>
        <v>12</v>
      </c>
      <c r="G559" s="253"/>
      <c r="H559" s="253"/>
      <c r="I559" s="253"/>
      <c r="J559" s="253"/>
      <c r="K559" s="253"/>
      <c r="L559" s="253"/>
      <c r="M559" s="253"/>
      <c r="N559" s="253"/>
      <c r="O559" s="253"/>
      <c r="P559" s="253"/>
      <c r="Q559" s="250"/>
      <c r="R559" s="254"/>
      <c r="S559" s="123">
        <v>557</v>
      </c>
      <c r="T559" s="182" t="str">
        <f>#N/A</f>
        <v/>
      </c>
      <c r="U559" s="182" t="str">
        <f>#N/A</f>
        <v/>
      </c>
      <c r="V559" s="182" t="str">
        <f>#N/A</f>
        <v>12</v>
      </c>
      <c r="W559" s="182" t="str">
        <f>#N/A</f>
        <v/>
      </c>
      <c r="X559" s="182" t="str">
        <f>#N/A</f>
        <v/>
      </c>
      <c r="Y559" s="189" t="str">
        <f>#N/A</f>
        <v>122 Tahun,0 Bulan,31 Hari</v>
      </c>
      <c r="Z559" s="182">
        <f>#N/A</f>
        <v>12</v>
      </c>
    </row>
    <row r="560" spans="1:26" ht="14.25" customHeight="1">
      <c r="A560" s="156"/>
      <c r="B560" s="156"/>
      <c r="C560" s="176"/>
      <c r="D560" s="177"/>
      <c r="E560" s="187"/>
      <c r="F560" s="188">
        <f>#N/A</f>
        <v>12</v>
      </c>
      <c r="G560" s="253"/>
      <c r="H560" s="253"/>
      <c r="I560" s="253"/>
      <c r="J560" s="253"/>
      <c r="K560" s="253"/>
      <c r="L560" s="253"/>
      <c r="M560" s="253"/>
      <c r="N560" s="253"/>
      <c r="O560" s="253"/>
      <c r="P560" s="253"/>
      <c r="Q560" s="250"/>
      <c r="R560" s="254"/>
      <c r="S560" s="123">
        <v>558</v>
      </c>
      <c r="T560" s="182" t="str">
        <f>#N/A</f>
        <v/>
      </c>
      <c r="U560" s="182" t="str">
        <f>#N/A</f>
        <v/>
      </c>
      <c r="V560" s="182" t="str">
        <f>#N/A</f>
        <v>12</v>
      </c>
      <c r="W560" s="182" t="str">
        <f>#N/A</f>
        <v/>
      </c>
      <c r="X560" s="182" t="str">
        <f>#N/A</f>
        <v/>
      </c>
      <c r="Y560" s="189" t="str">
        <f>#N/A</f>
        <v>122 Tahun,0 Bulan,31 Hari</v>
      </c>
      <c r="Z560" s="182">
        <f>#N/A</f>
        <v>12</v>
      </c>
    </row>
    <row r="561" spans="1:26" ht="14.25" customHeight="1">
      <c r="A561" s="156"/>
      <c r="B561" s="156"/>
      <c r="C561" s="176"/>
      <c r="D561" s="177"/>
      <c r="E561" s="187"/>
      <c r="F561" s="188">
        <f>#N/A</f>
        <v>12</v>
      </c>
      <c r="G561" s="253"/>
      <c r="H561" s="253"/>
      <c r="I561" s="253"/>
      <c r="J561" s="253"/>
      <c r="K561" s="253"/>
      <c r="L561" s="253"/>
      <c r="M561" s="253"/>
      <c r="N561" s="253"/>
      <c r="O561" s="253"/>
      <c r="P561" s="253"/>
      <c r="Q561" s="250"/>
      <c r="R561" s="254"/>
      <c r="S561" s="123">
        <v>559</v>
      </c>
      <c r="T561" s="182" t="str">
        <f>#N/A</f>
        <v/>
      </c>
      <c r="U561" s="182" t="str">
        <f>#N/A</f>
        <v/>
      </c>
      <c r="V561" s="182" t="str">
        <f>#N/A</f>
        <v>12</v>
      </c>
      <c r="W561" s="182" t="str">
        <f>#N/A</f>
        <v/>
      </c>
      <c r="X561" s="182" t="str">
        <f>#N/A</f>
        <v/>
      </c>
      <c r="Y561" s="189" t="str">
        <f>#N/A</f>
        <v>122 Tahun,0 Bulan,31 Hari</v>
      </c>
      <c r="Z561" s="182">
        <f>#N/A</f>
        <v>12</v>
      </c>
    </row>
    <row r="562" spans="1:26" ht="14.25" customHeight="1">
      <c r="A562" s="156"/>
      <c r="B562" s="156"/>
      <c r="C562" s="176"/>
      <c r="D562" s="177"/>
      <c r="E562" s="187"/>
      <c r="F562" s="188">
        <f>#N/A</f>
        <v>12</v>
      </c>
      <c r="G562" s="253"/>
      <c r="H562" s="253"/>
      <c r="I562" s="253"/>
      <c r="J562" s="253"/>
      <c r="K562" s="253"/>
      <c r="L562" s="253"/>
      <c r="M562" s="253"/>
      <c r="N562" s="253"/>
      <c r="O562" s="253"/>
      <c r="P562" s="253"/>
      <c r="Q562" s="250"/>
      <c r="R562" s="254"/>
      <c r="S562" s="123">
        <v>560</v>
      </c>
      <c r="T562" s="182" t="str">
        <f>#N/A</f>
        <v/>
      </c>
      <c r="U562" s="182" t="str">
        <f>#N/A</f>
        <v/>
      </c>
      <c r="V562" s="182" t="str">
        <f>#N/A</f>
        <v>12</v>
      </c>
      <c r="W562" s="182" t="str">
        <f>#N/A</f>
        <v/>
      </c>
      <c r="X562" s="182" t="str">
        <f>#N/A</f>
        <v/>
      </c>
      <c r="Y562" s="189" t="str">
        <f>#N/A</f>
        <v>122 Tahun,0 Bulan,31 Hari</v>
      </c>
      <c r="Z562" s="182">
        <f>#N/A</f>
        <v>12</v>
      </c>
    </row>
    <row r="563" spans="1:26" ht="14.25" customHeight="1">
      <c r="A563" s="156"/>
      <c r="B563" s="156"/>
      <c r="C563" s="176"/>
      <c r="D563" s="177"/>
      <c r="E563" s="187"/>
      <c r="F563" s="188">
        <f>#N/A</f>
        <v>12</v>
      </c>
      <c r="G563" s="253"/>
      <c r="H563" s="253"/>
      <c r="I563" s="253"/>
      <c r="J563" s="253"/>
      <c r="K563" s="253"/>
      <c r="L563" s="253"/>
      <c r="M563" s="253"/>
      <c r="N563" s="253"/>
      <c r="O563" s="253"/>
      <c r="P563" s="253"/>
      <c r="Q563" s="250"/>
      <c r="R563" s="254"/>
      <c r="S563" s="123">
        <v>561</v>
      </c>
      <c r="T563" s="182" t="str">
        <f>#N/A</f>
        <v/>
      </c>
      <c r="U563" s="182" t="str">
        <f>#N/A</f>
        <v/>
      </c>
      <c r="V563" s="182" t="str">
        <f>#N/A</f>
        <v>12</v>
      </c>
      <c r="W563" s="182" t="str">
        <f>#N/A</f>
        <v/>
      </c>
      <c r="X563" s="182" t="str">
        <f>#N/A</f>
        <v/>
      </c>
      <c r="Y563" s="189" t="str">
        <f>#N/A</f>
        <v>122 Tahun,0 Bulan,31 Hari</v>
      </c>
      <c r="Z563" s="182">
        <f>#N/A</f>
        <v>12</v>
      </c>
    </row>
    <row r="564" spans="1:26" ht="14.25" customHeight="1">
      <c r="A564" s="156"/>
      <c r="B564" s="156"/>
      <c r="C564" s="176"/>
      <c r="D564" s="177"/>
      <c r="E564" s="187"/>
      <c r="F564" s="188">
        <f>#N/A</f>
        <v>12</v>
      </c>
      <c r="G564" s="253"/>
      <c r="H564" s="253"/>
      <c r="I564" s="253"/>
      <c r="J564" s="253"/>
      <c r="K564" s="253"/>
      <c r="L564" s="253"/>
      <c r="M564" s="253"/>
      <c r="N564" s="253"/>
      <c r="O564" s="253"/>
      <c r="P564" s="253"/>
      <c r="Q564" s="250"/>
      <c r="R564" s="254"/>
      <c r="S564" s="123">
        <v>562</v>
      </c>
      <c r="T564" s="182" t="str">
        <f>#N/A</f>
        <v/>
      </c>
      <c r="U564" s="182" t="str">
        <f>#N/A</f>
        <v/>
      </c>
      <c r="V564" s="182" t="str">
        <f>#N/A</f>
        <v>12</v>
      </c>
      <c r="W564" s="182" t="str">
        <f>#N/A</f>
        <v/>
      </c>
      <c r="X564" s="182" t="str">
        <f>#N/A</f>
        <v/>
      </c>
      <c r="Y564" s="189" t="str">
        <f>#N/A</f>
        <v>122 Tahun,0 Bulan,31 Hari</v>
      </c>
      <c r="Z564" s="182">
        <f>#N/A</f>
        <v>12</v>
      </c>
    </row>
    <row r="565" spans="1:26" ht="14.25" customHeight="1">
      <c r="A565" s="156"/>
      <c r="B565" s="156"/>
      <c r="C565" s="176"/>
      <c r="D565" s="177"/>
      <c r="E565" s="187"/>
      <c r="F565" s="188">
        <f>#N/A</f>
        <v>12</v>
      </c>
      <c r="G565" s="253"/>
      <c r="H565" s="253"/>
      <c r="I565" s="253"/>
      <c r="J565" s="253"/>
      <c r="K565" s="253"/>
      <c r="L565" s="253"/>
      <c r="M565" s="253"/>
      <c r="N565" s="253"/>
      <c r="O565" s="253"/>
      <c r="P565" s="253"/>
      <c r="Q565" s="250"/>
      <c r="R565" s="254"/>
      <c r="S565" s="123">
        <v>563</v>
      </c>
      <c r="T565" s="182" t="str">
        <f>#N/A</f>
        <v/>
      </c>
      <c r="U565" s="182" t="str">
        <f>#N/A</f>
        <v/>
      </c>
      <c r="V565" s="182" t="str">
        <f>#N/A</f>
        <v>12</v>
      </c>
      <c r="W565" s="182" t="str">
        <f>#N/A</f>
        <v/>
      </c>
      <c r="X565" s="182" t="str">
        <f>#N/A</f>
        <v/>
      </c>
      <c r="Y565" s="189" t="str">
        <f>#N/A</f>
        <v>122 Tahun,0 Bulan,31 Hari</v>
      </c>
      <c r="Z565" s="182">
        <f>#N/A</f>
        <v>12</v>
      </c>
    </row>
    <row r="566" spans="1:26" ht="14.25" customHeight="1">
      <c r="A566" s="156"/>
      <c r="B566" s="156"/>
      <c r="C566" s="176"/>
      <c r="D566" s="177"/>
      <c r="E566" s="187"/>
      <c r="F566" s="188">
        <f>#N/A</f>
        <v>12</v>
      </c>
      <c r="G566" s="253"/>
      <c r="H566" s="253"/>
      <c r="I566" s="253"/>
      <c r="J566" s="253"/>
      <c r="K566" s="253"/>
      <c r="L566" s="253"/>
      <c r="M566" s="253"/>
      <c r="N566" s="253"/>
      <c r="O566" s="253"/>
      <c r="P566" s="253"/>
      <c r="Q566" s="250"/>
      <c r="R566" s="254"/>
      <c r="S566" s="123">
        <v>564</v>
      </c>
      <c r="T566" s="182" t="str">
        <f>#N/A</f>
        <v/>
      </c>
      <c r="U566" s="182" t="str">
        <f>#N/A</f>
        <v/>
      </c>
      <c r="V566" s="182" t="str">
        <f>#N/A</f>
        <v>12</v>
      </c>
      <c r="W566" s="182" t="str">
        <f>#N/A</f>
        <v/>
      </c>
      <c r="X566" s="182" t="str">
        <f>#N/A</f>
        <v/>
      </c>
      <c r="Y566" s="189" t="str">
        <f>#N/A</f>
        <v>122 Tahun,0 Bulan,31 Hari</v>
      </c>
      <c r="Z566" s="182">
        <f>#N/A</f>
        <v>12</v>
      </c>
    </row>
    <row r="567" spans="1:26" ht="14.25" customHeight="1">
      <c r="A567" s="156"/>
      <c r="B567" s="156"/>
      <c r="C567" s="176"/>
      <c r="D567" s="177"/>
      <c r="E567" s="187"/>
      <c r="F567" s="188">
        <f>#N/A</f>
        <v>12</v>
      </c>
      <c r="G567" s="253"/>
      <c r="H567" s="253"/>
      <c r="I567" s="253"/>
      <c r="J567" s="253"/>
      <c r="K567" s="253"/>
      <c r="L567" s="253"/>
      <c r="M567" s="253"/>
      <c r="N567" s="253"/>
      <c r="O567" s="253"/>
      <c r="P567" s="253"/>
      <c r="Q567" s="250"/>
      <c r="R567" s="254"/>
      <c r="S567" s="123">
        <v>565</v>
      </c>
      <c r="T567" s="182" t="str">
        <f>#N/A</f>
        <v/>
      </c>
      <c r="U567" s="182" t="str">
        <f>#N/A</f>
        <v/>
      </c>
      <c r="V567" s="182" t="str">
        <f>#N/A</f>
        <v>12</v>
      </c>
      <c r="W567" s="182" t="str">
        <f>#N/A</f>
        <v/>
      </c>
      <c r="X567" s="182" t="str">
        <f>#N/A</f>
        <v/>
      </c>
      <c r="Y567" s="189" t="str">
        <f>#N/A</f>
        <v>122 Tahun,0 Bulan,31 Hari</v>
      </c>
      <c r="Z567" s="182">
        <f>#N/A</f>
        <v>12</v>
      </c>
    </row>
    <row r="568" spans="1:26" ht="14.25" customHeight="1">
      <c r="A568" s="156"/>
      <c r="B568" s="156"/>
      <c r="C568" s="176"/>
      <c r="D568" s="177"/>
      <c r="E568" s="187"/>
      <c r="F568" s="188">
        <f>#N/A</f>
        <v>12</v>
      </c>
      <c r="G568" s="253"/>
      <c r="H568" s="253"/>
      <c r="I568" s="253"/>
      <c r="J568" s="253"/>
      <c r="K568" s="253"/>
      <c r="L568" s="253"/>
      <c r="M568" s="253"/>
      <c r="N568" s="253"/>
      <c r="O568" s="253"/>
      <c r="P568" s="253"/>
      <c r="Q568" s="250"/>
      <c r="R568" s="254"/>
      <c r="S568" s="123">
        <v>566</v>
      </c>
      <c r="T568" s="182" t="str">
        <f>#N/A</f>
        <v/>
      </c>
      <c r="U568" s="182" t="str">
        <f>#N/A</f>
        <v/>
      </c>
      <c r="V568" s="182" t="str">
        <f>#N/A</f>
        <v>12</v>
      </c>
      <c r="W568" s="182" t="str">
        <f>#N/A</f>
        <v/>
      </c>
      <c r="X568" s="182" t="str">
        <f>#N/A</f>
        <v/>
      </c>
      <c r="Y568" s="189" t="str">
        <f>#N/A</f>
        <v>122 Tahun,0 Bulan,31 Hari</v>
      </c>
      <c r="Z568" s="182">
        <f>#N/A</f>
        <v>12</v>
      </c>
    </row>
    <row r="569" spans="1:26" ht="14.25" customHeight="1">
      <c r="A569" s="156"/>
      <c r="B569" s="156"/>
      <c r="C569" s="176"/>
      <c r="D569" s="177"/>
      <c r="E569" s="187"/>
      <c r="F569" s="188">
        <f>#N/A</f>
        <v>12</v>
      </c>
      <c r="G569" s="253"/>
      <c r="H569" s="253"/>
      <c r="I569" s="253"/>
      <c r="J569" s="253"/>
      <c r="K569" s="253"/>
      <c r="L569" s="253"/>
      <c r="M569" s="253"/>
      <c r="N569" s="253"/>
      <c r="O569" s="253"/>
      <c r="P569" s="253"/>
      <c r="Q569" s="250"/>
      <c r="R569" s="254"/>
      <c r="S569" s="123">
        <v>567</v>
      </c>
      <c r="T569" s="182" t="str">
        <f>#N/A</f>
        <v/>
      </c>
      <c r="U569" s="182" t="str">
        <f>#N/A</f>
        <v/>
      </c>
      <c r="V569" s="182" t="str">
        <f>#N/A</f>
        <v>12</v>
      </c>
      <c r="W569" s="182" t="str">
        <f>#N/A</f>
        <v/>
      </c>
      <c r="X569" s="182" t="str">
        <f>#N/A</f>
        <v/>
      </c>
      <c r="Y569" s="189" t="str">
        <f>#N/A</f>
        <v>122 Tahun,0 Bulan,31 Hari</v>
      </c>
      <c r="Z569" s="182">
        <f>#N/A</f>
        <v>12</v>
      </c>
    </row>
    <row r="570" spans="1:26" ht="14.25" customHeight="1">
      <c r="A570" s="156"/>
      <c r="B570" s="156"/>
      <c r="C570" s="176"/>
      <c r="D570" s="177"/>
      <c r="E570" s="187"/>
      <c r="F570" s="188">
        <f>#N/A</f>
        <v>12</v>
      </c>
      <c r="G570" s="253"/>
      <c r="H570" s="253"/>
      <c r="I570" s="253"/>
      <c r="J570" s="253"/>
      <c r="K570" s="253"/>
      <c r="L570" s="253"/>
      <c r="M570" s="253"/>
      <c r="N570" s="253"/>
      <c r="O570" s="253"/>
      <c r="P570" s="253"/>
      <c r="Q570" s="250"/>
      <c r="R570" s="254"/>
      <c r="S570" s="123">
        <v>568</v>
      </c>
      <c r="T570" s="182" t="str">
        <f>#N/A</f>
        <v/>
      </c>
      <c r="U570" s="182" t="str">
        <f>#N/A</f>
        <v/>
      </c>
      <c r="V570" s="182" t="str">
        <f>#N/A</f>
        <v>12</v>
      </c>
      <c r="W570" s="182" t="str">
        <f>#N/A</f>
        <v/>
      </c>
      <c r="X570" s="182" t="str">
        <f>#N/A</f>
        <v/>
      </c>
      <c r="Y570" s="189" t="str">
        <f>#N/A</f>
        <v>122 Tahun,0 Bulan,31 Hari</v>
      </c>
      <c r="Z570" s="182">
        <f>#N/A</f>
        <v>12</v>
      </c>
    </row>
    <row r="571" spans="1:26" ht="14.25" customHeight="1">
      <c r="A571" s="156"/>
      <c r="B571" s="156"/>
      <c r="C571" s="176"/>
      <c r="D571" s="177"/>
      <c r="E571" s="187"/>
      <c r="F571" s="188">
        <f>#N/A</f>
        <v>12</v>
      </c>
      <c r="G571" s="253"/>
      <c r="H571" s="253"/>
      <c r="I571" s="253"/>
      <c r="J571" s="253"/>
      <c r="K571" s="253"/>
      <c r="L571" s="253"/>
      <c r="M571" s="253"/>
      <c r="N571" s="253"/>
      <c r="O571" s="253"/>
      <c r="P571" s="253"/>
      <c r="Q571" s="250"/>
      <c r="R571" s="254"/>
      <c r="S571" s="123">
        <v>569</v>
      </c>
      <c r="T571" s="182" t="str">
        <f>#N/A</f>
        <v/>
      </c>
      <c r="U571" s="182" t="str">
        <f>#N/A</f>
        <v/>
      </c>
      <c r="V571" s="182" t="str">
        <f>#N/A</f>
        <v>12</v>
      </c>
      <c r="W571" s="182" t="str">
        <f>#N/A</f>
        <v/>
      </c>
      <c r="X571" s="182" t="str">
        <f>#N/A</f>
        <v/>
      </c>
      <c r="Y571" s="189" t="str">
        <f>#N/A</f>
        <v>122 Tahun,0 Bulan,31 Hari</v>
      </c>
      <c r="Z571" s="182">
        <f>#N/A</f>
        <v>12</v>
      </c>
    </row>
    <row r="572" spans="1:26" ht="14.25" customHeight="1">
      <c r="A572" s="156"/>
      <c r="B572" s="156"/>
      <c r="C572" s="176"/>
      <c r="D572" s="177"/>
      <c r="E572" s="187"/>
      <c r="F572" s="188">
        <f>#N/A</f>
        <v>12</v>
      </c>
      <c r="G572" s="253"/>
      <c r="H572" s="253"/>
      <c r="I572" s="253"/>
      <c r="J572" s="253"/>
      <c r="K572" s="253"/>
      <c r="L572" s="253"/>
      <c r="M572" s="253"/>
      <c r="N572" s="253"/>
      <c r="O572" s="253"/>
      <c r="P572" s="253"/>
      <c r="Q572" s="250"/>
      <c r="R572" s="254"/>
      <c r="S572" s="123">
        <v>570</v>
      </c>
      <c r="T572" s="182" t="str">
        <f>#N/A</f>
        <v/>
      </c>
      <c r="U572" s="182" t="str">
        <f>#N/A</f>
        <v/>
      </c>
      <c r="V572" s="182" t="str">
        <f>#N/A</f>
        <v>12</v>
      </c>
      <c r="W572" s="182" t="str">
        <f>#N/A</f>
        <v/>
      </c>
      <c r="X572" s="182" t="str">
        <f>#N/A</f>
        <v/>
      </c>
      <c r="Y572" s="189" t="str">
        <f>#N/A</f>
        <v>122 Tahun,0 Bulan,31 Hari</v>
      </c>
      <c r="Z572" s="182">
        <f>#N/A</f>
        <v>12</v>
      </c>
    </row>
    <row r="573" spans="1:26" ht="14.25" customHeight="1">
      <c r="A573" s="156"/>
      <c r="B573" s="156"/>
      <c r="C573" s="176"/>
      <c r="D573" s="177"/>
      <c r="E573" s="187"/>
      <c r="F573" s="188">
        <f>#N/A</f>
        <v>12</v>
      </c>
      <c r="G573" s="253"/>
      <c r="H573" s="253"/>
      <c r="I573" s="253"/>
      <c r="J573" s="253"/>
      <c r="K573" s="253"/>
      <c r="L573" s="253"/>
      <c r="M573" s="253"/>
      <c r="N573" s="253"/>
      <c r="O573" s="253"/>
      <c r="P573" s="253"/>
      <c r="Q573" s="250"/>
      <c r="R573" s="254"/>
      <c r="S573" s="123">
        <v>571</v>
      </c>
      <c r="T573" s="182" t="str">
        <f>#N/A</f>
        <v/>
      </c>
      <c r="U573" s="182" t="str">
        <f>#N/A</f>
        <v/>
      </c>
      <c r="V573" s="182" t="str">
        <f>#N/A</f>
        <v>12</v>
      </c>
      <c r="W573" s="182" t="str">
        <f>#N/A</f>
        <v/>
      </c>
      <c r="X573" s="182" t="str">
        <f>#N/A</f>
        <v/>
      </c>
      <c r="Y573" s="189" t="str">
        <f>#N/A</f>
        <v>122 Tahun,0 Bulan,31 Hari</v>
      </c>
      <c r="Z573" s="182">
        <f>#N/A</f>
        <v>12</v>
      </c>
    </row>
    <row r="574" spans="1:26" ht="14.25" customHeight="1">
      <c r="A574" s="156"/>
      <c r="B574" s="156"/>
      <c r="C574" s="176"/>
      <c r="D574" s="177"/>
      <c r="E574" s="187"/>
      <c r="F574" s="188">
        <f>#N/A</f>
        <v>12</v>
      </c>
      <c r="G574" s="253"/>
      <c r="H574" s="253"/>
      <c r="I574" s="253"/>
      <c r="J574" s="253"/>
      <c r="K574" s="253"/>
      <c r="L574" s="253"/>
      <c r="M574" s="253"/>
      <c r="N574" s="253"/>
      <c r="O574" s="253"/>
      <c r="P574" s="253"/>
      <c r="Q574" s="250"/>
      <c r="R574" s="254"/>
      <c r="S574" s="123">
        <v>572</v>
      </c>
      <c r="T574" s="182" t="str">
        <f>#N/A</f>
        <v/>
      </c>
      <c r="U574" s="182" t="str">
        <f>#N/A</f>
        <v/>
      </c>
      <c r="V574" s="182" t="str">
        <f>#N/A</f>
        <v>12</v>
      </c>
      <c r="W574" s="182" t="str">
        <f>#N/A</f>
        <v/>
      </c>
      <c r="X574" s="182" t="str">
        <f>#N/A</f>
        <v/>
      </c>
      <c r="Y574" s="189" t="str">
        <f>#N/A</f>
        <v>122 Tahun,0 Bulan,31 Hari</v>
      </c>
      <c r="Z574" s="182">
        <f>#N/A</f>
        <v>12</v>
      </c>
    </row>
    <row r="575" spans="1:26" ht="14.25" customHeight="1">
      <c r="A575" s="156"/>
      <c r="B575" s="156"/>
      <c r="C575" s="176"/>
      <c r="D575" s="177"/>
      <c r="E575" s="187"/>
      <c r="F575" s="188">
        <f>#N/A</f>
        <v>12</v>
      </c>
      <c r="G575" s="253"/>
      <c r="H575" s="253"/>
      <c r="I575" s="253"/>
      <c r="J575" s="253"/>
      <c r="K575" s="253"/>
      <c r="L575" s="253"/>
      <c r="M575" s="253"/>
      <c r="N575" s="253"/>
      <c r="O575" s="253"/>
      <c r="P575" s="253"/>
      <c r="Q575" s="250"/>
      <c r="R575" s="254"/>
      <c r="S575" s="123">
        <v>573</v>
      </c>
      <c r="T575" s="182" t="str">
        <f>#N/A</f>
        <v/>
      </c>
      <c r="U575" s="182" t="str">
        <f>#N/A</f>
        <v/>
      </c>
      <c r="V575" s="182" t="str">
        <f>#N/A</f>
        <v>12</v>
      </c>
      <c r="W575" s="182" t="str">
        <f>#N/A</f>
        <v/>
      </c>
      <c r="X575" s="182" t="str">
        <f>#N/A</f>
        <v/>
      </c>
      <c r="Y575" s="189" t="str">
        <f>#N/A</f>
        <v>122 Tahun,0 Bulan,31 Hari</v>
      </c>
      <c r="Z575" s="182">
        <f>#N/A</f>
        <v>12</v>
      </c>
    </row>
    <row r="576" spans="1:26" ht="14.25" customHeight="1">
      <c r="A576" s="156"/>
      <c r="B576" s="156"/>
      <c r="C576" s="176"/>
      <c r="D576" s="177"/>
      <c r="E576" s="187"/>
      <c r="F576" s="188">
        <f>#N/A</f>
        <v>12</v>
      </c>
      <c r="G576" s="253"/>
      <c r="H576" s="253"/>
      <c r="I576" s="253"/>
      <c r="J576" s="253"/>
      <c r="K576" s="253"/>
      <c r="L576" s="253"/>
      <c r="M576" s="253"/>
      <c r="N576" s="253"/>
      <c r="O576" s="253"/>
      <c r="P576" s="253"/>
      <c r="Q576" s="250"/>
      <c r="R576" s="254"/>
      <c r="S576" s="123">
        <v>574</v>
      </c>
      <c r="T576" s="182" t="str">
        <f>#N/A</f>
        <v/>
      </c>
      <c r="U576" s="182" t="str">
        <f>#N/A</f>
        <v/>
      </c>
      <c r="V576" s="182" t="str">
        <f>#N/A</f>
        <v>12</v>
      </c>
      <c r="W576" s="182" t="str">
        <f>#N/A</f>
        <v/>
      </c>
      <c r="X576" s="182" t="str">
        <f>#N/A</f>
        <v/>
      </c>
      <c r="Y576" s="189" t="str">
        <f>#N/A</f>
        <v>122 Tahun,0 Bulan,31 Hari</v>
      </c>
      <c r="Z576" s="182">
        <f>#N/A</f>
        <v>12</v>
      </c>
    </row>
    <row r="577" spans="1:26" ht="14.25" customHeight="1">
      <c r="A577" s="156"/>
      <c r="B577" s="156"/>
      <c r="C577" s="176"/>
      <c r="D577" s="177"/>
      <c r="E577" s="187"/>
      <c r="F577" s="188">
        <f>#N/A</f>
        <v>12</v>
      </c>
      <c r="G577" s="253"/>
      <c r="H577" s="253"/>
      <c r="I577" s="253"/>
      <c r="J577" s="253"/>
      <c r="K577" s="253"/>
      <c r="L577" s="253"/>
      <c r="M577" s="253"/>
      <c r="N577" s="253"/>
      <c r="O577" s="253"/>
      <c r="P577" s="253"/>
      <c r="Q577" s="250"/>
      <c r="R577" s="254"/>
      <c r="S577" s="123">
        <v>575</v>
      </c>
      <c r="T577" s="182" t="str">
        <f>#N/A</f>
        <v/>
      </c>
      <c r="U577" s="182" t="str">
        <f>#N/A</f>
        <v/>
      </c>
      <c r="V577" s="182" t="str">
        <f>#N/A</f>
        <v>12</v>
      </c>
      <c r="W577" s="182" t="str">
        <f>#N/A</f>
        <v/>
      </c>
      <c r="X577" s="182" t="str">
        <f>#N/A</f>
        <v/>
      </c>
      <c r="Y577" s="189" t="str">
        <f>#N/A</f>
        <v>122 Tahun,0 Bulan,31 Hari</v>
      </c>
      <c r="Z577" s="182">
        <f>#N/A</f>
        <v>12</v>
      </c>
    </row>
    <row r="578" spans="1:26" ht="14.25" customHeight="1">
      <c r="A578" s="156"/>
      <c r="B578" s="156"/>
      <c r="C578" s="176"/>
      <c r="D578" s="177"/>
      <c r="E578" s="187"/>
      <c r="F578" s="188">
        <f>#N/A</f>
        <v>12</v>
      </c>
      <c r="G578" s="253"/>
      <c r="H578" s="253"/>
      <c r="I578" s="253"/>
      <c r="J578" s="253"/>
      <c r="K578" s="253"/>
      <c r="L578" s="253"/>
      <c r="M578" s="253"/>
      <c r="N578" s="253"/>
      <c r="O578" s="253"/>
      <c r="P578" s="253"/>
      <c r="Q578" s="250"/>
      <c r="R578" s="254"/>
      <c r="S578" s="123">
        <v>576</v>
      </c>
      <c r="T578" s="182" t="str">
        <f>#N/A</f>
        <v/>
      </c>
      <c r="U578" s="182" t="str">
        <f>#N/A</f>
        <v/>
      </c>
      <c r="V578" s="182" t="str">
        <f>#N/A</f>
        <v>12</v>
      </c>
      <c r="W578" s="182" t="str">
        <f>#N/A</f>
        <v/>
      </c>
      <c r="X578" s="182" t="str">
        <f>#N/A</f>
        <v/>
      </c>
      <c r="Y578" s="189" t="str">
        <f>#N/A</f>
        <v>122 Tahun,0 Bulan,31 Hari</v>
      </c>
      <c r="Z578" s="182">
        <f>#N/A</f>
        <v>12</v>
      </c>
    </row>
    <row r="579" spans="1:26" ht="14.25" customHeight="1">
      <c r="A579" s="156"/>
      <c r="B579" s="156"/>
      <c r="C579" s="176"/>
      <c r="D579" s="177"/>
      <c r="E579" s="187"/>
      <c r="F579" s="188">
        <f>#N/A</f>
        <v>12</v>
      </c>
      <c r="G579" s="253"/>
      <c r="H579" s="253"/>
      <c r="I579" s="253"/>
      <c r="J579" s="253"/>
      <c r="K579" s="253"/>
      <c r="L579" s="253"/>
      <c r="M579" s="253"/>
      <c r="N579" s="253"/>
      <c r="O579" s="253"/>
      <c r="P579" s="253"/>
      <c r="Q579" s="250"/>
      <c r="R579" s="254"/>
      <c r="S579" s="123">
        <v>577</v>
      </c>
      <c r="T579" s="182" t="str">
        <f>#N/A</f>
        <v/>
      </c>
      <c r="U579" s="182" t="str">
        <f>#N/A</f>
        <v/>
      </c>
      <c r="V579" s="182" t="str">
        <f>#N/A</f>
        <v>12</v>
      </c>
      <c r="W579" s="182" t="str">
        <f>#N/A</f>
        <v/>
      </c>
      <c r="X579" s="182" t="str">
        <f>#N/A</f>
        <v/>
      </c>
      <c r="Y579" s="189" t="str">
        <f>#N/A</f>
        <v>122 Tahun,0 Bulan,31 Hari</v>
      </c>
      <c r="Z579" s="182">
        <f>#N/A</f>
        <v>12</v>
      </c>
    </row>
    <row r="580" spans="1:26" ht="14.25" customHeight="1">
      <c r="A580" s="156"/>
      <c r="B580" s="156"/>
      <c r="C580" s="176"/>
      <c r="D580" s="177"/>
      <c r="E580" s="187"/>
      <c r="F580" s="188">
        <f>#N/A</f>
        <v>12</v>
      </c>
      <c r="G580" s="253"/>
      <c r="H580" s="253"/>
      <c r="I580" s="253"/>
      <c r="J580" s="253"/>
      <c r="K580" s="253"/>
      <c r="L580" s="253"/>
      <c r="M580" s="253"/>
      <c r="N580" s="253"/>
      <c r="O580" s="253"/>
      <c r="P580" s="253"/>
      <c r="Q580" s="250"/>
      <c r="R580" s="254"/>
      <c r="S580" s="123">
        <v>578</v>
      </c>
      <c r="T580" s="182" t="str">
        <f>#N/A</f>
        <v/>
      </c>
      <c r="U580" s="182" t="str">
        <f>#N/A</f>
        <v/>
      </c>
      <c r="V580" s="182" t="str">
        <f>#N/A</f>
        <v>12</v>
      </c>
      <c r="W580" s="182" t="str">
        <f>#N/A</f>
        <v/>
      </c>
      <c r="X580" s="182" t="str">
        <f>#N/A</f>
        <v/>
      </c>
      <c r="Y580" s="189" t="str">
        <f>#N/A</f>
        <v>122 Tahun,0 Bulan,31 Hari</v>
      </c>
      <c r="Z580" s="182">
        <f>#N/A</f>
        <v>12</v>
      </c>
    </row>
    <row r="581" spans="1:26" ht="14.25" customHeight="1">
      <c r="A581" s="156"/>
      <c r="B581" s="156"/>
      <c r="C581" s="176"/>
      <c r="D581" s="177"/>
      <c r="E581" s="187"/>
      <c r="F581" s="188">
        <f>#N/A</f>
        <v>12</v>
      </c>
      <c r="G581" s="253"/>
      <c r="H581" s="253"/>
      <c r="I581" s="253"/>
      <c r="J581" s="253"/>
      <c r="K581" s="253"/>
      <c r="L581" s="253"/>
      <c r="M581" s="253"/>
      <c r="N581" s="253"/>
      <c r="O581" s="253"/>
      <c r="P581" s="253"/>
      <c r="Q581" s="250"/>
      <c r="R581" s="254"/>
      <c r="S581" s="123">
        <v>579</v>
      </c>
      <c r="T581" s="182" t="str">
        <f>#N/A</f>
        <v/>
      </c>
      <c r="U581" s="182" t="str">
        <f>#N/A</f>
        <v/>
      </c>
      <c r="V581" s="182" t="str">
        <f>#N/A</f>
        <v>12</v>
      </c>
      <c r="W581" s="182" t="str">
        <f>#N/A</f>
        <v/>
      </c>
      <c r="X581" s="182" t="str">
        <f>#N/A</f>
        <v/>
      </c>
      <c r="Y581" s="189" t="str">
        <f>#N/A</f>
        <v>122 Tahun,0 Bulan,31 Hari</v>
      </c>
      <c r="Z581" s="182">
        <f>#N/A</f>
        <v>12</v>
      </c>
    </row>
    <row r="582" spans="1:26" ht="14.25" customHeight="1">
      <c r="A582" s="156"/>
      <c r="B582" s="156"/>
      <c r="C582" s="176"/>
      <c r="D582" s="177"/>
      <c r="E582" s="187"/>
      <c r="F582" s="188">
        <f>#N/A</f>
        <v>12</v>
      </c>
      <c r="G582" s="253"/>
      <c r="H582" s="253"/>
      <c r="I582" s="253"/>
      <c r="J582" s="253"/>
      <c r="K582" s="253"/>
      <c r="L582" s="253"/>
      <c r="M582" s="253"/>
      <c r="N582" s="253"/>
      <c r="O582" s="253"/>
      <c r="P582" s="253"/>
      <c r="Q582" s="250"/>
      <c r="R582" s="254"/>
      <c r="S582" s="123">
        <v>580</v>
      </c>
      <c r="T582" s="182" t="str">
        <f>#N/A</f>
        <v/>
      </c>
      <c r="U582" s="182" t="str">
        <f>#N/A</f>
        <v/>
      </c>
      <c r="V582" s="182" t="str">
        <f>#N/A</f>
        <v>12</v>
      </c>
      <c r="W582" s="182" t="str">
        <f>#N/A</f>
        <v/>
      </c>
      <c r="X582" s="182" t="str">
        <f>#N/A</f>
        <v/>
      </c>
      <c r="Y582" s="189" t="str">
        <f>#N/A</f>
        <v>122 Tahun,0 Bulan,31 Hari</v>
      </c>
      <c r="Z582" s="182">
        <f>#N/A</f>
        <v>12</v>
      </c>
    </row>
    <row r="583" spans="1:26" ht="14.25" customHeight="1">
      <c r="A583" s="156"/>
      <c r="B583" s="156"/>
      <c r="C583" s="176"/>
      <c r="D583" s="177"/>
      <c r="E583" s="187"/>
      <c r="F583" s="188">
        <f>#N/A</f>
        <v>12</v>
      </c>
      <c r="G583" s="253"/>
      <c r="H583" s="253"/>
      <c r="I583" s="253"/>
      <c r="J583" s="253"/>
      <c r="K583" s="253"/>
      <c r="L583" s="253"/>
      <c r="M583" s="253"/>
      <c r="N583" s="253"/>
      <c r="O583" s="253"/>
      <c r="P583" s="253"/>
      <c r="Q583" s="250"/>
      <c r="R583" s="254"/>
      <c r="S583" s="123">
        <v>581</v>
      </c>
      <c r="T583" s="182" t="str">
        <f>#N/A</f>
        <v/>
      </c>
      <c r="U583" s="182" t="str">
        <f>#N/A</f>
        <v/>
      </c>
      <c r="V583" s="182" t="str">
        <f>#N/A</f>
        <v>12</v>
      </c>
      <c r="W583" s="182" t="str">
        <f>#N/A</f>
        <v/>
      </c>
      <c r="X583" s="182" t="str">
        <f>#N/A</f>
        <v/>
      </c>
      <c r="Y583" s="189" t="str">
        <f>#N/A</f>
        <v>122 Tahun,0 Bulan,31 Hari</v>
      </c>
      <c r="Z583" s="182">
        <f>#N/A</f>
        <v>12</v>
      </c>
    </row>
    <row r="584" spans="1:26" ht="14.25" customHeight="1">
      <c r="A584" s="156"/>
      <c r="B584" s="156"/>
      <c r="C584" s="176"/>
      <c r="D584" s="177"/>
      <c r="E584" s="187"/>
      <c r="F584" s="188">
        <f>#N/A</f>
        <v>12</v>
      </c>
      <c r="G584" s="253"/>
      <c r="H584" s="253"/>
      <c r="I584" s="253"/>
      <c r="J584" s="253"/>
      <c r="K584" s="253"/>
      <c r="L584" s="253"/>
      <c r="M584" s="253"/>
      <c r="N584" s="253"/>
      <c r="O584" s="253"/>
      <c r="P584" s="253"/>
      <c r="Q584" s="250"/>
      <c r="R584" s="254"/>
      <c r="S584" s="123">
        <v>582</v>
      </c>
      <c r="T584" s="182" t="str">
        <f>#N/A</f>
        <v/>
      </c>
      <c r="U584" s="182" t="str">
        <f>#N/A</f>
        <v/>
      </c>
      <c r="V584" s="182" t="str">
        <f>#N/A</f>
        <v>12</v>
      </c>
      <c r="W584" s="182" t="str">
        <f>#N/A</f>
        <v/>
      </c>
      <c r="X584" s="182" t="str">
        <f>#N/A</f>
        <v/>
      </c>
      <c r="Y584" s="189" t="str">
        <f>#N/A</f>
        <v>122 Tahun,0 Bulan,31 Hari</v>
      </c>
      <c r="Z584" s="182">
        <f>#N/A</f>
        <v>12</v>
      </c>
    </row>
    <row r="585" spans="1:26" ht="14.25" customHeight="1">
      <c r="A585" s="156"/>
      <c r="B585" s="156"/>
      <c r="C585" s="176"/>
      <c r="D585" s="177"/>
      <c r="E585" s="187"/>
      <c r="F585" s="188">
        <f>#N/A</f>
        <v>12</v>
      </c>
      <c r="G585" s="253"/>
      <c r="H585" s="253"/>
      <c r="I585" s="253"/>
      <c r="J585" s="253"/>
      <c r="K585" s="253"/>
      <c r="L585" s="253"/>
      <c r="M585" s="253"/>
      <c r="N585" s="253"/>
      <c r="O585" s="253"/>
      <c r="P585" s="253"/>
      <c r="Q585" s="250"/>
      <c r="R585" s="254"/>
      <c r="S585" s="123">
        <v>583</v>
      </c>
      <c r="T585" s="182" t="str">
        <f>#N/A</f>
        <v/>
      </c>
      <c r="U585" s="182" t="str">
        <f>#N/A</f>
        <v/>
      </c>
      <c r="V585" s="182" t="str">
        <f>#N/A</f>
        <v>12</v>
      </c>
      <c r="W585" s="182" t="str">
        <f>#N/A</f>
        <v/>
      </c>
      <c r="X585" s="182" t="str">
        <f>#N/A</f>
        <v/>
      </c>
      <c r="Y585" s="189" t="str">
        <f>#N/A</f>
        <v>122 Tahun,0 Bulan,31 Hari</v>
      </c>
      <c r="Z585" s="182">
        <f>#N/A</f>
        <v>12</v>
      </c>
    </row>
    <row r="586" spans="1:26" ht="14.25" customHeight="1">
      <c r="A586" s="156"/>
      <c r="B586" s="156"/>
      <c r="C586" s="176"/>
      <c r="D586" s="177"/>
      <c r="E586" s="187"/>
      <c r="F586" s="188">
        <f>#N/A</f>
        <v>12</v>
      </c>
      <c r="G586" s="253"/>
      <c r="H586" s="253"/>
      <c r="I586" s="253"/>
      <c r="J586" s="253"/>
      <c r="K586" s="253"/>
      <c r="L586" s="253"/>
      <c r="M586" s="253"/>
      <c r="N586" s="253"/>
      <c r="O586" s="253"/>
      <c r="P586" s="253"/>
      <c r="Q586" s="250"/>
      <c r="R586" s="254"/>
      <c r="S586" s="123">
        <v>584</v>
      </c>
      <c r="T586" s="182" t="str">
        <f>#N/A</f>
        <v/>
      </c>
      <c r="U586" s="182" t="str">
        <f>#N/A</f>
        <v/>
      </c>
      <c r="V586" s="182" t="str">
        <f>#N/A</f>
        <v>12</v>
      </c>
      <c r="W586" s="182" t="str">
        <f>#N/A</f>
        <v/>
      </c>
      <c r="X586" s="182" t="str">
        <f>#N/A</f>
        <v/>
      </c>
      <c r="Y586" s="189" t="str">
        <f>#N/A</f>
        <v>122 Tahun,0 Bulan,31 Hari</v>
      </c>
      <c r="Z586" s="182">
        <f>#N/A</f>
        <v>12</v>
      </c>
    </row>
    <row r="587" spans="1:26" ht="14.25" customHeight="1">
      <c r="A587" s="156"/>
      <c r="B587" s="156"/>
      <c r="C587" s="176"/>
      <c r="D587" s="177"/>
      <c r="E587" s="187"/>
      <c r="F587" s="188">
        <f>#N/A</f>
        <v>12</v>
      </c>
      <c r="G587" s="253"/>
      <c r="H587" s="253"/>
      <c r="I587" s="253"/>
      <c r="J587" s="253"/>
      <c r="K587" s="253"/>
      <c r="L587" s="253"/>
      <c r="M587" s="253"/>
      <c r="N587" s="253"/>
      <c r="O587" s="253"/>
      <c r="P587" s="253"/>
      <c r="Q587" s="250"/>
      <c r="R587" s="254"/>
      <c r="S587" s="123">
        <v>585</v>
      </c>
      <c r="T587" s="182" t="str">
        <f>#N/A</f>
        <v/>
      </c>
      <c r="U587" s="182" t="str">
        <f>#N/A</f>
        <v/>
      </c>
      <c r="V587" s="182" t="str">
        <f>#N/A</f>
        <v>12</v>
      </c>
      <c r="W587" s="182" t="str">
        <f>#N/A</f>
        <v/>
      </c>
      <c r="X587" s="182" t="str">
        <f>#N/A</f>
        <v/>
      </c>
      <c r="Y587" s="189" t="str">
        <f>#N/A</f>
        <v>122 Tahun,0 Bulan,31 Hari</v>
      </c>
      <c r="Z587" s="182">
        <f>#N/A</f>
        <v>12</v>
      </c>
    </row>
    <row r="588" spans="1:26" ht="14.25" customHeight="1">
      <c r="A588" s="156"/>
      <c r="B588" s="156"/>
      <c r="C588" s="176"/>
      <c r="D588" s="177"/>
      <c r="E588" s="187"/>
      <c r="F588" s="188">
        <f>#N/A</f>
        <v>12</v>
      </c>
      <c r="G588" s="253"/>
      <c r="H588" s="253"/>
      <c r="I588" s="253"/>
      <c r="J588" s="253"/>
      <c r="K588" s="253"/>
      <c r="L588" s="253"/>
      <c r="M588" s="253"/>
      <c r="N588" s="253"/>
      <c r="O588" s="253"/>
      <c r="P588" s="253"/>
      <c r="Q588" s="250"/>
      <c r="R588" s="254"/>
      <c r="S588" s="123">
        <v>586</v>
      </c>
      <c r="T588" s="182" t="str">
        <f>#N/A</f>
        <v/>
      </c>
      <c r="U588" s="182" t="str">
        <f>#N/A</f>
        <v/>
      </c>
      <c r="V588" s="182" t="str">
        <f>#N/A</f>
        <v>12</v>
      </c>
      <c r="W588" s="182" t="str">
        <f>#N/A</f>
        <v/>
      </c>
      <c r="X588" s="182" t="str">
        <f>#N/A</f>
        <v/>
      </c>
      <c r="Y588" s="189" t="str">
        <f>#N/A</f>
        <v>122 Tahun,0 Bulan,31 Hari</v>
      </c>
      <c r="Z588" s="182">
        <f>#N/A</f>
        <v>12</v>
      </c>
    </row>
    <row r="589" spans="1:26" ht="14.25" customHeight="1">
      <c r="A589" s="156"/>
      <c r="B589" s="156"/>
      <c r="C589" s="176"/>
      <c r="D589" s="177"/>
      <c r="E589" s="187"/>
      <c r="F589" s="188">
        <f>#N/A</f>
        <v>12</v>
      </c>
      <c r="G589" s="253"/>
      <c r="H589" s="253"/>
      <c r="I589" s="253"/>
      <c r="J589" s="253"/>
      <c r="K589" s="253"/>
      <c r="L589" s="253"/>
      <c r="M589" s="253"/>
      <c r="N589" s="253"/>
      <c r="O589" s="253"/>
      <c r="P589" s="253"/>
      <c r="Q589" s="250"/>
      <c r="R589" s="254"/>
      <c r="S589" s="123">
        <v>587</v>
      </c>
      <c r="T589" s="182" t="str">
        <f>#N/A</f>
        <v/>
      </c>
      <c r="U589" s="182" t="str">
        <f>#N/A</f>
        <v/>
      </c>
      <c r="V589" s="182" t="str">
        <f>#N/A</f>
        <v>12</v>
      </c>
      <c r="W589" s="182" t="str">
        <f>#N/A</f>
        <v/>
      </c>
      <c r="X589" s="182" t="str">
        <f>#N/A</f>
        <v/>
      </c>
      <c r="Y589" s="189" t="str">
        <f>#N/A</f>
        <v>122 Tahun,0 Bulan,31 Hari</v>
      </c>
      <c r="Z589" s="182">
        <f>#N/A</f>
        <v>12</v>
      </c>
    </row>
    <row r="590" spans="1:26" ht="14.25" customHeight="1">
      <c r="A590" s="156"/>
      <c r="B590" s="156"/>
      <c r="C590" s="176"/>
      <c r="D590" s="177"/>
      <c r="E590" s="187"/>
      <c r="F590" s="188">
        <f>#N/A</f>
        <v>12</v>
      </c>
      <c r="G590" s="253"/>
      <c r="H590" s="253"/>
      <c r="I590" s="253"/>
      <c r="J590" s="253"/>
      <c r="K590" s="253"/>
      <c r="L590" s="253"/>
      <c r="M590" s="253"/>
      <c r="N590" s="253"/>
      <c r="O590" s="253"/>
      <c r="P590" s="253"/>
      <c r="Q590" s="250"/>
      <c r="R590" s="254"/>
      <c r="S590" s="123">
        <v>588</v>
      </c>
      <c r="T590" s="182" t="str">
        <f>#N/A</f>
        <v/>
      </c>
      <c r="U590" s="182" t="str">
        <f>#N/A</f>
        <v/>
      </c>
      <c r="V590" s="182" t="str">
        <f>#N/A</f>
        <v>12</v>
      </c>
      <c r="W590" s="182" t="str">
        <f>#N/A</f>
        <v/>
      </c>
      <c r="X590" s="182" t="str">
        <f>#N/A</f>
        <v/>
      </c>
      <c r="Y590" s="189" t="str">
        <f>#N/A</f>
        <v>122 Tahun,0 Bulan,31 Hari</v>
      </c>
      <c r="Z590" s="182">
        <f>#N/A</f>
        <v>12</v>
      </c>
    </row>
    <row r="591" spans="1:26" ht="14.25" customHeight="1">
      <c r="A591" s="156"/>
      <c r="B591" s="156"/>
      <c r="C591" s="176"/>
      <c r="D591" s="177"/>
      <c r="E591" s="187"/>
      <c r="F591" s="188">
        <f>#N/A</f>
        <v>12</v>
      </c>
      <c r="G591" s="253"/>
      <c r="H591" s="253"/>
      <c r="I591" s="253"/>
      <c r="J591" s="253"/>
      <c r="K591" s="253"/>
      <c r="L591" s="253"/>
      <c r="M591" s="253"/>
      <c r="N591" s="253"/>
      <c r="O591" s="253"/>
      <c r="P591" s="253"/>
      <c r="Q591" s="250"/>
      <c r="R591" s="254"/>
      <c r="S591" s="123">
        <v>589</v>
      </c>
      <c r="T591" s="182" t="str">
        <f>#N/A</f>
        <v/>
      </c>
      <c r="U591" s="182" t="str">
        <f>#N/A</f>
        <v/>
      </c>
      <c r="V591" s="182" t="str">
        <f>#N/A</f>
        <v>12</v>
      </c>
      <c r="W591" s="182" t="str">
        <f>#N/A</f>
        <v/>
      </c>
      <c r="X591" s="182" t="str">
        <f>#N/A</f>
        <v/>
      </c>
      <c r="Y591" s="189" t="str">
        <f>#N/A</f>
        <v>122 Tahun,0 Bulan,31 Hari</v>
      </c>
      <c r="Z591" s="182">
        <f>#N/A</f>
        <v>12</v>
      </c>
    </row>
    <row r="592" spans="1:26" ht="14.25" customHeight="1">
      <c r="A592" s="156"/>
      <c r="B592" s="156"/>
      <c r="C592" s="176"/>
      <c r="D592" s="177"/>
      <c r="E592" s="187"/>
      <c r="F592" s="188">
        <f>#N/A</f>
        <v>12</v>
      </c>
      <c r="G592" s="253"/>
      <c r="H592" s="253"/>
      <c r="I592" s="253"/>
      <c r="J592" s="253"/>
      <c r="K592" s="253"/>
      <c r="L592" s="253"/>
      <c r="M592" s="253"/>
      <c r="N592" s="253"/>
      <c r="O592" s="253"/>
      <c r="P592" s="253"/>
      <c r="Q592" s="250"/>
      <c r="R592" s="254"/>
      <c r="S592" s="123">
        <v>590</v>
      </c>
      <c r="T592" s="182" t="str">
        <f>#N/A</f>
        <v/>
      </c>
      <c r="U592" s="182" t="str">
        <f>#N/A</f>
        <v/>
      </c>
      <c r="V592" s="182" t="str">
        <f>#N/A</f>
        <v>12</v>
      </c>
      <c r="W592" s="182" t="str">
        <f>#N/A</f>
        <v/>
      </c>
      <c r="X592" s="182" t="str">
        <f>#N/A</f>
        <v/>
      </c>
      <c r="Y592" s="189" t="str">
        <f>#N/A</f>
        <v>122 Tahun,0 Bulan,31 Hari</v>
      </c>
      <c r="Z592" s="182">
        <f>#N/A</f>
        <v>12</v>
      </c>
    </row>
    <row r="593" spans="1:26" ht="14.25" customHeight="1">
      <c r="A593" s="156"/>
      <c r="B593" s="156"/>
      <c r="C593" s="176"/>
      <c r="D593" s="177"/>
      <c r="E593" s="187"/>
      <c r="F593" s="188">
        <f>#N/A</f>
        <v>12</v>
      </c>
      <c r="G593" s="253"/>
      <c r="H593" s="253"/>
      <c r="I593" s="253"/>
      <c r="J593" s="253"/>
      <c r="K593" s="253"/>
      <c r="L593" s="253"/>
      <c r="M593" s="253"/>
      <c r="N593" s="253"/>
      <c r="O593" s="253"/>
      <c r="P593" s="253"/>
      <c r="Q593" s="250"/>
      <c r="R593" s="254"/>
      <c r="S593" s="123">
        <v>591</v>
      </c>
      <c r="T593" s="182" t="str">
        <f>#N/A</f>
        <v/>
      </c>
      <c r="U593" s="182" t="str">
        <f>#N/A</f>
        <v/>
      </c>
      <c r="V593" s="182" t="str">
        <f>#N/A</f>
        <v>12</v>
      </c>
      <c r="W593" s="182" t="str">
        <f>#N/A</f>
        <v/>
      </c>
      <c r="X593" s="182" t="str">
        <f>#N/A</f>
        <v/>
      </c>
      <c r="Y593" s="189" t="str">
        <f>#N/A</f>
        <v>122 Tahun,0 Bulan,31 Hari</v>
      </c>
      <c r="Z593" s="182">
        <f>#N/A</f>
        <v>12</v>
      </c>
    </row>
    <row r="594" spans="1:26" ht="14.25" customHeight="1">
      <c r="A594" s="156"/>
      <c r="B594" s="156"/>
      <c r="C594" s="176"/>
      <c r="D594" s="177"/>
      <c r="E594" s="187"/>
      <c r="F594" s="188">
        <f>#N/A</f>
        <v>12</v>
      </c>
      <c r="G594" s="253"/>
      <c r="H594" s="253"/>
      <c r="I594" s="253"/>
      <c r="J594" s="253"/>
      <c r="K594" s="253"/>
      <c r="L594" s="253"/>
      <c r="M594" s="253"/>
      <c r="N594" s="253"/>
      <c r="O594" s="253"/>
      <c r="P594" s="253"/>
      <c r="Q594" s="250"/>
      <c r="R594" s="254"/>
      <c r="S594" s="123">
        <v>592</v>
      </c>
      <c r="T594" s="182" t="str">
        <f>#N/A</f>
        <v/>
      </c>
      <c r="U594" s="182" t="str">
        <f>#N/A</f>
        <v/>
      </c>
      <c r="V594" s="182" t="str">
        <f>#N/A</f>
        <v>12</v>
      </c>
      <c r="W594" s="182" t="str">
        <f>#N/A</f>
        <v/>
      </c>
      <c r="X594" s="182" t="str">
        <f>#N/A</f>
        <v/>
      </c>
      <c r="Y594" s="189" t="str">
        <f>#N/A</f>
        <v>122 Tahun,0 Bulan,31 Hari</v>
      </c>
      <c r="Z594" s="182">
        <f>#N/A</f>
        <v>12</v>
      </c>
    </row>
    <row r="595" spans="1:26" ht="14.25" customHeight="1">
      <c r="A595" s="156"/>
      <c r="B595" s="156"/>
      <c r="C595" s="176"/>
      <c r="D595" s="177"/>
      <c r="E595" s="187"/>
      <c r="F595" s="188">
        <f>#N/A</f>
        <v>12</v>
      </c>
      <c r="G595" s="253"/>
      <c r="H595" s="253"/>
      <c r="I595" s="253"/>
      <c r="J595" s="253"/>
      <c r="K595" s="253"/>
      <c r="L595" s="253"/>
      <c r="M595" s="253"/>
      <c r="N595" s="253"/>
      <c r="O595" s="253"/>
      <c r="P595" s="253"/>
      <c r="Q595" s="250"/>
      <c r="R595" s="254"/>
      <c r="S595" s="123">
        <v>593</v>
      </c>
      <c r="T595" s="182" t="str">
        <f>#N/A</f>
        <v/>
      </c>
      <c r="U595" s="182" t="str">
        <f>#N/A</f>
        <v/>
      </c>
      <c r="V595" s="182" t="str">
        <f>#N/A</f>
        <v>12</v>
      </c>
      <c r="W595" s="182" t="str">
        <f>#N/A</f>
        <v/>
      </c>
      <c r="X595" s="182" t="str">
        <f>#N/A</f>
        <v/>
      </c>
      <c r="Y595" s="189" t="str">
        <f>#N/A</f>
        <v>122 Tahun,0 Bulan,31 Hari</v>
      </c>
      <c r="Z595" s="182">
        <f>#N/A</f>
        <v>12</v>
      </c>
    </row>
    <row r="596" spans="1:26" ht="14.25" customHeight="1">
      <c r="A596" s="156"/>
      <c r="B596" s="156"/>
      <c r="C596" s="176"/>
      <c r="D596" s="177"/>
      <c r="E596" s="187"/>
      <c r="F596" s="188">
        <f>#N/A</f>
        <v>12</v>
      </c>
      <c r="G596" s="253"/>
      <c r="H596" s="253"/>
      <c r="I596" s="253"/>
      <c r="J596" s="253"/>
      <c r="K596" s="253"/>
      <c r="L596" s="253"/>
      <c r="M596" s="253"/>
      <c r="N596" s="253"/>
      <c r="O596" s="253"/>
      <c r="P596" s="253"/>
      <c r="Q596" s="250"/>
      <c r="R596" s="254"/>
      <c r="S596" s="123">
        <v>594</v>
      </c>
      <c r="T596" s="182" t="str">
        <f>#N/A</f>
        <v/>
      </c>
      <c r="U596" s="182" t="str">
        <f>#N/A</f>
        <v/>
      </c>
      <c r="V596" s="182" t="str">
        <f>#N/A</f>
        <v>12</v>
      </c>
      <c r="W596" s="182" t="str">
        <f>#N/A</f>
        <v/>
      </c>
      <c r="X596" s="182" t="str">
        <f>#N/A</f>
        <v/>
      </c>
      <c r="Y596" s="189" t="str">
        <f>#N/A</f>
        <v>122 Tahun,0 Bulan,31 Hari</v>
      </c>
      <c r="Z596" s="182">
        <f>#N/A</f>
        <v>12</v>
      </c>
    </row>
    <row r="597" spans="1:26" ht="14.25" customHeight="1">
      <c r="A597" s="156"/>
      <c r="B597" s="156"/>
      <c r="C597" s="176"/>
      <c r="D597" s="177"/>
      <c r="E597" s="187"/>
      <c r="F597" s="188">
        <f>#N/A</f>
        <v>12</v>
      </c>
      <c r="G597" s="253"/>
      <c r="H597" s="253"/>
      <c r="I597" s="253"/>
      <c r="J597" s="253"/>
      <c r="K597" s="253"/>
      <c r="L597" s="253"/>
      <c r="M597" s="253"/>
      <c r="N597" s="253"/>
      <c r="O597" s="253"/>
      <c r="P597" s="253"/>
      <c r="Q597" s="250"/>
      <c r="R597" s="254"/>
      <c r="S597" s="123">
        <v>595</v>
      </c>
      <c r="T597" s="182" t="str">
        <f>#N/A</f>
        <v/>
      </c>
      <c r="U597" s="182" t="str">
        <f>#N/A</f>
        <v/>
      </c>
      <c r="V597" s="182" t="str">
        <f>#N/A</f>
        <v>12</v>
      </c>
      <c r="W597" s="182" t="str">
        <f>#N/A</f>
        <v/>
      </c>
      <c r="X597" s="182" t="str">
        <f>#N/A</f>
        <v/>
      </c>
      <c r="Y597" s="189" t="str">
        <f>#N/A</f>
        <v>122 Tahun,0 Bulan,31 Hari</v>
      </c>
      <c r="Z597" s="182">
        <f>#N/A</f>
        <v>12</v>
      </c>
    </row>
    <row r="598" spans="1:26" ht="14.25" customHeight="1">
      <c r="A598" s="156"/>
      <c r="B598" s="156"/>
      <c r="C598" s="176"/>
      <c r="D598" s="177"/>
      <c r="E598" s="187"/>
      <c r="F598" s="188">
        <f>#N/A</f>
        <v>12</v>
      </c>
      <c r="G598" s="253"/>
      <c r="H598" s="253"/>
      <c r="I598" s="253"/>
      <c r="J598" s="253"/>
      <c r="K598" s="253"/>
      <c r="L598" s="253"/>
      <c r="M598" s="253"/>
      <c r="N598" s="253"/>
      <c r="O598" s="253"/>
      <c r="P598" s="253"/>
      <c r="Q598" s="250"/>
      <c r="R598" s="254"/>
      <c r="S598" s="123">
        <v>596</v>
      </c>
      <c r="T598" s="182" t="str">
        <f>#N/A</f>
        <v/>
      </c>
      <c r="U598" s="182" t="str">
        <f>#N/A</f>
        <v/>
      </c>
      <c r="V598" s="182" t="str">
        <f>#N/A</f>
        <v>12</v>
      </c>
      <c r="W598" s="182" t="str">
        <f>#N/A</f>
        <v/>
      </c>
      <c r="X598" s="182" t="str">
        <f>#N/A</f>
        <v/>
      </c>
      <c r="Y598" s="189" t="str">
        <f>#N/A</f>
        <v>122 Tahun,0 Bulan,31 Hari</v>
      </c>
      <c r="Z598" s="182">
        <f>#N/A</f>
        <v>12</v>
      </c>
    </row>
    <row r="599" spans="1:26" ht="14.25" customHeight="1">
      <c r="A599" s="156"/>
      <c r="B599" s="156"/>
      <c r="C599" s="176"/>
      <c r="D599" s="177"/>
      <c r="E599" s="187"/>
      <c r="F599" s="188">
        <f>#N/A</f>
        <v>12</v>
      </c>
      <c r="G599" s="253"/>
      <c r="H599" s="253"/>
      <c r="I599" s="253"/>
      <c r="J599" s="253"/>
      <c r="K599" s="253"/>
      <c r="L599" s="253"/>
      <c r="M599" s="253"/>
      <c r="N599" s="253"/>
      <c r="O599" s="253"/>
      <c r="P599" s="253"/>
      <c r="Q599" s="250"/>
      <c r="R599" s="254"/>
      <c r="S599" s="123">
        <v>597</v>
      </c>
      <c r="T599" s="182" t="str">
        <f>#N/A</f>
        <v/>
      </c>
      <c r="U599" s="182" t="str">
        <f>#N/A</f>
        <v/>
      </c>
      <c r="V599" s="182" t="str">
        <f>#N/A</f>
        <v>12</v>
      </c>
      <c r="W599" s="182" t="str">
        <f>#N/A</f>
        <v/>
      </c>
      <c r="X599" s="182" t="str">
        <f>#N/A</f>
        <v/>
      </c>
      <c r="Y599" s="189" t="str">
        <f>#N/A</f>
        <v>122 Tahun,0 Bulan,31 Hari</v>
      </c>
      <c r="Z599" s="182">
        <f>#N/A</f>
        <v>12</v>
      </c>
    </row>
    <row r="600" spans="1:26" ht="14.25" customHeight="1">
      <c r="A600" s="156"/>
      <c r="B600" s="156"/>
      <c r="C600" s="176"/>
      <c r="D600" s="177"/>
      <c r="E600" s="187"/>
      <c r="F600" s="188">
        <f>#N/A</f>
        <v>12</v>
      </c>
      <c r="G600" s="253"/>
      <c r="H600" s="253"/>
      <c r="I600" s="253"/>
      <c r="J600" s="253"/>
      <c r="K600" s="253"/>
      <c r="L600" s="253"/>
      <c r="M600" s="253"/>
      <c r="N600" s="253"/>
      <c r="O600" s="253"/>
      <c r="P600" s="253"/>
      <c r="Q600" s="250"/>
      <c r="R600" s="254"/>
      <c r="S600" s="123">
        <v>598</v>
      </c>
      <c r="T600" s="182" t="str">
        <f>#N/A</f>
        <v/>
      </c>
      <c r="U600" s="182" t="str">
        <f>#N/A</f>
        <v/>
      </c>
      <c r="V600" s="182" t="str">
        <f>#N/A</f>
        <v>12</v>
      </c>
      <c r="W600" s="182" t="str">
        <f>#N/A</f>
        <v/>
      </c>
      <c r="X600" s="182" t="str">
        <f>#N/A</f>
        <v/>
      </c>
      <c r="Y600" s="189" t="str">
        <f>#N/A</f>
        <v>122 Tahun,0 Bulan,31 Hari</v>
      </c>
      <c r="Z600" s="182">
        <f>#N/A</f>
        <v>12</v>
      </c>
    </row>
    <row r="601" spans="1:26" ht="14.25" customHeight="1">
      <c r="A601" s="156"/>
      <c r="B601" s="156"/>
      <c r="C601" s="176"/>
      <c r="D601" s="177"/>
      <c r="E601" s="187"/>
      <c r="F601" s="188">
        <f>#N/A</f>
        <v>12</v>
      </c>
      <c r="G601" s="253"/>
      <c r="H601" s="253"/>
      <c r="I601" s="253"/>
      <c r="J601" s="253"/>
      <c r="K601" s="253"/>
      <c r="L601" s="253"/>
      <c r="M601" s="253"/>
      <c r="N601" s="253"/>
      <c r="O601" s="253"/>
      <c r="P601" s="253"/>
      <c r="Q601" s="250"/>
      <c r="R601" s="254"/>
      <c r="S601" s="123">
        <v>599</v>
      </c>
      <c r="T601" s="182" t="str">
        <f>#N/A</f>
        <v/>
      </c>
      <c r="U601" s="182" t="str">
        <f>#N/A</f>
        <v/>
      </c>
      <c r="V601" s="182" t="str">
        <f>#N/A</f>
        <v>12</v>
      </c>
      <c r="W601" s="182" t="str">
        <f>#N/A</f>
        <v/>
      </c>
      <c r="X601" s="182" t="str">
        <f>#N/A</f>
        <v/>
      </c>
      <c r="Y601" s="189" t="str">
        <f>#N/A</f>
        <v>122 Tahun,0 Bulan,31 Hari</v>
      </c>
      <c r="Z601" s="182">
        <f>#N/A</f>
        <v>12</v>
      </c>
    </row>
    <row r="602" spans="1:26" ht="14.25" customHeight="1">
      <c r="A602" s="156"/>
      <c r="B602" s="156"/>
      <c r="C602" s="176"/>
      <c r="D602" s="177"/>
      <c r="E602" s="187"/>
      <c r="F602" s="188">
        <f>#N/A</f>
        <v>12</v>
      </c>
      <c r="G602" s="253"/>
      <c r="H602" s="253"/>
      <c r="I602" s="253"/>
      <c r="J602" s="253"/>
      <c r="K602" s="253"/>
      <c r="L602" s="253"/>
      <c r="M602" s="253"/>
      <c r="N602" s="253"/>
      <c r="O602" s="253"/>
      <c r="P602" s="253"/>
      <c r="Q602" s="250"/>
      <c r="R602" s="254"/>
      <c r="S602" s="123">
        <v>600</v>
      </c>
      <c r="T602" s="182" t="str">
        <f>#N/A</f>
        <v/>
      </c>
      <c r="U602" s="182" t="str">
        <f>#N/A</f>
        <v/>
      </c>
      <c r="V602" s="182" t="str">
        <f>#N/A</f>
        <v>12</v>
      </c>
      <c r="W602" s="182" t="str">
        <f>#N/A</f>
        <v/>
      </c>
      <c r="X602" s="182" t="str">
        <f>#N/A</f>
        <v/>
      </c>
      <c r="Y602" s="189" t="str">
        <f>#N/A</f>
        <v>122 Tahun,0 Bulan,31 Hari</v>
      </c>
      <c r="Z602" s="182">
        <f>#N/A</f>
        <v>12</v>
      </c>
    </row>
    <row r="603" spans="1:26" ht="14.25" customHeight="1">
      <c r="A603" s="156"/>
      <c r="B603" s="156"/>
      <c r="C603" s="176"/>
      <c r="D603" s="177"/>
      <c r="E603" s="187"/>
      <c r="F603" s="188">
        <f>#N/A</f>
        <v>12</v>
      </c>
      <c r="G603" s="253"/>
      <c r="H603" s="253"/>
      <c r="I603" s="253"/>
      <c r="J603" s="253"/>
      <c r="K603" s="253"/>
      <c r="L603" s="253"/>
      <c r="M603" s="253"/>
      <c r="N603" s="253"/>
      <c r="O603" s="253"/>
      <c r="P603" s="253"/>
      <c r="Q603" s="250"/>
      <c r="R603" s="254"/>
      <c r="S603" s="123">
        <v>601</v>
      </c>
      <c r="T603" s="182" t="str">
        <f>#N/A</f>
        <v/>
      </c>
      <c r="U603" s="182" t="str">
        <f>#N/A</f>
        <v/>
      </c>
      <c r="V603" s="182" t="str">
        <f>#N/A</f>
        <v>12</v>
      </c>
      <c r="W603" s="182" t="str">
        <f>#N/A</f>
        <v/>
      </c>
      <c r="X603" s="182" t="str">
        <f>#N/A</f>
        <v/>
      </c>
      <c r="Y603" s="189" t="str">
        <f>#N/A</f>
        <v>122 Tahun,0 Bulan,31 Hari</v>
      </c>
      <c r="Z603" s="182">
        <f>#N/A</f>
        <v>12</v>
      </c>
    </row>
    <row r="604" spans="1:26" ht="14.25" customHeight="1">
      <c r="A604" s="156"/>
      <c r="B604" s="156"/>
      <c r="C604" s="176"/>
      <c r="D604" s="177"/>
      <c r="E604" s="187"/>
      <c r="F604" s="188">
        <f>#N/A</f>
        <v>12</v>
      </c>
      <c r="G604" s="253"/>
      <c r="H604" s="253"/>
      <c r="I604" s="253"/>
      <c r="J604" s="253"/>
      <c r="K604" s="253"/>
      <c r="L604" s="253"/>
      <c r="M604" s="253"/>
      <c r="N604" s="253"/>
      <c r="O604" s="253"/>
      <c r="P604" s="253"/>
      <c r="Q604" s="250"/>
      <c r="R604" s="254"/>
      <c r="S604" s="123">
        <v>602</v>
      </c>
      <c r="T604" s="182" t="str">
        <f>#N/A</f>
        <v/>
      </c>
      <c r="U604" s="182" t="str">
        <f>#N/A</f>
        <v/>
      </c>
      <c r="V604" s="182" t="str">
        <f>#N/A</f>
        <v>12</v>
      </c>
      <c r="W604" s="182" t="str">
        <f>#N/A</f>
        <v/>
      </c>
      <c r="X604" s="182" t="str">
        <f>#N/A</f>
        <v/>
      </c>
      <c r="Y604" s="189" t="str">
        <f>#N/A</f>
        <v>122 Tahun,0 Bulan,31 Hari</v>
      </c>
      <c r="Z604" s="182">
        <f>#N/A</f>
        <v>12</v>
      </c>
    </row>
    <row r="605" spans="1:26" ht="14.25" customHeight="1">
      <c r="A605" s="156"/>
      <c r="B605" s="156"/>
      <c r="C605" s="176"/>
      <c r="D605" s="177"/>
      <c r="E605" s="187"/>
      <c r="F605" s="188">
        <f>#N/A</f>
        <v>12</v>
      </c>
      <c r="G605" s="253"/>
      <c r="H605" s="253"/>
      <c r="I605" s="253"/>
      <c r="J605" s="253"/>
      <c r="K605" s="253"/>
      <c r="L605" s="253"/>
      <c r="M605" s="253"/>
      <c r="N605" s="253"/>
      <c r="O605" s="253"/>
      <c r="P605" s="253"/>
      <c r="Q605" s="250"/>
      <c r="R605" s="254"/>
      <c r="S605" s="123">
        <v>603</v>
      </c>
      <c r="T605" s="182" t="str">
        <f>#N/A</f>
        <v/>
      </c>
      <c r="U605" s="182" t="str">
        <f>#N/A</f>
        <v/>
      </c>
      <c r="V605" s="182" t="str">
        <f>#N/A</f>
        <v>12</v>
      </c>
      <c r="W605" s="182" t="str">
        <f>#N/A</f>
        <v/>
      </c>
      <c r="X605" s="182" t="str">
        <f>#N/A</f>
        <v/>
      </c>
      <c r="Y605" s="189" t="str">
        <f>#N/A</f>
        <v>122 Tahun,0 Bulan,31 Hari</v>
      </c>
      <c r="Z605" s="182">
        <f>#N/A</f>
        <v>12</v>
      </c>
    </row>
    <row r="606" spans="1:26" ht="14.25" customHeight="1">
      <c r="A606" s="156"/>
      <c r="B606" s="156"/>
      <c r="C606" s="176"/>
      <c r="D606" s="177"/>
      <c r="E606" s="187"/>
      <c r="F606" s="188">
        <f>#N/A</f>
        <v>12</v>
      </c>
      <c r="G606" s="253"/>
      <c r="H606" s="253"/>
      <c r="I606" s="253"/>
      <c r="J606" s="253"/>
      <c r="K606" s="253"/>
      <c r="L606" s="253"/>
      <c r="M606" s="253"/>
      <c r="N606" s="253"/>
      <c r="O606" s="253"/>
      <c r="P606" s="253"/>
      <c r="Q606" s="250"/>
      <c r="R606" s="254"/>
      <c r="S606" s="123">
        <v>604</v>
      </c>
      <c r="T606" s="182" t="str">
        <f>#N/A</f>
        <v/>
      </c>
      <c r="U606" s="182" t="str">
        <f>#N/A</f>
        <v/>
      </c>
      <c r="V606" s="182" t="str">
        <f>#N/A</f>
        <v>12</v>
      </c>
      <c r="W606" s="182" t="str">
        <f>#N/A</f>
        <v/>
      </c>
      <c r="X606" s="182" t="str">
        <f>#N/A</f>
        <v/>
      </c>
      <c r="Y606" s="189" t="str">
        <f>#N/A</f>
        <v>122 Tahun,0 Bulan,31 Hari</v>
      </c>
      <c r="Z606" s="182">
        <f>#N/A</f>
        <v>12</v>
      </c>
    </row>
    <row r="607" spans="1:26" ht="14.25" customHeight="1">
      <c r="A607" s="156"/>
      <c r="B607" s="156"/>
      <c r="C607" s="176"/>
      <c r="D607" s="177"/>
      <c r="E607" s="187"/>
      <c r="F607" s="188">
        <f>#N/A</f>
        <v>12</v>
      </c>
      <c r="G607" s="253"/>
      <c r="H607" s="253"/>
      <c r="I607" s="253"/>
      <c r="J607" s="253"/>
      <c r="K607" s="253"/>
      <c r="L607" s="253"/>
      <c r="M607" s="253"/>
      <c r="N607" s="253"/>
      <c r="O607" s="253"/>
      <c r="P607" s="253"/>
      <c r="Q607" s="250"/>
      <c r="R607" s="254"/>
      <c r="S607" s="123">
        <v>605</v>
      </c>
      <c r="T607" s="182" t="str">
        <f>#N/A</f>
        <v/>
      </c>
      <c r="U607" s="182" t="str">
        <f>#N/A</f>
        <v/>
      </c>
      <c r="V607" s="182" t="str">
        <f>#N/A</f>
        <v>12</v>
      </c>
      <c r="W607" s="182" t="str">
        <f>#N/A</f>
        <v/>
      </c>
      <c r="X607" s="182" t="str">
        <f>#N/A</f>
        <v/>
      </c>
      <c r="Y607" s="189" t="str">
        <f>#N/A</f>
        <v>122 Tahun,0 Bulan,31 Hari</v>
      </c>
      <c r="Z607" s="182">
        <f>#N/A</f>
        <v>12</v>
      </c>
    </row>
    <row r="608" spans="1:26" ht="14.25" customHeight="1">
      <c r="A608" s="156"/>
      <c r="B608" s="156"/>
      <c r="C608" s="176"/>
      <c r="D608" s="177"/>
      <c r="E608" s="187"/>
      <c r="F608" s="188">
        <f>#N/A</f>
        <v>12</v>
      </c>
      <c r="G608" s="253"/>
      <c r="H608" s="253"/>
      <c r="I608" s="253"/>
      <c r="J608" s="253"/>
      <c r="K608" s="253"/>
      <c r="L608" s="253"/>
      <c r="M608" s="253"/>
      <c r="N608" s="253"/>
      <c r="O608" s="253"/>
      <c r="P608" s="253"/>
      <c r="Q608" s="250"/>
      <c r="R608" s="254"/>
      <c r="S608" s="123">
        <v>606</v>
      </c>
      <c r="T608" s="182" t="str">
        <f>#N/A</f>
        <v/>
      </c>
      <c r="U608" s="182" t="str">
        <f>#N/A</f>
        <v/>
      </c>
      <c r="V608" s="182" t="str">
        <f>#N/A</f>
        <v>12</v>
      </c>
      <c r="W608" s="182" t="str">
        <f>#N/A</f>
        <v/>
      </c>
      <c r="X608" s="182" t="str">
        <f>#N/A</f>
        <v/>
      </c>
      <c r="Y608" s="189" t="str">
        <f>#N/A</f>
        <v>122 Tahun,0 Bulan,31 Hari</v>
      </c>
      <c r="Z608" s="182">
        <f>#N/A</f>
        <v>12</v>
      </c>
    </row>
    <row r="609" spans="1:26" ht="14.25" customHeight="1">
      <c r="A609" s="156"/>
      <c r="B609" s="156"/>
      <c r="C609" s="176"/>
      <c r="D609" s="177"/>
      <c r="E609" s="187"/>
      <c r="F609" s="188">
        <f>#N/A</f>
        <v>12</v>
      </c>
      <c r="G609" s="253"/>
      <c r="H609" s="253"/>
      <c r="I609" s="253"/>
      <c r="J609" s="253"/>
      <c r="K609" s="253"/>
      <c r="L609" s="253"/>
      <c r="M609" s="253"/>
      <c r="N609" s="253"/>
      <c r="O609" s="253"/>
      <c r="P609" s="253"/>
      <c r="Q609" s="250"/>
      <c r="R609" s="254"/>
      <c r="S609" s="123">
        <v>607</v>
      </c>
      <c r="T609" s="182" t="str">
        <f>#N/A</f>
        <v/>
      </c>
      <c r="U609" s="182" t="str">
        <f>#N/A</f>
        <v/>
      </c>
      <c r="V609" s="182" t="str">
        <f>#N/A</f>
        <v>12</v>
      </c>
      <c r="W609" s="182" t="str">
        <f>#N/A</f>
        <v/>
      </c>
      <c r="X609" s="182" t="str">
        <f>#N/A</f>
        <v/>
      </c>
      <c r="Y609" s="189" t="str">
        <f>#N/A</f>
        <v>122 Tahun,0 Bulan,31 Hari</v>
      </c>
      <c r="Z609" s="182">
        <f>#N/A</f>
        <v>12</v>
      </c>
    </row>
    <row r="610" spans="1:26" ht="14.25" customHeight="1">
      <c r="A610" s="156"/>
      <c r="B610" s="156"/>
      <c r="C610" s="176"/>
      <c r="D610" s="177"/>
      <c r="E610" s="187"/>
      <c r="F610" s="188">
        <f>#N/A</f>
        <v>12</v>
      </c>
      <c r="G610" s="253"/>
      <c r="H610" s="253"/>
      <c r="I610" s="253"/>
      <c r="J610" s="253"/>
      <c r="K610" s="253"/>
      <c r="L610" s="253"/>
      <c r="M610" s="253"/>
      <c r="N610" s="253"/>
      <c r="O610" s="253"/>
      <c r="P610" s="253"/>
      <c r="Q610" s="250"/>
      <c r="R610" s="254"/>
      <c r="S610" s="123">
        <v>608</v>
      </c>
      <c r="T610" s="182" t="str">
        <f>#N/A</f>
        <v/>
      </c>
      <c r="U610" s="182" t="str">
        <f>#N/A</f>
        <v/>
      </c>
      <c r="V610" s="182" t="str">
        <f>#N/A</f>
        <v>12</v>
      </c>
      <c r="W610" s="182" t="str">
        <f>#N/A</f>
        <v/>
      </c>
      <c r="X610" s="182" t="str">
        <f>#N/A</f>
        <v/>
      </c>
      <c r="Y610" s="189" t="str">
        <f>#N/A</f>
        <v>122 Tahun,0 Bulan,31 Hari</v>
      </c>
      <c r="Z610" s="182">
        <f>#N/A</f>
        <v>12</v>
      </c>
    </row>
    <row r="611" spans="1:26" ht="14.25" customHeight="1">
      <c r="A611" s="156"/>
      <c r="B611" s="156"/>
      <c r="C611" s="176"/>
      <c r="D611" s="177"/>
      <c r="E611" s="187"/>
      <c r="F611" s="188">
        <f>#N/A</f>
        <v>12</v>
      </c>
      <c r="G611" s="253"/>
      <c r="H611" s="253"/>
      <c r="I611" s="253"/>
      <c r="J611" s="253"/>
      <c r="K611" s="253"/>
      <c r="L611" s="253"/>
      <c r="M611" s="253"/>
      <c r="N611" s="253"/>
      <c r="O611" s="253"/>
      <c r="P611" s="253"/>
      <c r="Q611" s="250"/>
      <c r="R611" s="254"/>
      <c r="S611" s="123">
        <v>609</v>
      </c>
      <c r="T611" s="182" t="str">
        <f>#N/A</f>
        <v/>
      </c>
      <c r="U611" s="182" t="str">
        <f>#N/A</f>
        <v/>
      </c>
      <c r="V611" s="182" t="str">
        <f>#N/A</f>
        <v>12</v>
      </c>
      <c r="W611" s="182" t="str">
        <f>#N/A</f>
        <v/>
      </c>
      <c r="X611" s="182" t="str">
        <f>#N/A</f>
        <v/>
      </c>
      <c r="Y611" s="189" t="str">
        <f>#N/A</f>
        <v>122 Tahun,0 Bulan,31 Hari</v>
      </c>
      <c r="Z611" s="182">
        <f>#N/A</f>
        <v>12</v>
      </c>
    </row>
    <row r="612" spans="1:26" ht="14.25" customHeight="1">
      <c r="A612" s="156"/>
      <c r="B612" s="156"/>
      <c r="C612" s="176"/>
      <c r="D612" s="177"/>
      <c r="E612" s="187"/>
      <c r="F612" s="188">
        <f>#N/A</f>
        <v>12</v>
      </c>
      <c r="G612" s="253"/>
      <c r="H612" s="253"/>
      <c r="I612" s="253"/>
      <c r="J612" s="253"/>
      <c r="K612" s="253"/>
      <c r="L612" s="253"/>
      <c r="M612" s="253"/>
      <c r="N612" s="253"/>
      <c r="O612" s="253"/>
      <c r="P612" s="253"/>
      <c r="Q612" s="250"/>
      <c r="R612" s="254"/>
      <c r="S612" s="123">
        <v>610</v>
      </c>
      <c r="T612" s="182" t="str">
        <f>#N/A</f>
        <v/>
      </c>
      <c r="U612" s="182" t="str">
        <f>#N/A</f>
        <v/>
      </c>
      <c r="V612" s="182" t="str">
        <f>#N/A</f>
        <v>12</v>
      </c>
      <c r="W612" s="182" t="str">
        <f>#N/A</f>
        <v/>
      </c>
      <c r="X612" s="182" t="str">
        <f>#N/A</f>
        <v/>
      </c>
      <c r="Y612" s="189" t="str">
        <f>#N/A</f>
        <v>122 Tahun,0 Bulan,31 Hari</v>
      </c>
      <c r="Z612" s="182">
        <f>#N/A</f>
        <v>12</v>
      </c>
    </row>
    <row r="613" spans="1:26" ht="14.25" customHeight="1">
      <c r="A613" s="156"/>
      <c r="B613" s="156"/>
      <c r="C613" s="176"/>
      <c r="D613" s="177"/>
      <c r="E613" s="187"/>
      <c r="F613" s="188">
        <f>#N/A</f>
        <v>12</v>
      </c>
      <c r="G613" s="253"/>
      <c r="H613" s="253"/>
      <c r="I613" s="253"/>
      <c r="J613" s="253"/>
      <c r="K613" s="253"/>
      <c r="L613" s="253"/>
      <c r="M613" s="253"/>
      <c r="N613" s="253"/>
      <c r="O613" s="253"/>
      <c r="P613" s="253"/>
      <c r="Q613" s="250"/>
      <c r="R613" s="254"/>
      <c r="S613" s="123">
        <v>611</v>
      </c>
      <c r="T613" s="182" t="str">
        <f>#N/A</f>
        <v/>
      </c>
      <c r="U613" s="182" t="str">
        <f>#N/A</f>
        <v/>
      </c>
      <c r="V613" s="182" t="str">
        <f>#N/A</f>
        <v>12</v>
      </c>
      <c r="W613" s="182" t="str">
        <f>#N/A</f>
        <v/>
      </c>
      <c r="X613" s="182" t="str">
        <f>#N/A</f>
        <v/>
      </c>
      <c r="Y613" s="189" t="str">
        <f>#N/A</f>
        <v>122 Tahun,0 Bulan,31 Hari</v>
      </c>
      <c r="Z613" s="182">
        <f>#N/A</f>
        <v>12</v>
      </c>
    </row>
    <row r="614" spans="1:26" ht="14.25" customHeight="1">
      <c r="A614" s="156"/>
      <c r="B614" s="156"/>
      <c r="C614" s="176"/>
      <c r="D614" s="177"/>
      <c r="E614" s="187"/>
      <c r="F614" s="188">
        <f>#N/A</f>
        <v>12</v>
      </c>
      <c r="G614" s="253"/>
      <c r="H614" s="253"/>
      <c r="I614" s="253"/>
      <c r="J614" s="253"/>
      <c r="K614" s="253"/>
      <c r="L614" s="253"/>
      <c r="M614" s="253"/>
      <c r="N614" s="253"/>
      <c r="O614" s="253"/>
      <c r="P614" s="253"/>
      <c r="Q614" s="250"/>
      <c r="R614" s="254"/>
      <c r="S614" s="123">
        <v>612</v>
      </c>
      <c r="T614" s="182" t="str">
        <f>#N/A</f>
        <v/>
      </c>
      <c r="U614" s="182" t="str">
        <f>#N/A</f>
        <v/>
      </c>
      <c r="V614" s="182" t="str">
        <f>#N/A</f>
        <v>12</v>
      </c>
      <c r="W614" s="182" t="str">
        <f>#N/A</f>
        <v/>
      </c>
      <c r="X614" s="182" t="str">
        <f>#N/A</f>
        <v/>
      </c>
      <c r="Y614" s="189" t="str">
        <f>#N/A</f>
        <v>122 Tahun,0 Bulan,31 Hari</v>
      </c>
      <c r="Z614" s="182">
        <f>#N/A</f>
        <v>12</v>
      </c>
    </row>
    <row r="615" spans="1:26" ht="14.25" customHeight="1">
      <c r="A615" s="156"/>
      <c r="B615" s="156"/>
      <c r="C615" s="176"/>
      <c r="D615" s="177"/>
      <c r="E615" s="187"/>
      <c r="F615" s="188">
        <f>#N/A</f>
        <v>12</v>
      </c>
      <c r="G615" s="253"/>
      <c r="H615" s="253"/>
      <c r="I615" s="253"/>
      <c r="J615" s="253"/>
      <c r="K615" s="253"/>
      <c r="L615" s="253"/>
      <c r="M615" s="253"/>
      <c r="N615" s="253"/>
      <c r="O615" s="253"/>
      <c r="P615" s="253"/>
      <c r="Q615" s="250"/>
      <c r="R615" s="254"/>
      <c r="S615" s="123">
        <v>613</v>
      </c>
      <c r="T615" s="182" t="str">
        <f>#N/A</f>
        <v/>
      </c>
      <c r="U615" s="182" t="str">
        <f>#N/A</f>
        <v/>
      </c>
      <c r="V615" s="182" t="str">
        <f>#N/A</f>
        <v>12</v>
      </c>
      <c r="W615" s="182" t="str">
        <f>#N/A</f>
        <v/>
      </c>
      <c r="X615" s="182" t="str">
        <f>#N/A</f>
        <v/>
      </c>
      <c r="Y615" s="189" t="str">
        <f>#N/A</f>
        <v>122 Tahun,0 Bulan,31 Hari</v>
      </c>
      <c r="Z615" s="182">
        <f>#N/A</f>
        <v>12</v>
      </c>
    </row>
    <row r="616" spans="1:26" ht="14.25" customHeight="1">
      <c r="A616" s="156"/>
      <c r="B616" s="156"/>
      <c r="C616" s="176"/>
      <c r="D616" s="177"/>
      <c r="E616" s="187"/>
      <c r="F616" s="188">
        <f>#N/A</f>
        <v>12</v>
      </c>
      <c r="G616" s="253"/>
      <c r="H616" s="253"/>
      <c r="I616" s="253"/>
      <c r="J616" s="253"/>
      <c r="K616" s="253"/>
      <c r="L616" s="253"/>
      <c r="M616" s="253"/>
      <c r="N616" s="253"/>
      <c r="O616" s="253"/>
      <c r="P616" s="253"/>
      <c r="Q616" s="250"/>
      <c r="R616" s="254"/>
      <c r="S616" s="123">
        <v>614</v>
      </c>
      <c r="T616" s="182" t="str">
        <f>#N/A</f>
        <v/>
      </c>
      <c r="U616" s="182" t="str">
        <f>#N/A</f>
        <v/>
      </c>
      <c r="V616" s="182" t="str">
        <f>#N/A</f>
        <v>12</v>
      </c>
      <c r="W616" s="182" t="str">
        <f>#N/A</f>
        <v/>
      </c>
      <c r="X616" s="182" t="str">
        <f>#N/A</f>
        <v/>
      </c>
      <c r="Y616" s="189" t="str">
        <f>#N/A</f>
        <v>122 Tahun,0 Bulan,31 Hari</v>
      </c>
      <c r="Z616" s="182">
        <f>#N/A</f>
        <v>12</v>
      </c>
    </row>
    <row r="617" spans="1:26" ht="14.25" customHeight="1">
      <c r="A617" s="156"/>
      <c r="B617" s="156"/>
      <c r="C617" s="176"/>
      <c r="D617" s="177"/>
      <c r="E617" s="187"/>
      <c r="F617" s="188">
        <f>#N/A</f>
        <v>12</v>
      </c>
      <c r="G617" s="253"/>
      <c r="H617" s="253"/>
      <c r="I617" s="253"/>
      <c r="J617" s="253"/>
      <c r="K617" s="253"/>
      <c r="L617" s="253"/>
      <c r="M617" s="253"/>
      <c r="N617" s="253"/>
      <c r="O617" s="253"/>
      <c r="P617" s="253"/>
      <c r="Q617" s="250"/>
      <c r="R617" s="254"/>
      <c r="S617" s="123">
        <v>615</v>
      </c>
      <c r="T617" s="182" t="str">
        <f>#N/A</f>
        <v/>
      </c>
      <c r="U617" s="182" t="str">
        <f>#N/A</f>
        <v/>
      </c>
      <c r="V617" s="182" t="str">
        <f>#N/A</f>
        <v>12</v>
      </c>
      <c r="W617" s="182" t="str">
        <f>#N/A</f>
        <v/>
      </c>
      <c r="X617" s="182" t="str">
        <f>#N/A</f>
        <v/>
      </c>
      <c r="Y617" s="189" t="str">
        <f>#N/A</f>
        <v>122 Tahun,0 Bulan,31 Hari</v>
      </c>
      <c r="Z617" s="182">
        <f>#N/A</f>
        <v>12</v>
      </c>
    </row>
    <row r="618" spans="1:26" ht="14.25" customHeight="1">
      <c r="A618" s="156"/>
      <c r="B618" s="156"/>
      <c r="C618" s="176"/>
      <c r="D618" s="177"/>
      <c r="E618" s="187"/>
      <c r="F618" s="188">
        <f>#N/A</f>
        <v>12</v>
      </c>
      <c r="G618" s="253"/>
      <c r="H618" s="253"/>
      <c r="I618" s="253"/>
      <c r="J618" s="253"/>
      <c r="K618" s="253"/>
      <c r="L618" s="253"/>
      <c r="M618" s="253"/>
      <c r="N618" s="253"/>
      <c r="O618" s="253"/>
      <c r="P618" s="253"/>
      <c r="Q618" s="250"/>
      <c r="R618" s="254"/>
      <c r="S618" s="123">
        <v>616</v>
      </c>
      <c r="T618" s="182" t="str">
        <f>#N/A</f>
        <v/>
      </c>
      <c r="U618" s="182" t="str">
        <f>#N/A</f>
        <v/>
      </c>
      <c r="V618" s="182" t="str">
        <f>#N/A</f>
        <v>12</v>
      </c>
      <c r="W618" s="182" t="str">
        <f>#N/A</f>
        <v/>
      </c>
      <c r="X618" s="182" t="str">
        <f>#N/A</f>
        <v/>
      </c>
      <c r="Y618" s="189" t="str">
        <f>#N/A</f>
        <v>122 Tahun,0 Bulan,31 Hari</v>
      </c>
      <c r="Z618" s="182">
        <f>#N/A</f>
        <v>12</v>
      </c>
    </row>
    <row r="619" spans="1:26" ht="14.25" customHeight="1">
      <c r="A619" s="156"/>
      <c r="B619" s="156"/>
      <c r="C619" s="176"/>
      <c r="D619" s="177"/>
      <c r="E619" s="187"/>
      <c r="F619" s="188">
        <f>#N/A</f>
        <v>12</v>
      </c>
      <c r="G619" s="253"/>
      <c r="H619" s="253"/>
      <c r="I619" s="253"/>
      <c r="J619" s="253"/>
      <c r="K619" s="253"/>
      <c r="L619" s="253"/>
      <c r="M619" s="253"/>
      <c r="N619" s="253"/>
      <c r="O619" s="253"/>
      <c r="P619" s="253"/>
      <c r="Q619" s="250"/>
      <c r="R619" s="254"/>
      <c r="S619" s="123">
        <v>617</v>
      </c>
      <c r="T619" s="182" t="str">
        <f>#N/A</f>
        <v/>
      </c>
      <c r="U619" s="182" t="str">
        <f>#N/A</f>
        <v/>
      </c>
      <c r="V619" s="182" t="str">
        <f>#N/A</f>
        <v>12</v>
      </c>
      <c r="W619" s="182" t="str">
        <f>#N/A</f>
        <v/>
      </c>
      <c r="X619" s="182" t="str">
        <f>#N/A</f>
        <v/>
      </c>
      <c r="Y619" s="189" t="str">
        <f>#N/A</f>
        <v>122 Tahun,0 Bulan,31 Hari</v>
      </c>
      <c r="Z619" s="182">
        <f>#N/A</f>
        <v>12</v>
      </c>
    </row>
    <row r="620" spans="1:26" ht="14.25" customHeight="1">
      <c r="A620" s="156"/>
      <c r="B620" s="156"/>
      <c r="C620" s="176"/>
      <c r="D620" s="177"/>
      <c r="E620" s="187"/>
      <c r="F620" s="188">
        <f>#N/A</f>
        <v>12</v>
      </c>
      <c r="G620" s="253"/>
      <c r="H620" s="253"/>
      <c r="I620" s="253"/>
      <c r="J620" s="253"/>
      <c r="K620" s="253"/>
      <c r="L620" s="253"/>
      <c r="M620" s="253"/>
      <c r="N620" s="253"/>
      <c r="O620" s="253"/>
      <c r="P620" s="253"/>
      <c r="Q620" s="250"/>
      <c r="R620" s="254"/>
      <c r="S620" s="123">
        <v>618</v>
      </c>
      <c r="T620" s="182" t="str">
        <f>#N/A</f>
        <v/>
      </c>
      <c r="U620" s="182" t="str">
        <f>#N/A</f>
        <v/>
      </c>
      <c r="V620" s="182" t="str">
        <f>#N/A</f>
        <v>12</v>
      </c>
      <c r="W620" s="182" t="str">
        <f>#N/A</f>
        <v/>
      </c>
      <c r="X620" s="182" t="str">
        <f>#N/A</f>
        <v/>
      </c>
      <c r="Y620" s="189" t="str">
        <f>#N/A</f>
        <v>122 Tahun,0 Bulan,31 Hari</v>
      </c>
      <c r="Z620" s="182">
        <f>#N/A</f>
        <v>12</v>
      </c>
    </row>
    <row r="621" spans="1:26" ht="14.25" customHeight="1">
      <c r="A621" s="156"/>
      <c r="B621" s="156"/>
      <c r="C621" s="176"/>
      <c r="D621" s="177"/>
      <c r="E621" s="187"/>
      <c r="F621" s="188">
        <f>#N/A</f>
        <v>12</v>
      </c>
      <c r="G621" s="253"/>
      <c r="H621" s="253"/>
      <c r="I621" s="253"/>
      <c r="J621" s="253"/>
      <c r="K621" s="253"/>
      <c r="L621" s="253"/>
      <c r="M621" s="253"/>
      <c r="N621" s="253"/>
      <c r="O621" s="253"/>
      <c r="P621" s="253"/>
      <c r="Q621" s="250"/>
      <c r="R621" s="254"/>
      <c r="S621" s="123">
        <v>619</v>
      </c>
      <c r="T621" s="182" t="str">
        <f>#N/A</f>
        <v/>
      </c>
      <c r="U621" s="182" t="str">
        <f>#N/A</f>
        <v/>
      </c>
      <c r="V621" s="182" t="str">
        <f>#N/A</f>
        <v>12</v>
      </c>
      <c r="W621" s="182" t="str">
        <f>#N/A</f>
        <v/>
      </c>
      <c r="X621" s="182" t="str">
        <f>#N/A</f>
        <v/>
      </c>
      <c r="Y621" s="189" t="str">
        <f>#N/A</f>
        <v>122 Tahun,0 Bulan,31 Hari</v>
      </c>
      <c r="Z621" s="182">
        <f>#N/A</f>
        <v>12</v>
      </c>
    </row>
    <row r="622" spans="1:26" ht="14.25" customHeight="1">
      <c r="A622" s="156"/>
      <c r="B622" s="156"/>
      <c r="C622" s="176"/>
      <c r="D622" s="177"/>
      <c r="E622" s="187"/>
      <c r="F622" s="188">
        <f>#N/A</f>
        <v>12</v>
      </c>
      <c r="G622" s="253"/>
      <c r="H622" s="253"/>
      <c r="I622" s="253"/>
      <c r="J622" s="253"/>
      <c r="K622" s="253"/>
      <c r="L622" s="253"/>
      <c r="M622" s="253"/>
      <c r="N622" s="253"/>
      <c r="O622" s="253"/>
      <c r="P622" s="253"/>
      <c r="Q622" s="250"/>
      <c r="R622" s="254"/>
      <c r="S622" s="123">
        <v>620</v>
      </c>
      <c r="T622" s="182" t="str">
        <f>#N/A</f>
        <v/>
      </c>
      <c r="U622" s="182" t="str">
        <f>#N/A</f>
        <v/>
      </c>
      <c r="V622" s="182" t="str">
        <f>#N/A</f>
        <v>12</v>
      </c>
      <c r="W622" s="182" t="str">
        <f>#N/A</f>
        <v/>
      </c>
      <c r="X622" s="182" t="str">
        <f>#N/A</f>
        <v/>
      </c>
      <c r="Y622" s="189" t="str">
        <f>#N/A</f>
        <v>122 Tahun,0 Bulan,31 Hari</v>
      </c>
      <c r="Z622" s="182">
        <f>#N/A</f>
        <v>12</v>
      </c>
    </row>
    <row r="623" spans="1:26" ht="14.25" customHeight="1">
      <c r="A623" s="156"/>
      <c r="B623" s="156"/>
      <c r="C623" s="176"/>
      <c r="D623" s="177"/>
      <c r="E623" s="187"/>
      <c r="F623" s="188">
        <f>#N/A</f>
        <v>12</v>
      </c>
      <c r="G623" s="253"/>
      <c r="H623" s="253"/>
      <c r="I623" s="253"/>
      <c r="J623" s="253"/>
      <c r="K623" s="253"/>
      <c r="L623" s="253"/>
      <c r="M623" s="253"/>
      <c r="N623" s="253"/>
      <c r="O623" s="253"/>
      <c r="P623" s="253"/>
      <c r="Q623" s="250"/>
      <c r="R623" s="254"/>
      <c r="S623" s="123">
        <v>621</v>
      </c>
      <c r="T623" s="182" t="str">
        <f>#N/A</f>
        <v/>
      </c>
      <c r="U623" s="182" t="str">
        <f>#N/A</f>
        <v/>
      </c>
      <c r="V623" s="182" t="str">
        <f>#N/A</f>
        <v>12</v>
      </c>
      <c r="W623" s="182" t="str">
        <f>#N/A</f>
        <v/>
      </c>
      <c r="X623" s="182" t="str">
        <f>#N/A</f>
        <v/>
      </c>
      <c r="Y623" s="189" t="str">
        <f>#N/A</f>
        <v>122 Tahun,0 Bulan,31 Hari</v>
      </c>
      <c r="Z623" s="182">
        <f>#N/A</f>
        <v>12</v>
      </c>
    </row>
    <row r="624" spans="1:26" ht="14.25" customHeight="1">
      <c r="A624" s="156"/>
      <c r="B624" s="156"/>
      <c r="C624" s="176"/>
      <c r="D624" s="177"/>
      <c r="E624" s="187"/>
      <c r="F624" s="188">
        <f>#N/A</f>
        <v>12</v>
      </c>
      <c r="G624" s="253"/>
      <c r="H624" s="253"/>
      <c r="I624" s="253"/>
      <c r="J624" s="253"/>
      <c r="K624" s="253"/>
      <c r="L624" s="253"/>
      <c r="M624" s="253"/>
      <c r="N624" s="253"/>
      <c r="O624" s="253"/>
      <c r="P624" s="253"/>
      <c r="Q624" s="250"/>
      <c r="R624" s="254"/>
      <c r="S624" s="123">
        <v>622</v>
      </c>
      <c r="T624" s="182" t="str">
        <f>#N/A</f>
        <v/>
      </c>
      <c r="U624" s="182" t="str">
        <f>#N/A</f>
        <v/>
      </c>
      <c r="V624" s="182" t="str">
        <f>#N/A</f>
        <v>12</v>
      </c>
      <c r="W624" s="182" t="str">
        <f>#N/A</f>
        <v/>
      </c>
      <c r="X624" s="182" t="str">
        <f>#N/A</f>
        <v/>
      </c>
      <c r="Y624" s="189" t="str">
        <f>#N/A</f>
        <v>122 Tahun,0 Bulan,31 Hari</v>
      </c>
      <c r="Z624" s="182">
        <f>#N/A</f>
        <v>12</v>
      </c>
    </row>
    <row r="625" spans="1:26" ht="14.25" customHeight="1">
      <c r="A625" s="156"/>
      <c r="B625" s="156"/>
      <c r="C625" s="176"/>
      <c r="D625" s="177"/>
      <c r="E625" s="187"/>
      <c r="F625" s="188">
        <f>#N/A</f>
        <v>12</v>
      </c>
      <c r="G625" s="253"/>
      <c r="H625" s="253"/>
      <c r="I625" s="253"/>
      <c r="J625" s="253"/>
      <c r="K625" s="253"/>
      <c r="L625" s="253"/>
      <c r="M625" s="253"/>
      <c r="N625" s="253"/>
      <c r="O625" s="253"/>
      <c r="P625" s="253"/>
      <c r="Q625" s="250"/>
      <c r="R625" s="254"/>
      <c r="S625" s="123">
        <v>623</v>
      </c>
      <c r="T625" s="182" t="str">
        <f>#N/A</f>
        <v/>
      </c>
      <c r="U625" s="182" t="str">
        <f>#N/A</f>
        <v/>
      </c>
      <c r="V625" s="182" t="str">
        <f>#N/A</f>
        <v>12</v>
      </c>
      <c r="W625" s="182" t="str">
        <f>#N/A</f>
        <v/>
      </c>
      <c r="X625" s="182" t="str">
        <f>#N/A</f>
        <v/>
      </c>
      <c r="Y625" s="189" t="str">
        <f>#N/A</f>
        <v>122 Tahun,0 Bulan,31 Hari</v>
      </c>
      <c r="Z625" s="182">
        <f>#N/A</f>
        <v>12</v>
      </c>
    </row>
    <row r="626" spans="1:26" ht="14.25" customHeight="1">
      <c r="A626" s="156"/>
      <c r="B626" s="156"/>
      <c r="C626" s="176"/>
      <c r="D626" s="177"/>
      <c r="E626" s="187"/>
      <c r="F626" s="188">
        <f>#N/A</f>
        <v>12</v>
      </c>
      <c r="G626" s="253"/>
      <c r="H626" s="253"/>
      <c r="I626" s="253"/>
      <c r="J626" s="253"/>
      <c r="K626" s="253"/>
      <c r="L626" s="253"/>
      <c r="M626" s="253"/>
      <c r="N626" s="253"/>
      <c r="O626" s="253"/>
      <c r="P626" s="253"/>
      <c r="Q626" s="250"/>
      <c r="R626" s="254"/>
      <c r="S626" s="123">
        <v>624</v>
      </c>
      <c r="T626" s="182" t="str">
        <f>#N/A</f>
        <v/>
      </c>
      <c r="U626" s="182" t="str">
        <f>#N/A</f>
        <v/>
      </c>
      <c r="V626" s="182" t="str">
        <f>#N/A</f>
        <v>12</v>
      </c>
      <c r="W626" s="182" t="str">
        <f>#N/A</f>
        <v/>
      </c>
      <c r="X626" s="182" t="str">
        <f>#N/A</f>
        <v/>
      </c>
      <c r="Y626" s="189" t="str">
        <f>#N/A</f>
        <v>122 Tahun,0 Bulan,31 Hari</v>
      </c>
      <c r="Z626" s="182">
        <f>#N/A</f>
        <v>12</v>
      </c>
    </row>
    <row r="627" spans="1:26" ht="14.25" customHeight="1">
      <c r="A627" s="156"/>
      <c r="B627" s="156"/>
      <c r="C627" s="176"/>
      <c r="D627" s="177"/>
      <c r="E627" s="187"/>
      <c r="F627" s="188">
        <f>#N/A</f>
        <v>12</v>
      </c>
      <c r="G627" s="253"/>
      <c r="H627" s="253"/>
      <c r="I627" s="253"/>
      <c r="J627" s="253"/>
      <c r="K627" s="253"/>
      <c r="L627" s="253"/>
      <c r="M627" s="253"/>
      <c r="N627" s="253"/>
      <c r="O627" s="253"/>
      <c r="P627" s="253"/>
      <c r="Q627" s="250"/>
      <c r="R627" s="254"/>
      <c r="S627" s="123">
        <v>625</v>
      </c>
      <c r="T627" s="182" t="str">
        <f>#N/A</f>
        <v/>
      </c>
      <c r="U627" s="182" t="str">
        <f>#N/A</f>
        <v/>
      </c>
      <c r="V627" s="182" t="str">
        <f>#N/A</f>
        <v>12</v>
      </c>
      <c r="W627" s="182" t="str">
        <f>#N/A</f>
        <v/>
      </c>
      <c r="X627" s="182" t="str">
        <f>#N/A</f>
        <v/>
      </c>
      <c r="Y627" s="189" t="str">
        <f>#N/A</f>
        <v>122 Tahun,0 Bulan,31 Hari</v>
      </c>
      <c r="Z627" s="182">
        <f>#N/A</f>
        <v>12</v>
      </c>
    </row>
    <row r="628" spans="1:26" ht="14.25" customHeight="1">
      <c r="A628" s="156"/>
      <c r="B628" s="156"/>
      <c r="C628" s="176"/>
      <c r="D628" s="177"/>
      <c r="E628" s="187"/>
      <c r="F628" s="188">
        <f>#N/A</f>
        <v>12</v>
      </c>
      <c r="G628" s="253"/>
      <c r="H628" s="253"/>
      <c r="I628" s="253"/>
      <c r="J628" s="253"/>
      <c r="K628" s="253"/>
      <c r="L628" s="253"/>
      <c r="M628" s="253"/>
      <c r="N628" s="253"/>
      <c r="O628" s="253"/>
      <c r="P628" s="253"/>
      <c r="Q628" s="250"/>
      <c r="R628" s="254"/>
      <c r="S628" s="123">
        <v>626</v>
      </c>
      <c r="T628" s="182" t="str">
        <f>#N/A</f>
        <v/>
      </c>
      <c r="U628" s="182" t="str">
        <f>#N/A</f>
        <v/>
      </c>
      <c r="V628" s="182" t="str">
        <f>#N/A</f>
        <v>12</v>
      </c>
      <c r="W628" s="182" t="str">
        <f>#N/A</f>
        <v/>
      </c>
      <c r="X628" s="182" t="str">
        <f>#N/A</f>
        <v/>
      </c>
      <c r="Y628" s="189" t="str">
        <f>#N/A</f>
        <v>122 Tahun,0 Bulan,31 Hari</v>
      </c>
      <c r="Z628" s="182">
        <f>#N/A</f>
        <v>12</v>
      </c>
    </row>
    <row r="629" spans="1:26" ht="14.25" customHeight="1">
      <c r="A629" s="156"/>
      <c r="B629" s="156"/>
      <c r="C629" s="176"/>
      <c r="D629" s="177"/>
      <c r="E629" s="187"/>
      <c r="F629" s="188">
        <f>#N/A</f>
        <v>12</v>
      </c>
      <c r="G629" s="253"/>
      <c r="H629" s="253"/>
      <c r="I629" s="253"/>
      <c r="J629" s="253"/>
      <c r="K629" s="253"/>
      <c r="L629" s="253"/>
      <c r="M629" s="253"/>
      <c r="N629" s="253"/>
      <c r="O629" s="253"/>
      <c r="P629" s="253"/>
      <c r="Q629" s="250"/>
      <c r="R629" s="254"/>
      <c r="S629" s="123">
        <v>627</v>
      </c>
      <c r="T629" s="182" t="str">
        <f>#N/A</f>
        <v/>
      </c>
      <c r="U629" s="182" t="str">
        <f>#N/A</f>
        <v/>
      </c>
      <c r="V629" s="182" t="str">
        <f>#N/A</f>
        <v>12</v>
      </c>
      <c r="W629" s="182" t="str">
        <f>#N/A</f>
        <v/>
      </c>
      <c r="X629" s="182" t="str">
        <f>#N/A</f>
        <v/>
      </c>
      <c r="Y629" s="189" t="str">
        <f>#N/A</f>
        <v>122 Tahun,0 Bulan,31 Hari</v>
      </c>
      <c r="Z629" s="182">
        <f>#N/A</f>
        <v>12</v>
      </c>
    </row>
    <row r="630" spans="1:26" ht="14.25" customHeight="1">
      <c r="A630" s="156"/>
      <c r="B630" s="156"/>
      <c r="C630" s="176"/>
      <c r="D630" s="177"/>
      <c r="E630" s="187"/>
      <c r="F630" s="188">
        <f>#N/A</f>
        <v>12</v>
      </c>
      <c r="G630" s="253"/>
      <c r="H630" s="253"/>
      <c r="I630" s="253"/>
      <c r="J630" s="253"/>
      <c r="K630" s="253"/>
      <c r="L630" s="253"/>
      <c r="M630" s="253"/>
      <c r="N630" s="253"/>
      <c r="O630" s="253"/>
      <c r="P630" s="253"/>
      <c r="Q630" s="250"/>
      <c r="R630" s="254"/>
      <c r="S630" s="123">
        <v>628</v>
      </c>
      <c r="T630" s="182" t="str">
        <f>#N/A</f>
        <v/>
      </c>
      <c r="U630" s="182" t="str">
        <f>#N/A</f>
        <v/>
      </c>
      <c r="V630" s="182" t="str">
        <f>#N/A</f>
        <v>12</v>
      </c>
      <c r="W630" s="182" t="str">
        <f>#N/A</f>
        <v/>
      </c>
      <c r="X630" s="182" t="str">
        <f>#N/A</f>
        <v/>
      </c>
      <c r="Y630" s="189" t="str">
        <f>#N/A</f>
        <v>122 Tahun,0 Bulan,31 Hari</v>
      </c>
      <c r="Z630" s="182">
        <f>#N/A</f>
        <v>12</v>
      </c>
    </row>
    <row r="631" spans="1:26" ht="14.25" customHeight="1">
      <c r="A631" s="156"/>
      <c r="B631" s="156"/>
      <c r="C631" s="176"/>
      <c r="D631" s="177"/>
      <c r="E631" s="187"/>
      <c r="F631" s="188">
        <f>#N/A</f>
        <v>12</v>
      </c>
      <c r="G631" s="253"/>
      <c r="H631" s="253"/>
      <c r="I631" s="253"/>
      <c r="J631" s="253"/>
      <c r="K631" s="253"/>
      <c r="L631" s="253"/>
      <c r="M631" s="253"/>
      <c r="N631" s="253"/>
      <c r="O631" s="253"/>
      <c r="P631" s="253"/>
      <c r="Q631" s="250"/>
      <c r="R631" s="254"/>
      <c r="S631" s="123">
        <v>629</v>
      </c>
      <c r="T631" s="182" t="str">
        <f>#N/A</f>
        <v/>
      </c>
      <c r="U631" s="182" t="str">
        <f>#N/A</f>
        <v/>
      </c>
      <c r="V631" s="182" t="str">
        <f>#N/A</f>
        <v>12</v>
      </c>
      <c r="W631" s="182" t="str">
        <f>#N/A</f>
        <v/>
      </c>
      <c r="X631" s="182" t="str">
        <f>#N/A</f>
        <v/>
      </c>
      <c r="Y631" s="189" t="str">
        <f>#N/A</f>
        <v>122 Tahun,0 Bulan,31 Hari</v>
      </c>
      <c r="Z631" s="182">
        <f>#N/A</f>
        <v>12</v>
      </c>
    </row>
    <row r="632" spans="1:26" ht="14.25" customHeight="1">
      <c r="A632" s="156"/>
      <c r="B632" s="156"/>
      <c r="C632" s="176"/>
      <c r="D632" s="177"/>
      <c r="E632" s="187"/>
      <c r="F632" s="188">
        <f>#N/A</f>
        <v>12</v>
      </c>
      <c r="G632" s="253"/>
      <c r="H632" s="253"/>
      <c r="I632" s="253"/>
      <c r="J632" s="253"/>
      <c r="K632" s="253"/>
      <c r="L632" s="253"/>
      <c r="M632" s="253"/>
      <c r="N632" s="253"/>
      <c r="O632" s="253"/>
      <c r="P632" s="253"/>
      <c r="Q632" s="250"/>
      <c r="R632" s="254"/>
      <c r="S632" s="123">
        <v>630</v>
      </c>
      <c r="T632" s="182" t="str">
        <f>#N/A</f>
        <v/>
      </c>
      <c r="U632" s="182" t="str">
        <f>#N/A</f>
        <v/>
      </c>
      <c r="V632" s="182" t="str">
        <f>#N/A</f>
        <v>12</v>
      </c>
      <c r="W632" s="182" t="str">
        <f>#N/A</f>
        <v/>
      </c>
      <c r="X632" s="182" t="str">
        <f>#N/A</f>
        <v/>
      </c>
      <c r="Y632" s="189" t="str">
        <f>#N/A</f>
        <v>122 Tahun,0 Bulan,31 Hari</v>
      </c>
      <c r="Z632" s="182">
        <f>#N/A</f>
        <v>12</v>
      </c>
    </row>
    <row r="633" spans="1:26" ht="14.25" customHeight="1">
      <c r="A633" s="156"/>
      <c r="B633" s="156"/>
      <c r="C633" s="176"/>
      <c r="D633" s="177"/>
      <c r="E633" s="187"/>
      <c r="F633" s="188">
        <f>#N/A</f>
        <v>12</v>
      </c>
      <c r="G633" s="253"/>
      <c r="H633" s="253"/>
      <c r="I633" s="253"/>
      <c r="J633" s="253"/>
      <c r="K633" s="253"/>
      <c r="L633" s="253"/>
      <c r="M633" s="253"/>
      <c r="N633" s="253"/>
      <c r="O633" s="253"/>
      <c r="P633" s="253"/>
      <c r="Q633" s="250"/>
      <c r="R633" s="254"/>
      <c r="S633" s="123">
        <v>631</v>
      </c>
      <c r="T633" s="182" t="str">
        <f>#N/A</f>
        <v/>
      </c>
      <c r="U633" s="182" t="str">
        <f>#N/A</f>
        <v/>
      </c>
      <c r="V633" s="182" t="str">
        <f>#N/A</f>
        <v>12</v>
      </c>
      <c r="W633" s="182" t="str">
        <f>#N/A</f>
        <v/>
      </c>
      <c r="X633" s="182" t="str">
        <f>#N/A</f>
        <v/>
      </c>
      <c r="Y633" s="189" t="str">
        <f>#N/A</f>
        <v>122 Tahun,0 Bulan,31 Hari</v>
      </c>
      <c r="Z633" s="182">
        <f>#N/A</f>
        <v>12</v>
      </c>
    </row>
    <row r="634" spans="1:26" ht="14.25" customHeight="1">
      <c r="A634" s="156"/>
      <c r="B634" s="156"/>
      <c r="C634" s="176"/>
      <c r="D634" s="177"/>
      <c r="E634" s="187"/>
      <c r="F634" s="188">
        <f>#N/A</f>
        <v>12</v>
      </c>
      <c r="G634" s="253"/>
      <c r="H634" s="253"/>
      <c r="I634" s="253"/>
      <c r="J634" s="253"/>
      <c r="K634" s="253"/>
      <c r="L634" s="253"/>
      <c r="M634" s="253"/>
      <c r="N634" s="253"/>
      <c r="O634" s="253"/>
      <c r="P634" s="253"/>
      <c r="Q634" s="250"/>
      <c r="R634" s="254"/>
      <c r="S634" s="123">
        <v>632</v>
      </c>
      <c r="T634" s="182" t="str">
        <f>#N/A</f>
        <v/>
      </c>
      <c r="U634" s="182" t="str">
        <f>#N/A</f>
        <v/>
      </c>
      <c r="V634" s="182" t="str">
        <f>#N/A</f>
        <v>12</v>
      </c>
      <c r="W634" s="182" t="str">
        <f>#N/A</f>
        <v/>
      </c>
      <c r="X634" s="182" t="str">
        <f>#N/A</f>
        <v/>
      </c>
      <c r="Y634" s="189" t="str">
        <f>#N/A</f>
        <v>122 Tahun,0 Bulan,31 Hari</v>
      </c>
      <c r="Z634" s="182">
        <f>#N/A</f>
        <v>12</v>
      </c>
    </row>
    <row r="635" spans="1:26" ht="14.25" customHeight="1">
      <c r="A635" s="156"/>
      <c r="B635" s="156"/>
      <c r="C635" s="176"/>
      <c r="D635" s="177"/>
      <c r="E635" s="187"/>
      <c r="F635" s="188">
        <f>#N/A</f>
        <v>12</v>
      </c>
      <c r="G635" s="253"/>
      <c r="H635" s="253"/>
      <c r="I635" s="253"/>
      <c r="J635" s="253"/>
      <c r="K635" s="253"/>
      <c r="L635" s="253"/>
      <c r="M635" s="253"/>
      <c r="N635" s="253"/>
      <c r="O635" s="253"/>
      <c r="P635" s="253"/>
      <c r="Q635" s="250"/>
      <c r="R635" s="254"/>
      <c r="S635" s="123">
        <v>633</v>
      </c>
      <c r="T635" s="182" t="str">
        <f>#N/A</f>
        <v/>
      </c>
      <c r="U635" s="182" t="str">
        <f>#N/A</f>
        <v/>
      </c>
      <c r="V635" s="182" t="str">
        <f>#N/A</f>
        <v>12</v>
      </c>
      <c r="W635" s="182" t="str">
        <f>#N/A</f>
        <v/>
      </c>
      <c r="X635" s="182" t="str">
        <f>#N/A</f>
        <v/>
      </c>
      <c r="Y635" s="189" t="str">
        <f>#N/A</f>
        <v>122 Tahun,0 Bulan,31 Hari</v>
      </c>
      <c r="Z635" s="182">
        <f>#N/A</f>
        <v>12</v>
      </c>
    </row>
    <row r="636" spans="1:26" ht="14.25" customHeight="1">
      <c r="A636" s="156"/>
      <c r="B636" s="156"/>
      <c r="C636" s="176"/>
      <c r="D636" s="177"/>
      <c r="E636" s="187"/>
      <c r="F636" s="188">
        <f>#N/A</f>
        <v>12</v>
      </c>
      <c r="G636" s="253"/>
      <c r="H636" s="253"/>
      <c r="I636" s="253"/>
      <c r="J636" s="253"/>
      <c r="K636" s="253"/>
      <c r="L636" s="253"/>
      <c r="M636" s="253"/>
      <c r="N636" s="253"/>
      <c r="O636" s="253"/>
      <c r="P636" s="253"/>
      <c r="Q636" s="250"/>
      <c r="R636" s="254"/>
      <c r="S636" s="123">
        <v>634</v>
      </c>
      <c r="T636" s="182" t="str">
        <f>#N/A</f>
        <v/>
      </c>
      <c r="U636" s="182" t="str">
        <f>#N/A</f>
        <v/>
      </c>
      <c r="V636" s="182" t="str">
        <f>#N/A</f>
        <v>12</v>
      </c>
      <c r="W636" s="182" t="str">
        <f>#N/A</f>
        <v/>
      </c>
      <c r="X636" s="182" t="str">
        <f>#N/A</f>
        <v/>
      </c>
      <c r="Y636" s="189" t="str">
        <f>#N/A</f>
        <v>122 Tahun,0 Bulan,31 Hari</v>
      </c>
      <c r="Z636" s="182">
        <f>#N/A</f>
        <v>12</v>
      </c>
    </row>
    <row r="637" spans="1:26" ht="14.25" customHeight="1">
      <c r="A637" s="156"/>
      <c r="B637" s="156"/>
      <c r="C637" s="176"/>
      <c r="D637" s="177"/>
      <c r="E637" s="187"/>
      <c r="F637" s="188">
        <f>#N/A</f>
        <v>12</v>
      </c>
      <c r="G637" s="253"/>
      <c r="H637" s="253"/>
      <c r="I637" s="253"/>
      <c r="J637" s="253"/>
      <c r="K637" s="253"/>
      <c r="L637" s="253"/>
      <c r="M637" s="253"/>
      <c r="N637" s="253"/>
      <c r="O637" s="253"/>
      <c r="P637" s="253"/>
      <c r="Q637" s="250"/>
      <c r="R637" s="254"/>
      <c r="S637" s="123">
        <v>635</v>
      </c>
      <c r="T637" s="182" t="str">
        <f>#N/A</f>
        <v/>
      </c>
      <c r="U637" s="182" t="str">
        <f>#N/A</f>
        <v/>
      </c>
      <c r="V637" s="182" t="str">
        <f>#N/A</f>
        <v>12</v>
      </c>
      <c r="W637" s="182" t="str">
        <f>#N/A</f>
        <v/>
      </c>
      <c r="X637" s="182" t="str">
        <f>#N/A</f>
        <v/>
      </c>
      <c r="Y637" s="189" t="str">
        <f>#N/A</f>
        <v>122 Tahun,0 Bulan,31 Hari</v>
      </c>
      <c r="Z637" s="182">
        <f>#N/A</f>
        <v>12</v>
      </c>
    </row>
    <row r="638" spans="1:26" ht="14.25" customHeight="1">
      <c r="A638" s="156"/>
      <c r="B638" s="156"/>
      <c r="C638" s="176"/>
      <c r="D638" s="177"/>
      <c r="E638" s="187"/>
      <c r="F638" s="188">
        <f>#N/A</f>
        <v>12</v>
      </c>
      <c r="G638" s="253"/>
      <c r="H638" s="253"/>
      <c r="I638" s="253"/>
      <c r="J638" s="253"/>
      <c r="K638" s="253"/>
      <c r="L638" s="253"/>
      <c r="M638" s="253"/>
      <c r="N638" s="253"/>
      <c r="O638" s="253"/>
      <c r="P638" s="253"/>
      <c r="Q638" s="250"/>
      <c r="R638" s="254"/>
      <c r="S638" s="123">
        <v>636</v>
      </c>
      <c r="T638" s="182" t="str">
        <f>#N/A</f>
        <v/>
      </c>
      <c r="U638" s="182" t="str">
        <f>#N/A</f>
        <v/>
      </c>
      <c r="V638" s="182" t="str">
        <f>#N/A</f>
        <v>12</v>
      </c>
      <c r="W638" s="182" t="str">
        <f>#N/A</f>
        <v/>
      </c>
      <c r="X638" s="182" t="str">
        <f>#N/A</f>
        <v/>
      </c>
      <c r="Y638" s="189" t="str">
        <f>#N/A</f>
        <v>122 Tahun,0 Bulan,31 Hari</v>
      </c>
      <c r="Z638" s="182">
        <f>#N/A</f>
        <v>12</v>
      </c>
    </row>
    <row r="639" spans="1:26" ht="14.25" customHeight="1">
      <c r="A639" s="156"/>
      <c r="B639" s="156"/>
      <c r="C639" s="176"/>
      <c r="D639" s="177"/>
      <c r="E639" s="187"/>
      <c r="F639" s="188">
        <f>#N/A</f>
        <v>12</v>
      </c>
      <c r="G639" s="253"/>
      <c r="H639" s="253"/>
      <c r="I639" s="253"/>
      <c r="J639" s="253"/>
      <c r="K639" s="253"/>
      <c r="L639" s="253"/>
      <c r="M639" s="253"/>
      <c r="N639" s="253"/>
      <c r="O639" s="253"/>
      <c r="P639" s="253"/>
      <c r="Q639" s="250"/>
      <c r="R639" s="254"/>
      <c r="S639" s="123">
        <v>637</v>
      </c>
      <c r="T639" s="182" t="str">
        <f>#N/A</f>
        <v/>
      </c>
      <c r="U639" s="182" t="str">
        <f>#N/A</f>
        <v/>
      </c>
      <c r="V639" s="182" t="str">
        <f>#N/A</f>
        <v>12</v>
      </c>
      <c r="W639" s="182" t="str">
        <f>#N/A</f>
        <v/>
      </c>
      <c r="X639" s="182" t="str">
        <f>#N/A</f>
        <v/>
      </c>
      <c r="Y639" s="189" t="str">
        <f>#N/A</f>
        <v>122 Tahun,0 Bulan,31 Hari</v>
      </c>
      <c r="Z639" s="182">
        <f>#N/A</f>
        <v>12</v>
      </c>
    </row>
    <row r="640" spans="1:26" ht="14.25" customHeight="1">
      <c r="A640" s="156"/>
      <c r="B640" s="156"/>
      <c r="C640" s="176"/>
      <c r="D640" s="177"/>
      <c r="E640" s="187"/>
      <c r="F640" s="188">
        <f>#N/A</f>
        <v>12</v>
      </c>
      <c r="G640" s="253"/>
      <c r="H640" s="253"/>
      <c r="I640" s="253"/>
      <c r="J640" s="253"/>
      <c r="K640" s="253"/>
      <c r="L640" s="253"/>
      <c r="M640" s="253"/>
      <c r="N640" s="253"/>
      <c r="O640" s="253"/>
      <c r="P640" s="253"/>
      <c r="Q640" s="250"/>
      <c r="R640" s="254"/>
      <c r="S640" s="123">
        <v>638</v>
      </c>
      <c r="T640" s="182" t="str">
        <f>#N/A</f>
        <v/>
      </c>
      <c r="U640" s="182" t="str">
        <f>#N/A</f>
        <v/>
      </c>
      <c r="V640" s="182" t="str">
        <f>#N/A</f>
        <v>12</v>
      </c>
      <c r="W640" s="182" t="str">
        <f>#N/A</f>
        <v/>
      </c>
      <c r="X640" s="182" t="str">
        <f>#N/A</f>
        <v/>
      </c>
      <c r="Y640" s="189" t="str">
        <f>#N/A</f>
        <v>122 Tahun,0 Bulan,31 Hari</v>
      </c>
      <c r="Z640" s="182">
        <f>#N/A</f>
        <v>12</v>
      </c>
    </row>
    <row r="641" spans="1:26" ht="14.25" customHeight="1">
      <c r="A641" s="156"/>
      <c r="B641" s="156"/>
      <c r="C641" s="176"/>
      <c r="D641" s="177"/>
      <c r="E641" s="187"/>
      <c r="F641" s="188">
        <f>#N/A</f>
        <v>12</v>
      </c>
      <c r="G641" s="253"/>
      <c r="H641" s="253"/>
      <c r="I641" s="253"/>
      <c r="J641" s="253"/>
      <c r="K641" s="253"/>
      <c r="L641" s="253"/>
      <c r="M641" s="253"/>
      <c r="N641" s="253"/>
      <c r="O641" s="253"/>
      <c r="P641" s="253"/>
      <c r="Q641" s="250"/>
      <c r="R641" s="254"/>
      <c r="S641" s="123">
        <v>639</v>
      </c>
      <c r="T641" s="182" t="str">
        <f>#N/A</f>
        <v/>
      </c>
      <c r="U641" s="182" t="str">
        <f>#N/A</f>
        <v/>
      </c>
      <c r="V641" s="182" t="str">
        <f>#N/A</f>
        <v>12</v>
      </c>
      <c r="W641" s="182" t="str">
        <f>#N/A</f>
        <v/>
      </c>
      <c r="X641" s="182" t="str">
        <f>#N/A</f>
        <v/>
      </c>
      <c r="Y641" s="189" t="str">
        <f>#N/A</f>
        <v>122 Tahun,0 Bulan,31 Hari</v>
      </c>
      <c r="Z641" s="182">
        <f>#N/A</f>
        <v>12</v>
      </c>
    </row>
    <row r="642" spans="1:26" ht="14.25" customHeight="1">
      <c r="A642" s="156"/>
      <c r="B642" s="156"/>
      <c r="C642" s="176"/>
      <c r="D642" s="177"/>
      <c r="E642" s="187"/>
      <c r="F642" s="188">
        <f>#N/A</f>
        <v>12</v>
      </c>
      <c r="G642" s="253"/>
      <c r="H642" s="253"/>
      <c r="I642" s="253"/>
      <c r="J642" s="253"/>
      <c r="K642" s="253"/>
      <c r="L642" s="253"/>
      <c r="M642" s="253"/>
      <c r="N642" s="253"/>
      <c r="O642" s="253"/>
      <c r="P642" s="253"/>
      <c r="Q642" s="250"/>
      <c r="R642" s="254"/>
      <c r="S642" s="123">
        <v>640</v>
      </c>
      <c r="T642" s="182" t="str">
        <f>#N/A</f>
        <v/>
      </c>
      <c r="U642" s="182" t="str">
        <f>#N/A</f>
        <v/>
      </c>
      <c r="V642" s="182" t="str">
        <f>#N/A</f>
        <v>12</v>
      </c>
      <c r="W642" s="182" t="str">
        <f>#N/A</f>
        <v/>
      </c>
      <c r="X642" s="182" t="str">
        <f>#N/A</f>
        <v/>
      </c>
      <c r="Y642" s="189" t="str">
        <f>#N/A</f>
        <v>122 Tahun,0 Bulan,31 Hari</v>
      </c>
      <c r="Z642" s="182">
        <f>#N/A</f>
        <v>12</v>
      </c>
    </row>
    <row r="643" spans="1:26" ht="14.25" customHeight="1">
      <c r="A643" s="156"/>
      <c r="B643" s="156"/>
      <c r="C643" s="176"/>
      <c r="D643" s="177"/>
      <c r="E643" s="187"/>
      <c r="F643" s="188">
        <f>#N/A</f>
        <v>12</v>
      </c>
      <c r="G643" s="253"/>
      <c r="H643" s="253"/>
      <c r="I643" s="253"/>
      <c r="J643" s="253"/>
      <c r="K643" s="253"/>
      <c r="L643" s="253"/>
      <c r="M643" s="253"/>
      <c r="N643" s="253"/>
      <c r="O643" s="253"/>
      <c r="P643" s="253"/>
      <c r="Q643" s="250"/>
      <c r="R643" s="254"/>
      <c r="S643" s="123">
        <v>641</v>
      </c>
      <c r="T643" s="182" t="str">
        <f>#N/A</f>
        <v/>
      </c>
      <c r="U643" s="182" t="str">
        <f>#N/A</f>
        <v/>
      </c>
      <c r="V643" s="182" t="str">
        <f>#N/A</f>
        <v>12</v>
      </c>
      <c r="W643" s="182" t="str">
        <f>#N/A</f>
        <v/>
      </c>
      <c r="X643" s="182" t="str">
        <f>#N/A</f>
        <v/>
      </c>
      <c r="Y643" s="189" t="str">
        <f>#N/A</f>
        <v>122 Tahun,0 Bulan,31 Hari</v>
      </c>
      <c r="Z643" s="182">
        <f>#N/A</f>
        <v>12</v>
      </c>
    </row>
    <row r="644" spans="1:26" ht="14.25" customHeight="1">
      <c r="A644" s="156"/>
      <c r="B644" s="156"/>
      <c r="C644" s="176"/>
      <c r="D644" s="177"/>
      <c r="E644" s="187"/>
      <c r="F644" s="188">
        <f>#N/A</f>
        <v>12</v>
      </c>
      <c r="G644" s="253"/>
      <c r="H644" s="253"/>
      <c r="I644" s="253"/>
      <c r="J644" s="253"/>
      <c r="K644" s="253"/>
      <c r="L644" s="253"/>
      <c r="M644" s="253"/>
      <c r="N644" s="253"/>
      <c r="O644" s="253"/>
      <c r="P644" s="253"/>
      <c r="Q644" s="250"/>
      <c r="R644" s="254"/>
      <c r="S644" s="123">
        <v>642</v>
      </c>
      <c r="T644" s="182" t="str">
        <f>#N/A</f>
        <v/>
      </c>
      <c r="U644" s="182" t="str">
        <f>#N/A</f>
        <v/>
      </c>
      <c r="V644" s="182" t="str">
        <f>#N/A</f>
        <v>12</v>
      </c>
      <c r="W644" s="182" t="str">
        <f>#N/A</f>
        <v/>
      </c>
      <c r="X644" s="182" t="str">
        <f>#N/A</f>
        <v/>
      </c>
      <c r="Y644" s="189" t="str">
        <f>#N/A</f>
        <v>122 Tahun,0 Bulan,31 Hari</v>
      </c>
      <c r="Z644" s="182">
        <f>#N/A</f>
        <v>12</v>
      </c>
    </row>
    <row r="645" spans="1:26" ht="14.25" customHeight="1">
      <c r="A645" s="156"/>
      <c r="B645" s="156"/>
      <c r="C645" s="176"/>
      <c r="D645" s="177"/>
      <c r="E645" s="187"/>
      <c r="F645" s="188">
        <f>#N/A</f>
        <v>12</v>
      </c>
      <c r="G645" s="253"/>
      <c r="H645" s="253"/>
      <c r="I645" s="253"/>
      <c r="J645" s="253"/>
      <c r="K645" s="253"/>
      <c r="L645" s="253"/>
      <c r="M645" s="253"/>
      <c r="N645" s="253"/>
      <c r="O645" s="253"/>
      <c r="P645" s="253"/>
      <c r="Q645" s="250"/>
      <c r="R645" s="254"/>
      <c r="S645" s="123">
        <v>643</v>
      </c>
      <c r="T645" s="182" t="str">
        <f>#N/A</f>
        <v/>
      </c>
      <c r="U645" s="182" t="str">
        <f>#N/A</f>
        <v/>
      </c>
      <c r="V645" s="182" t="str">
        <f>#N/A</f>
        <v>12</v>
      </c>
      <c r="W645" s="182" t="str">
        <f>#N/A</f>
        <v/>
      </c>
      <c r="X645" s="182" t="str">
        <f>#N/A</f>
        <v/>
      </c>
      <c r="Y645" s="189" t="str">
        <f>#N/A</f>
        <v>122 Tahun,0 Bulan,31 Hari</v>
      </c>
      <c r="Z645" s="182">
        <f>#N/A</f>
        <v>12</v>
      </c>
    </row>
    <row r="646" spans="1:26" ht="14.25" customHeight="1">
      <c r="A646" s="156"/>
      <c r="B646" s="156"/>
      <c r="C646" s="176"/>
      <c r="D646" s="177"/>
      <c r="E646" s="187"/>
      <c r="F646" s="188">
        <f>#N/A</f>
        <v>12</v>
      </c>
      <c r="G646" s="253"/>
      <c r="H646" s="253"/>
      <c r="I646" s="253"/>
      <c r="J646" s="253"/>
      <c r="K646" s="253"/>
      <c r="L646" s="253"/>
      <c r="M646" s="253"/>
      <c r="N646" s="253"/>
      <c r="O646" s="253"/>
      <c r="P646" s="253"/>
      <c r="Q646" s="250"/>
      <c r="R646" s="254"/>
      <c r="S646" s="123">
        <v>644</v>
      </c>
      <c r="T646" s="182" t="str">
        <f>#N/A</f>
        <v/>
      </c>
      <c r="U646" s="182" t="str">
        <f>#N/A</f>
        <v/>
      </c>
      <c r="V646" s="182" t="str">
        <f>#N/A</f>
        <v>12</v>
      </c>
      <c r="W646" s="182" t="str">
        <f>#N/A</f>
        <v/>
      </c>
      <c r="X646" s="182" t="str">
        <f>#N/A</f>
        <v/>
      </c>
      <c r="Y646" s="189" t="str">
        <f>#N/A</f>
        <v>122 Tahun,0 Bulan,31 Hari</v>
      </c>
      <c r="Z646" s="182">
        <f>#N/A</f>
        <v>12</v>
      </c>
    </row>
    <row r="647" spans="1:26" ht="14.25" customHeight="1">
      <c r="A647" s="156"/>
      <c r="B647" s="156"/>
      <c r="C647" s="176"/>
      <c r="D647" s="177"/>
      <c r="E647" s="187"/>
      <c r="F647" s="188">
        <f>#N/A</f>
        <v>12</v>
      </c>
      <c r="G647" s="253"/>
      <c r="H647" s="253"/>
      <c r="I647" s="253"/>
      <c r="J647" s="253"/>
      <c r="K647" s="253"/>
      <c r="L647" s="253"/>
      <c r="M647" s="253"/>
      <c r="N647" s="253"/>
      <c r="O647" s="253"/>
      <c r="P647" s="253"/>
      <c r="Q647" s="250"/>
      <c r="R647" s="254"/>
      <c r="S647" s="123">
        <v>645</v>
      </c>
      <c r="T647" s="182" t="str">
        <f>#N/A</f>
        <v/>
      </c>
      <c r="U647" s="182" t="str">
        <f>#N/A</f>
        <v/>
      </c>
      <c r="V647" s="182" t="str">
        <f>#N/A</f>
        <v>12</v>
      </c>
      <c r="W647" s="182" t="str">
        <f>#N/A</f>
        <v/>
      </c>
      <c r="X647" s="182" t="str">
        <f>#N/A</f>
        <v/>
      </c>
      <c r="Y647" s="189" t="str">
        <f>#N/A</f>
        <v>122 Tahun,0 Bulan,31 Hari</v>
      </c>
      <c r="Z647" s="182">
        <f>#N/A</f>
        <v>12</v>
      </c>
    </row>
    <row r="648" spans="1:26" ht="14.25" customHeight="1">
      <c r="A648" s="156"/>
      <c r="B648" s="156"/>
      <c r="C648" s="176"/>
      <c r="D648" s="177"/>
      <c r="E648" s="187"/>
      <c r="F648" s="188">
        <f>#N/A</f>
        <v>12</v>
      </c>
      <c r="G648" s="253"/>
      <c r="H648" s="253"/>
      <c r="I648" s="253"/>
      <c r="J648" s="253"/>
      <c r="K648" s="253"/>
      <c r="L648" s="253"/>
      <c r="M648" s="253"/>
      <c r="N648" s="253"/>
      <c r="O648" s="253"/>
      <c r="P648" s="253"/>
      <c r="Q648" s="250"/>
      <c r="R648" s="254"/>
      <c r="S648" s="123">
        <v>646</v>
      </c>
      <c r="T648" s="182" t="str">
        <f>#N/A</f>
        <v/>
      </c>
      <c r="U648" s="182" t="str">
        <f>#N/A</f>
        <v/>
      </c>
      <c r="V648" s="182" t="str">
        <f>#N/A</f>
        <v>12</v>
      </c>
      <c r="W648" s="182" t="str">
        <f>#N/A</f>
        <v/>
      </c>
      <c r="X648" s="182" t="str">
        <f>#N/A</f>
        <v/>
      </c>
      <c r="Y648" s="189" t="str">
        <f>#N/A</f>
        <v>122 Tahun,0 Bulan,31 Hari</v>
      </c>
      <c r="Z648" s="182">
        <f>#N/A</f>
        <v>12</v>
      </c>
    </row>
    <row r="649" spans="1:26" ht="14.25" customHeight="1">
      <c r="A649" s="156"/>
      <c r="B649" s="156"/>
      <c r="C649" s="176"/>
      <c r="D649" s="177"/>
      <c r="E649" s="187"/>
      <c r="F649" s="188">
        <f>#N/A</f>
        <v>12</v>
      </c>
      <c r="G649" s="253"/>
      <c r="H649" s="253"/>
      <c r="I649" s="253"/>
      <c r="J649" s="253"/>
      <c r="K649" s="253"/>
      <c r="L649" s="253"/>
      <c r="M649" s="253"/>
      <c r="N649" s="253"/>
      <c r="O649" s="253"/>
      <c r="P649" s="253"/>
      <c r="Q649" s="250"/>
      <c r="R649" s="254"/>
      <c r="S649" s="123">
        <v>647</v>
      </c>
      <c r="T649" s="182" t="str">
        <f>#N/A</f>
        <v/>
      </c>
      <c r="U649" s="182" t="str">
        <f>#N/A</f>
        <v/>
      </c>
      <c r="V649" s="182" t="str">
        <f>#N/A</f>
        <v>12</v>
      </c>
      <c r="W649" s="182" t="str">
        <f>#N/A</f>
        <v/>
      </c>
      <c r="X649" s="182" t="str">
        <f>#N/A</f>
        <v/>
      </c>
      <c r="Y649" s="189" t="str">
        <f>#N/A</f>
        <v>122 Tahun,0 Bulan,31 Hari</v>
      </c>
      <c r="Z649" s="182">
        <f>#N/A</f>
        <v>12</v>
      </c>
    </row>
    <row r="650" spans="1:26" ht="14.25" customHeight="1">
      <c r="A650" s="156"/>
      <c r="B650" s="156"/>
      <c r="C650" s="176"/>
      <c r="D650" s="177"/>
      <c r="E650" s="187"/>
      <c r="F650" s="188">
        <f>#N/A</f>
        <v>12</v>
      </c>
      <c r="G650" s="253"/>
      <c r="H650" s="253"/>
      <c r="I650" s="253"/>
      <c r="J650" s="253"/>
      <c r="K650" s="253"/>
      <c r="L650" s="253"/>
      <c r="M650" s="253"/>
      <c r="N650" s="253"/>
      <c r="O650" s="253"/>
      <c r="P650" s="253"/>
      <c r="Q650" s="250"/>
      <c r="R650" s="254"/>
      <c r="S650" s="123">
        <v>648</v>
      </c>
      <c r="T650" s="182" t="str">
        <f>#N/A</f>
        <v/>
      </c>
      <c r="U650" s="182" t="str">
        <f>#N/A</f>
        <v/>
      </c>
      <c r="V650" s="182" t="str">
        <f>#N/A</f>
        <v>12</v>
      </c>
      <c r="W650" s="182" t="str">
        <f>#N/A</f>
        <v/>
      </c>
      <c r="X650" s="182" t="str">
        <f>#N/A</f>
        <v/>
      </c>
      <c r="Y650" s="189" t="str">
        <f>#N/A</f>
        <v>122 Tahun,0 Bulan,31 Hari</v>
      </c>
      <c r="Z650" s="182">
        <f>#N/A</f>
        <v>12</v>
      </c>
    </row>
    <row r="651" spans="1:26" ht="14.25" customHeight="1">
      <c r="A651" s="156"/>
      <c r="B651" s="156"/>
      <c r="C651" s="176"/>
      <c r="D651" s="177"/>
      <c r="E651" s="187"/>
      <c r="F651" s="188">
        <f>#N/A</f>
        <v>12</v>
      </c>
      <c r="G651" s="253"/>
      <c r="H651" s="253"/>
      <c r="I651" s="253"/>
      <c r="J651" s="253"/>
      <c r="K651" s="253"/>
      <c r="L651" s="253"/>
      <c r="M651" s="253"/>
      <c r="N651" s="253"/>
      <c r="O651" s="253"/>
      <c r="P651" s="253"/>
      <c r="Q651" s="250"/>
      <c r="R651" s="254"/>
      <c r="S651" s="123">
        <v>649</v>
      </c>
      <c r="T651" s="182" t="str">
        <f>#N/A</f>
        <v/>
      </c>
      <c r="U651" s="182" t="str">
        <f>#N/A</f>
        <v/>
      </c>
      <c r="V651" s="182" t="str">
        <f>#N/A</f>
        <v>12</v>
      </c>
      <c r="W651" s="182" t="str">
        <f>#N/A</f>
        <v/>
      </c>
      <c r="X651" s="182" t="str">
        <f>#N/A</f>
        <v/>
      </c>
      <c r="Y651" s="189" t="str">
        <f>#N/A</f>
        <v>122 Tahun,0 Bulan,31 Hari</v>
      </c>
      <c r="Z651" s="182">
        <f>#N/A</f>
        <v>12</v>
      </c>
    </row>
    <row r="652" spans="1:26" ht="14.25" customHeight="1">
      <c r="A652" s="156"/>
      <c r="B652" s="156"/>
      <c r="C652" s="176"/>
      <c r="D652" s="177"/>
      <c r="E652" s="187"/>
      <c r="F652" s="188">
        <f>#N/A</f>
        <v>12</v>
      </c>
      <c r="G652" s="253"/>
      <c r="H652" s="253"/>
      <c r="I652" s="253"/>
      <c r="J652" s="253"/>
      <c r="K652" s="253"/>
      <c r="L652" s="253"/>
      <c r="M652" s="253"/>
      <c r="N652" s="253"/>
      <c r="O652" s="253"/>
      <c r="P652" s="253"/>
      <c r="Q652" s="250"/>
      <c r="R652" s="254"/>
      <c r="S652" s="123">
        <v>650</v>
      </c>
      <c r="T652" s="182" t="str">
        <f>#N/A</f>
        <v/>
      </c>
      <c r="U652" s="182" t="str">
        <f>#N/A</f>
        <v/>
      </c>
      <c r="V652" s="182" t="str">
        <f>#N/A</f>
        <v>12</v>
      </c>
      <c r="W652" s="182" t="str">
        <f>#N/A</f>
        <v/>
      </c>
      <c r="X652" s="182" t="str">
        <f>#N/A</f>
        <v/>
      </c>
      <c r="Y652" s="189" t="str">
        <f>#N/A</f>
        <v>122 Tahun,0 Bulan,31 Hari</v>
      </c>
      <c r="Z652" s="182">
        <f>#N/A</f>
        <v>12</v>
      </c>
    </row>
    <row r="653" spans="1:26" ht="14.25" customHeight="1">
      <c r="A653" s="156"/>
      <c r="B653" s="156"/>
      <c r="C653" s="176"/>
      <c r="D653" s="177"/>
      <c r="E653" s="187"/>
      <c r="F653" s="188">
        <f>#N/A</f>
        <v>12</v>
      </c>
      <c r="G653" s="253"/>
      <c r="H653" s="253"/>
      <c r="I653" s="253"/>
      <c r="J653" s="253"/>
      <c r="K653" s="253"/>
      <c r="L653" s="253"/>
      <c r="M653" s="253"/>
      <c r="N653" s="253"/>
      <c r="O653" s="253"/>
      <c r="P653" s="253"/>
      <c r="Q653" s="250"/>
      <c r="R653" s="254"/>
      <c r="S653" s="123">
        <v>651</v>
      </c>
      <c r="T653" s="182" t="str">
        <f>#N/A</f>
        <v/>
      </c>
      <c r="U653" s="182" t="str">
        <f>#N/A</f>
        <v/>
      </c>
      <c r="V653" s="182" t="str">
        <f>#N/A</f>
        <v>12</v>
      </c>
      <c r="W653" s="182" t="str">
        <f>#N/A</f>
        <v/>
      </c>
      <c r="X653" s="182" t="str">
        <f>#N/A</f>
        <v/>
      </c>
      <c r="Y653" s="189" t="str">
        <f>#N/A</f>
        <v>122 Tahun,0 Bulan,31 Hari</v>
      </c>
      <c r="Z653" s="182">
        <f>#N/A</f>
        <v>12</v>
      </c>
    </row>
    <row r="654" spans="1:26" ht="14.25" customHeight="1">
      <c r="A654" s="156"/>
      <c r="B654" s="156"/>
      <c r="C654" s="176"/>
      <c r="D654" s="177"/>
      <c r="E654" s="187"/>
      <c r="F654" s="188">
        <f>#N/A</f>
        <v>12</v>
      </c>
      <c r="G654" s="253"/>
      <c r="H654" s="253"/>
      <c r="I654" s="253"/>
      <c r="J654" s="253"/>
      <c r="K654" s="253"/>
      <c r="L654" s="253"/>
      <c r="M654" s="253"/>
      <c r="N654" s="253"/>
      <c r="O654" s="253"/>
      <c r="P654" s="253"/>
      <c r="Q654" s="250"/>
      <c r="R654" s="254"/>
      <c r="S654" s="123">
        <v>652</v>
      </c>
      <c r="T654" s="182" t="str">
        <f>#N/A</f>
        <v/>
      </c>
      <c r="U654" s="182" t="str">
        <f>#N/A</f>
        <v/>
      </c>
      <c r="V654" s="182" t="str">
        <f>#N/A</f>
        <v>12</v>
      </c>
      <c r="W654" s="182" t="str">
        <f>#N/A</f>
        <v/>
      </c>
      <c r="X654" s="182" t="str">
        <f>#N/A</f>
        <v/>
      </c>
      <c r="Y654" s="189" t="str">
        <f>#N/A</f>
        <v>122 Tahun,0 Bulan,31 Hari</v>
      </c>
      <c r="Z654" s="182">
        <f>#N/A</f>
        <v>12</v>
      </c>
    </row>
    <row r="655" spans="1:26" ht="14.25" customHeight="1">
      <c r="A655" s="156"/>
      <c r="B655" s="156"/>
      <c r="C655" s="176"/>
      <c r="D655" s="177"/>
      <c r="E655" s="187"/>
      <c r="F655" s="188">
        <f>#N/A</f>
        <v>12</v>
      </c>
      <c r="G655" s="253"/>
      <c r="H655" s="253"/>
      <c r="I655" s="253"/>
      <c r="J655" s="253"/>
      <c r="K655" s="253"/>
      <c r="L655" s="253"/>
      <c r="M655" s="253"/>
      <c r="N655" s="253"/>
      <c r="O655" s="253"/>
      <c r="P655" s="253"/>
      <c r="Q655" s="250"/>
      <c r="R655" s="254"/>
      <c r="S655" s="123">
        <v>653</v>
      </c>
      <c r="T655" s="182" t="str">
        <f>#N/A</f>
        <v/>
      </c>
      <c r="U655" s="182" t="str">
        <f>#N/A</f>
        <v/>
      </c>
      <c r="V655" s="182" t="str">
        <f>#N/A</f>
        <v>12</v>
      </c>
      <c r="W655" s="182" t="str">
        <f>#N/A</f>
        <v/>
      </c>
      <c r="X655" s="182" t="str">
        <f>#N/A</f>
        <v/>
      </c>
      <c r="Y655" s="189" t="str">
        <f>#N/A</f>
        <v>122 Tahun,0 Bulan,31 Hari</v>
      </c>
      <c r="Z655" s="182">
        <f>#N/A</f>
        <v>12</v>
      </c>
    </row>
    <row r="656" spans="1:26" ht="14.25" customHeight="1">
      <c r="A656" s="156"/>
      <c r="B656" s="156"/>
      <c r="C656" s="176"/>
      <c r="D656" s="177"/>
      <c r="E656" s="187"/>
      <c r="F656" s="188">
        <f>#N/A</f>
        <v>12</v>
      </c>
      <c r="G656" s="253"/>
      <c r="H656" s="253"/>
      <c r="I656" s="253"/>
      <c r="J656" s="253"/>
      <c r="K656" s="253"/>
      <c r="L656" s="253"/>
      <c r="M656" s="253"/>
      <c r="N656" s="253"/>
      <c r="O656" s="253"/>
      <c r="P656" s="253"/>
      <c r="Q656" s="250"/>
      <c r="R656" s="254"/>
      <c r="S656" s="123">
        <v>654</v>
      </c>
      <c r="T656" s="182" t="str">
        <f>#N/A</f>
        <v/>
      </c>
      <c r="U656" s="182" t="str">
        <f>#N/A</f>
        <v/>
      </c>
      <c r="V656" s="182" t="str">
        <f>#N/A</f>
        <v>12</v>
      </c>
      <c r="W656" s="182" t="str">
        <f>#N/A</f>
        <v/>
      </c>
      <c r="X656" s="182" t="str">
        <f>#N/A</f>
        <v/>
      </c>
      <c r="Y656" s="189" t="str">
        <f>#N/A</f>
        <v>122 Tahun,0 Bulan,31 Hari</v>
      </c>
      <c r="Z656" s="182">
        <f>#N/A</f>
        <v>12</v>
      </c>
    </row>
    <row r="657" spans="1:26" ht="14.25" customHeight="1">
      <c r="A657" s="156"/>
      <c r="B657" s="156"/>
      <c r="C657" s="176"/>
      <c r="D657" s="177"/>
      <c r="E657" s="187"/>
      <c r="F657" s="188">
        <f>#N/A</f>
        <v>12</v>
      </c>
      <c r="G657" s="253"/>
      <c r="H657" s="253"/>
      <c r="I657" s="253"/>
      <c r="J657" s="253"/>
      <c r="K657" s="253"/>
      <c r="L657" s="253"/>
      <c r="M657" s="253"/>
      <c r="N657" s="253"/>
      <c r="O657" s="253"/>
      <c r="P657" s="253"/>
      <c r="Q657" s="250"/>
      <c r="R657" s="254"/>
      <c r="S657" s="123">
        <v>655</v>
      </c>
      <c r="T657" s="182" t="str">
        <f>#N/A</f>
        <v/>
      </c>
      <c r="U657" s="182" t="str">
        <f>#N/A</f>
        <v/>
      </c>
      <c r="V657" s="182" t="str">
        <f>#N/A</f>
        <v>12</v>
      </c>
      <c r="W657" s="182" t="str">
        <f>#N/A</f>
        <v/>
      </c>
      <c r="X657" s="182" t="str">
        <f>#N/A</f>
        <v/>
      </c>
      <c r="Y657" s="189" t="str">
        <f>#N/A</f>
        <v>122 Tahun,0 Bulan,31 Hari</v>
      </c>
      <c r="Z657" s="182">
        <f>#N/A</f>
        <v>12</v>
      </c>
    </row>
    <row r="658" spans="1:26" ht="14.25" customHeight="1">
      <c r="A658" s="156"/>
      <c r="B658" s="156"/>
      <c r="C658" s="176"/>
      <c r="D658" s="177"/>
      <c r="E658" s="187"/>
      <c r="F658" s="188">
        <f>#N/A</f>
        <v>12</v>
      </c>
      <c r="G658" s="253"/>
      <c r="H658" s="253"/>
      <c r="I658" s="253"/>
      <c r="J658" s="253"/>
      <c r="K658" s="253"/>
      <c r="L658" s="253"/>
      <c r="M658" s="253"/>
      <c r="N658" s="253"/>
      <c r="O658" s="253"/>
      <c r="P658" s="253"/>
      <c r="Q658" s="250"/>
      <c r="R658" s="254"/>
      <c r="S658" s="123">
        <v>656</v>
      </c>
      <c r="T658" s="182" t="str">
        <f>#N/A</f>
        <v/>
      </c>
      <c r="U658" s="182" t="str">
        <f>#N/A</f>
        <v/>
      </c>
      <c r="V658" s="182" t="str">
        <f>#N/A</f>
        <v>12</v>
      </c>
      <c r="W658" s="182" t="str">
        <f>#N/A</f>
        <v/>
      </c>
      <c r="X658" s="182" t="str">
        <f>#N/A</f>
        <v/>
      </c>
      <c r="Y658" s="189" t="str">
        <f>#N/A</f>
        <v>122 Tahun,0 Bulan,31 Hari</v>
      </c>
      <c r="Z658" s="182">
        <f>#N/A</f>
        <v>12</v>
      </c>
    </row>
    <row r="659" spans="1:26" ht="14.25" customHeight="1">
      <c r="A659" s="156"/>
      <c r="B659" s="156"/>
      <c r="C659" s="176"/>
      <c r="D659" s="177"/>
      <c r="E659" s="187"/>
      <c r="F659" s="188">
        <f>#N/A</f>
        <v>12</v>
      </c>
      <c r="G659" s="253"/>
      <c r="H659" s="253"/>
      <c r="I659" s="253"/>
      <c r="J659" s="253"/>
      <c r="K659" s="253"/>
      <c r="L659" s="253"/>
      <c r="M659" s="253"/>
      <c r="N659" s="253"/>
      <c r="O659" s="253"/>
      <c r="P659" s="253"/>
      <c r="Q659" s="250"/>
      <c r="R659" s="254"/>
      <c r="S659" s="123">
        <v>657</v>
      </c>
      <c r="T659" s="182" t="str">
        <f>#N/A</f>
        <v/>
      </c>
      <c r="U659" s="182" t="str">
        <f>#N/A</f>
        <v/>
      </c>
      <c r="V659" s="182" t="str">
        <f>#N/A</f>
        <v>12</v>
      </c>
      <c r="W659" s="182" t="str">
        <f>#N/A</f>
        <v/>
      </c>
      <c r="X659" s="182" t="str">
        <f>#N/A</f>
        <v/>
      </c>
      <c r="Y659" s="189" t="str">
        <f>#N/A</f>
        <v>122 Tahun,0 Bulan,31 Hari</v>
      </c>
      <c r="Z659" s="182">
        <f>#N/A</f>
        <v>12</v>
      </c>
    </row>
    <row r="660" spans="1:26" ht="14.25" customHeight="1">
      <c r="A660" s="156"/>
      <c r="B660" s="156"/>
      <c r="C660" s="176"/>
      <c r="D660" s="177"/>
      <c r="E660" s="187"/>
      <c r="F660" s="188">
        <f>#N/A</f>
        <v>12</v>
      </c>
      <c r="G660" s="253"/>
      <c r="H660" s="253"/>
      <c r="I660" s="253"/>
      <c r="J660" s="253"/>
      <c r="K660" s="253"/>
      <c r="L660" s="253"/>
      <c r="M660" s="253"/>
      <c r="N660" s="253"/>
      <c r="O660" s="253"/>
      <c r="P660" s="253"/>
      <c r="Q660" s="250"/>
      <c r="R660" s="254"/>
      <c r="S660" s="123">
        <v>658</v>
      </c>
      <c r="T660" s="182" t="str">
        <f>#N/A</f>
        <v/>
      </c>
      <c r="U660" s="182" t="str">
        <f>#N/A</f>
        <v/>
      </c>
      <c r="V660" s="182" t="str">
        <f>#N/A</f>
        <v>12</v>
      </c>
      <c r="W660" s="182" t="str">
        <f>#N/A</f>
        <v/>
      </c>
      <c r="X660" s="182" t="str">
        <f>#N/A</f>
        <v/>
      </c>
      <c r="Y660" s="189" t="str">
        <f>#N/A</f>
        <v>122 Tahun,0 Bulan,31 Hari</v>
      </c>
      <c r="Z660" s="182">
        <f>#N/A</f>
        <v>12</v>
      </c>
    </row>
    <row r="661" spans="1:26" ht="14.25" customHeight="1">
      <c r="A661" s="156"/>
      <c r="B661" s="156"/>
      <c r="C661" s="176"/>
      <c r="D661" s="177"/>
      <c r="E661" s="187"/>
      <c r="F661" s="188">
        <f>#N/A</f>
        <v>12</v>
      </c>
      <c r="G661" s="253"/>
      <c r="H661" s="253"/>
      <c r="I661" s="253"/>
      <c r="J661" s="253"/>
      <c r="K661" s="253"/>
      <c r="L661" s="253"/>
      <c r="M661" s="253"/>
      <c r="N661" s="253"/>
      <c r="O661" s="253"/>
      <c r="P661" s="253"/>
      <c r="Q661" s="250"/>
      <c r="R661" s="254"/>
      <c r="S661" s="123">
        <v>659</v>
      </c>
      <c r="T661" s="182" t="str">
        <f>#N/A</f>
        <v/>
      </c>
      <c r="U661" s="182" t="str">
        <f>#N/A</f>
        <v/>
      </c>
      <c r="V661" s="182" t="str">
        <f>#N/A</f>
        <v>12</v>
      </c>
      <c r="W661" s="182" t="str">
        <f>#N/A</f>
        <v/>
      </c>
      <c r="X661" s="182" t="str">
        <f>#N/A</f>
        <v/>
      </c>
      <c r="Y661" s="189" t="str">
        <f>#N/A</f>
        <v>122 Tahun,0 Bulan,31 Hari</v>
      </c>
      <c r="Z661" s="182">
        <f>#N/A</f>
        <v>12</v>
      </c>
    </row>
    <row r="662" spans="1:26" ht="14.25" customHeight="1">
      <c r="A662" s="156"/>
      <c r="B662" s="156"/>
      <c r="C662" s="176"/>
      <c r="D662" s="177"/>
      <c r="E662" s="187"/>
      <c r="F662" s="188">
        <f>#N/A</f>
        <v>12</v>
      </c>
      <c r="G662" s="253"/>
      <c r="H662" s="253"/>
      <c r="I662" s="253"/>
      <c r="J662" s="253"/>
      <c r="K662" s="253"/>
      <c r="L662" s="253"/>
      <c r="M662" s="253"/>
      <c r="N662" s="253"/>
      <c r="O662" s="253"/>
      <c r="P662" s="253"/>
      <c r="Q662" s="250"/>
      <c r="R662" s="254"/>
      <c r="S662" s="123">
        <v>660</v>
      </c>
      <c r="T662" s="182" t="str">
        <f>#N/A</f>
        <v/>
      </c>
      <c r="U662" s="182" t="str">
        <f>#N/A</f>
        <v/>
      </c>
      <c r="V662" s="182" t="str">
        <f>#N/A</f>
        <v>12</v>
      </c>
      <c r="W662" s="182" t="str">
        <f>#N/A</f>
        <v/>
      </c>
      <c r="X662" s="182" t="str">
        <f>#N/A</f>
        <v/>
      </c>
      <c r="Y662" s="189" t="str">
        <f>#N/A</f>
        <v>122 Tahun,0 Bulan,31 Hari</v>
      </c>
      <c r="Z662" s="182">
        <f>#N/A</f>
        <v>12</v>
      </c>
    </row>
    <row r="663" spans="1:26" ht="14.25" customHeight="1">
      <c r="A663" s="156"/>
      <c r="B663" s="156"/>
      <c r="C663" s="176"/>
      <c r="D663" s="177"/>
      <c r="E663" s="187"/>
      <c r="F663" s="188">
        <f>#N/A</f>
        <v>12</v>
      </c>
      <c r="G663" s="253"/>
      <c r="H663" s="253"/>
      <c r="I663" s="253"/>
      <c r="J663" s="253"/>
      <c r="K663" s="253"/>
      <c r="L663" s="253"/>
      <c r="M663" s="253"/>
      <c r="N663" s="253"/>
      <c r="O663" s="253"/>
      <c r="P663" s="253"/>
      <c r="Q663" s="250"/>
      <c r="R663" s="254"/>
      <c r="S663" s="123">
        <v>661</v>
      </c>
      <c r="T663" s="182" t="str">
        <f>#N/A</f>
        <v/>
      </c>
      <c r="U663" s="182" t="str">
        <f>#N/A</f>
        <v/>
      </c>
      <c r="V663" s="182" t="str">
        <f>#N/A</f>
        <v>12</v>
      </c>
      <c r="W663" s="182" t="str">
        <f>#N/A</f>
        <v/>
      </c>
      <c r="X663" s="182" t="str">
        <f>#N/A</f>
        <v/>
      </c>
      <c r="Y663" s="189" t="str">
        <f>#N/A</f>
        <v>122 Tahun,0 Bulan,31 Hari</v>
      </c>
      <c r="Z663" s="182">
        <f>#N/A</f>
        <v>12</v>
      </c>
    </row>
    <row r="664" spans="1:26" ht="14.25" customHeight="1">
      <c r="A664" s="156"/>
      <c r="B664" s="156"/>
      <c r="C664" s="176"/>
      <c r="D664" s="177"/>
      <c r="E664" s="187"/>
      <c r="F664" s="188">
        <f>#N/A</f>
        <v>12</v>
      </c>
      <c r="G664" s="253"/>
      <c r="H664" s="253"/>
      <c r="I664" s="253"/>
      <c r="J664" s="253"/>
      <c r="K664" s="253"/>
      <c r="L664" s="253"/>
      <c r="M664" s="253"/>
      <c r="N664" s="253"/>
      <c r="O664" s="253"/>
      <c r="P664" s="253"/>
      <c r="Q664" s="250"/>
      <c r="R664" s="254"/>
      <c r="S664" s="123">
        <v>662</v>
      </c>
      <c r="T664" s="182" t="str">
        <f>#N/A</f>
        <v/>
      </c>
      <c r="U664" s="182" t="str">
        <f>#N/A</f>
        <v/>
      </c>
      <c r="V664" s="182" t="str">
        <f>#N/A</f>
        <v>12</v>
      </c>
      <c r="W664" s="182" t="str">
        <f>#N/A</f>
        <v/>
      </c>
      <c r="X664" s="182" t="str">
        <f>#N/A</f>
        <v/>
      </c>
      <c r="Y664" s="189" t="str">
        <f>#N/A</f>
        <v>122 Tahun,0 Bulan,31 Hari</v>
      </c>
      <c r="Z664" s="182">
        <f>#N/A</f>
        <v>12</v>
      </c>
    </row>
    <row r="665" spans="1:26" ht="14.25" customHeight="1">
      <c r="A665" s="156"/>
      <c r="B665" s="156"/>
      <c r="C665" s="176"/>
      <c r="D665" s="177"/>
      <c r="E665" s="187"/>
      <c r="F665" s="188">
        <f>#N/A</f>
        <v>12</v>
      </c>
      <c r="G665" s="253"/>
      <c r="H665" s="253"/>
      <c r="I665" s="253"/>
      <c r="J665" s="253"/>
      <c r="K665" s="253"/>
      <c r="L665" s="253"/>
      <c r="M665" s="253"/>
      <c r="N665" s="253"/>
      <c r="O665" s="253"/>
      <c r="P665" s="253"/>
      <c r="Q665" s="250"/>
      <c r="R665" s="254"/>
      <c r="S665" s="123">
        <v>663</v>
      </c>
      <c r="T665" s="182" t="str">
        <f>#N/A</f>
        <v/>
      </c>
      <c r="U665" s="182" t="str">
        <f>#N/A</f>
        <v/>
      </c>
      <c r="V665" s="182" t="str">
        <f>#N/A</f>
        <v>12</v>
      </c>
      <c r="W665" s="182" t="str">
        <f>#N/A</f>
        <v/>
      </c>
      <c r="X665" s="182" t="str">
        <f>#N/A</f>
        <v/>
      </c>
      <c r="Y665" s="189" t="str">
        <f>#N/A</f>
        <v>122 Tahun,0 Bulan,31 Hari</v>
      </c>
      <c r="Z665" s="182">
        <f>#N/A</f>
        <v>12</v>
      </c>
    </row>
    <row r="666" spans="1:26" ht="14.25" customHeight="1">
      <c r="A666" s="156"/>
      <c r="B666" s="156"/>
      <c r="C666" s="176"/>
      <c r="D666" s="177"/>
      <c r="E666" s="187"/>
      <c r="F666" s="188">
        <f>#N/A</f>
        <v>12</v>
      </c>
      <c r="G666" s="253"/>
      <c r="H666" s="253"/>
      <c r="I666" s="253"/>
      <c r="J666" s="253"/>
      <c r="K666" s="253"/>
      <c r="L666" s="253"/>
      <c r="M666" s="253"/>
      <c r="N666" s="253"/>
      <c r="O666" s="253"/>
      <c r="P666" s="253"/>
      <c r="Q666" s="250"/>
      <c r="R666" s="254"/>
      <c r="S666" s="123">
        <v>664</v>
      </c>
      <c r="T666" s="182" t="str">
        <f>#N/A</f>
        <v/>
      </c>
      <c r="U666" s="182" t="str">
        <f>#N/A</f>
        <v/>
      </c>
      <c r="V666" s="182" t="str">
        <f>#N/A</f>
        <v>12</v>
      </c>
      <c r="W666" s="182" t="str">
        <f>#N/A</f>
        <v/>
      </c>
      <c r="X666" s="182" t="str">
        <f>#N/A</f>
        <v/>
      </c>
      <c r="Y666" s="189" t="str">
        <f>#N/A</f>
        <v>122 Tahun,0 Bulan,31 Hari</v>
      </c>
      <c r="Z666" s="182">
        <f>#N/A</f>
        <v>12</v>
      </c>
    </row>
    <row r="667" spans="1:26" ht="14.25" customHeight="1">
      <c r="A667" s="156"/>
      <c r="B667" s="156"/>
      <c r="C667" s="176"/>
      <c r="D667" s="177"/>
      <c r="E667" s="187"/>
      <c r="F667" s="188">
        <f>#N/A</f>
        <v>12</v>
      </c>
      <c r="G667" s="253"/>
      <c r="H667" s="253"/>
      <c r="I667" s="253"/>
      <c r="J667" s="253"/>
      <c r="K667" s="253"/>
      <c r="L667" s="253"/>
      <c r="M667" s="253"/>
      <c r="N667" s="253"/>
      <c r="O667" s="253"/>
      <c r="P667" s="253"/>
      <c r="Q667" s="250"/>
      <c r="R667" s="254"/>
      <c r="S667" s="123">
        <v>665</v>
      </c>
      <c r="T667" s="182" t="str">
        <f>#N/A</f>
        <v/>
      </c>
      <c r="U667" s="182" t="str">
        <f>#N/A</f>
        <v/>
      </c>
      <c r="V667" s="182" t="str">
        <f>#N/A</f>
        <v>12</v>
      </c>
      <c r="W667" s="182" t="str">
        <f>#N/A</f>
        <v/>
      </c>
      <c r="X667" s="182" t="str">
        <f>#N/A</f>
        <v/>
      </c>
      <c r="Y667" s="189" t="str">
        <f>#N/A</f>
        <v>122 Tahun,0 Bulan,31 Hari</v>
      </c>
      <c r="Z667" s="182">
        <f>#N/A</f>
        <v>12</v>
      </c>
    </row>
    <row r="668" spans="1:26" ht="14.25" customHeight="1">
      <c r="A668" s="156"/>
      <c r="B668" s="156"/>
      <c r="C668" s="176"/>
      <c r="D668" s="177"/>
      <c r="E668" s="187"/>
      <c r="F668" s="188">
        <f>#N/A</f>
        <v>12</v>
      </c>
      <c r="G668" s="253"/>
      <c r="H668" s="253"/>
      <c r="I668" s="253"/>
      <c r="J668" s="253"/>
      <c r="K668" s="253"/>
      <c r="L668" s="253"/>
      <c r="M668" s="253"/>
      <c r="N668" s="253"/>
      <c r="O668" s="253"/>
      <c r="P668" s="253"/>
      <c r="Q668" s="250"/>
      <c r="R668" s="254"/>
      <c r="S668" s="123">
        <v>666</v>
      </c>
      <c r="T668" s="182" t="str">
        <f>#N/A</f>
        <v/>
      </c>
      <c r="U668" s="182" t="str">
        <f>#N/A</f>
        <v/>
      </c>
      <c r="V668" s="182" t="str">
        <f>#N/A</f>
        <v>12</v>
      </c>
      <c r="W668" s="182" t="str">
        <f>#N/A</f>
        <v/>
      </c>
      <c r="X668" s="182" t="str">
        <f>#N/A</f>
        <v/>
      </c>
      <c r="Y668" s="189" t="str">
        <f>#N/A</f>
        <v>122 Tahun,0 Bulan,31 Hari</v>
      </c>
      <c r="Z668" s="182">
        <f>#N/A</f>
        <v>12</v>
      </c>
    </row>
    <row r="669" spans="1:26" ht="14.25" customHeight="1">
      <c r="A669" s="156"/>
      <c r="B669" s="156"/>
      <c r="C669" s="176"/>
      <c r="D669" s="177"/>
      <c r="E669" s="187"/>
      <c r="F669" s="188">
        <f>#N/A</f>
        <v>12</v>
      </c>
      <c r="G669" s="253"/>
      <c r="H669" s="253"/>
      <c r="I669" s="253"/>
      <c r="J669" s="253"/>
      <c r="K669" s="253"/>
      <c r="L669" s="253"/>
      <c r="M669" s="253"/>
      <c r="N669" s="253"/>
      <c r="O669" s="253"/>
      <c r="P669" s="253"/>
      <c r="Q669" s="250"/>
      <c r="R669" s="254"/>
      <c r="S669" s="123">
        <v>667</v>
      </c>
      <c r="T669" s="182" t="str">
        <f>#N/A</f>
        <v/>
      </c>
      <c r="U669" s="182" t="str">
        <f>#N/A</f>
        <v/>
      </c>
      <c r="V669" s="182" t="str">
        <f>#N/A</f>
        <v>12</v>
      </c>
      <c r="W669" s="182" t="str">
        <f>#N/A</f>
        <v/>
      </c>
      <c r="X669" s="182" t="str">
        <f>#N/A</f>
        <v/>
      </c>
      <c r="Y669" s="189" t="str">
        <f>#N/A</f>
        <v>122 Tahun,0 Bulan,31 Hari</v>
      </c>
      <c r="Z669" s="182">
        <f>#N/A</f>
        <v>12</v>
      </c>
    </row>
    <row r="670" spans="1:26" ht="14.25" customHeight="1">
      <c r="A670" s="156"/>
      <c r="B670" s="156"/>
      <c r="C670" s="176"/>
      <c r="D670" s="177"/>
      <c r="E670" s="187"/>
      <c r="F670" s="188">
        <f>#N/A</f>
        <v>12</v>
      </c>
      <c r="G670" s="253"/>
      <c r="H670" s="253"/>
      <c r="I670" s="253"/>
      <c r="J670" s="253"/>
      <c r="K670" s="253"/>
      <c r="L670" s="253"/>
      <c r="M670" s="253"/>
      <c r="N670" s="253"/>
      <c r="O670" s="253"/>
      <c r="P670" s="253"/>
      <c r="Q670" s="250"/>
      <c r="R670" s="254"/>
      <c r="S670" s="123">
        <v>668</v>
      </c>
      <c r="T670" s="182" t="str">
        <f>#N/A</f>
        <v/>
      </c>
      <c r="U670" s="182" t="str">
        <f>#N/A</f>
        <v/>
      </c>
      <c r="V670" s="182" t="str">
        <f>#N/A</f>
        <v>12</v>
      </c>
      <c r="W670" s="182" t="str">
        <f>#N/A</f>
        <v/>
      </c>
      <c r="X670" s="182" t="str">
        <f>#N/A</f>
        <v/>
      </c>
      <c r="Y670" s="189" t="str">
        <f>#N/A</f>
        <v>122 Tahun,0 Bulan,31 Hari</v>
      </c>
      <c r="Z670" s="182">
        <f>#N/A</f>
        <v>12</v>
      </c>
    </row>
    <row r="671" spans="1:26" ht="14.25" customHeight="1">
      <c r="A671" s="156"/>
      <c r="B671" s="156"/>
      <c r="C671" s="176"/>
      <c r="D671" s="177"/>
      <c r="E671" s="187"/>
      <c r="F671" s="188">
        <f>#N/A</f>
        <v>12</v>
      </c>
      <c r="G671" s="253"/>
      <c r="H671" s="253"/>
      <c r="I671" s="253"/>
      <c r="J671" s="253"/>
      <c r="K671" s="253"/>
      <c r="L671" s="253"/>
      <c r="M671" s="253"/>
      <c r="N671" s="253"/>
      <c r="O671" s="253"/>
      <c r="P671" s="253"/>
      <c r="Q671" s="250"/>
      <c r="R671" s="254"/>
      <c r="S671" s="123">
        <v>669</v>
      </c>
      <c r="T671" s="182" t="str">
        <f>#N/A</f>
        <v/>
      </c>
      <c r="U671" s="182" t="str">
        <f>#N/A</f>
        <v/>
      </c>
      <c r="V671" s="182" t="str">
        <f>#N/A</f>
        <v>12</v>
      </c>
      <c r="W671" s="182" t="str">
        <f>#N/A</f>
        <v/>
      </c>
      <c r="X671" s="182" t="str">
        <f>#N/A</f>
        <v/>
      </c>
      <c r="Y671" s="189" t="str">
        <f>#N/A</f>
        <v>122 Tahun,0 Bulan,31 Hari</v>
      </c>
      <c r="Z671" s="182">
        <f>#N/A</f>
        <v>12</v>
      </c>
    </row>
    <row r="672" spans="1:26" ht="14.25" customHeight="1">
      <c r="A672" s="156"/>
      <c r="B672" s="156"/>
      <c r="C672" s="176"/>
      <c r="D672" s="177"/>
      <c r="E672" s="187"/>
      <c r="F672" s="188">
        <f>#N/A</f>
        <v>12</v>
      </c>
      <c r="G672" s="253"/>
      <c r="H672" s="253"/>
      <c r="I672" s="253"/>
      <c r="J672" s="253"/>
      <c r="K672" s="253"/>
      <c r="L672" s="253"/>
      <c r="M672" s="253"/>
      <c r="N672" s="253"/>
      <c r="O672" s="253"/>
      <c r="P672" s="253"/>
      <c r="Q672" s="250"/>
      <c r="R672" s="254"/>
      <c r="S672" s="123">
        <v>670</v>
      </c>
      <c r="T672" s="182" t="str">
        <f>#N/A</f>
        <v/>
      </c>
      <c r="U672" s="182" t="str">
        <f>#N/A</f>
        <v/>
      </c>
      <c r="V672" s="182" t="str">
        <f>#N/A</f>
        <v>12</v>
      </c>
      <c r="W672" s="182" t="str">
        <f>#N/A</f>
        <v/>
      </c>
      <c r="X672" s="182" t="str">
        <f>#N/A</f>
        <v/>
      </c>
      <c r="Y672" s="189" t="str">
        <f>#N/A</f>
        <v>122 Tahun,0 Bulan,31 Hari</v>
      </c>
      <c r="Z672" s="182">
        <f>#N/A</f>
        <v>12</v>
      </c>
    </row>
    <row r="673" spans="1:26" ht="14.25" customHeight="1">
      <c r="A673" s="156"/>
      <c r="B673" s="156"/>
      <c r="C673" s="176"/>
      <c r="D673" s="177"/>
      <c r="E673" s="187"/>
      <c r="F673" s="188">
        <f>#N/A</f>
        <v>12</v>
      </c>
      <c r="G673" s="253"/>
      <c r="H673" s="253"/>
      <c r="I673" s="253"/>
      <c r="J673" s="253"/>
      <c r="K673" s="253"/>
      <c r="L673" s="253"/>
      <c r="M673" s="253"/>
      <c r="N673" s="253"/>
      <c r="O673" s="253"/>
      <c r="P673" s="253"/>
      <c r="Q673" s="250"/>
      <c r="R673" s="254"/>
      <c r="S673" s="123">
        <v>671</v>
      </c>
      <c r="T673" s="182" t="str">
        <f>#N/A</f>
        <v/>
      </c>
      <c r="U673" s="182" t="str">
        <f>#N/A</f>
        <v/>
      </c>
      <c r="V673" s="182" t="str">
        <f>#N/A</f>
        <v>12</v>
      </c>
      <c r="W673" s="182" t="str">
        <f>#N/A</f>
        <v/>
      </c>
      <c r="X673" s="182" t="str">
        <f>#N/A</f>
        <v/>
      </c>
      <c r="Y673" s="189" t="str">
        <f>#N/A</f>
        <v>122 Tahun,0 Bulan,31 Hari</v>
      </c>
      <c r="Z673" s="182">
        <f>#N/A</f>
        <v>12</v>
      </c>
    </row>
    <row r="674" spans="1:26" ht="14.25" customHeight="1">
      <c r="A674" s="156"/>
      <c r="B674" s="156"/>
      <c r="C674" s="176"/>
      <c r="D674" s="177"/>
      <c r="E674" s="187"/>
      <c r="F674" s="188">
        <f>#N/A</f>
        <v>12</v>
      </c>
      <c r="G674" s="253"/>
      <c r="H674" s="253"/>
      <c r="I674" s="253"/>
      <c r="J674" s="253"/>
      <c r="K674" s="253"/>
      <c r="L674" s="253"/>
      <c r="M674" s="253"/>
      <c r="N674" s="253"/>
      <c r="O674" s="253"/>
      <c r="P674" s="253"/>
      <c r="Q674" s="250"/>
      <c r="R674" s="254"/>
      <c r="S674" s="123">
        <v>672</v>
      </c>
      <c r="T674" s="182" t="str">
        <f>#N/A</f>
        <v/>
      </c>
      <c r="U674" s="182" t="str">
        <f>#N/A</f>
        <v/>
      </c>
      <c r="V674" s="182" t="str">
        <f>#N/A</f>
        <v>12</v>
      </c>
      <c r="W674" s="182" t="str">
        <f>#N/A</f>
        <v/>
      </c>
      <c r="X674" s="182" t="str">
        <f>#N/A</f>
        <v/>
      </c>
      <c r="Y674" s="189" t="str">
        <f>#N/A</f>
        <v>122 Tahun,0 Bulan,31 Hari</v>
      </c>
      <c r="Z674" s="182">
        <f>#N/A</f>
        <v>12</v>
      </c>
    </row>
    <row r="675" spans="1:26" ht="14.25" customHeight="1">
      <c r="A675" s="156"/>
      <c r="B675" s="156"/>
      <c r="C675" s="176"/>
      <c r="D675" s="177"/>
      <c r="E675" s="187"/>
      <c r="F675" s="188">
        <f>#N/A</f>
        <v>12</v>
      </c>
      <c r="G675" s="253"/>
      <c r="H675" s="253"/>
      <c r="I675" s="253"/>
      <c r="J675" s="253"/>
      <c r="K675" s="253"/>
      <c r="L675" s="253"/>
      <c r="M675" s="253"/>
      <c r="N675" s="253"/>
      <c r="O675" s="253"/>
      <c r="P675" s="253"/>
      <c r="Q675" s="250"/>
      <c r="R675" s="254"/>
      <c r="S675" s="123">
        <v>673</v>
      </c>
      <c r="T675" s="182" t="str">
        <f>#N/A</f>
        <v/>
      </c>
      <c r="U675" s="182" t="str">
        <f>#N/A</f>
        <v/>
      </c>
      <c r="V675" s="182" t="str">
        <f>#N/A</f>
        <v>12</v>
      </c>
      <c r="W675" s="182" t="str">
        <f>#N/A</f>
        <v/>
      </c>
      <c r="X675" s="182" t="str">
        <f>#N/A</f>
        <v/>
      </c>
      <c r="Y675" s="189" t="str">
        <f>#N/A</f>
        <v>122 Tahun,0 Bulan,31 Hari</v>
      </c>
      <c r="Z675" s="182">
        <f>#N/A</f>
        <v>12</v>
      </c>
    </row>
    <row r="676" spans="1:26" ht="14.25" customHeight="1">
      <c r="A676" s="156"/>
      <c r="B676" s="156"/>
      <c r="C676" s="176"/>
      <c r="D676" s="177"/>
      <c r="E676" s="187"/>
      <c r="F676" s="188">
        <f>#N/A</f>
        <v>12</v>
      </c>
      <c r="G676" s="253"/>
      <c r="H676" s="253"/>
      <c r="I676" s="253"/>
      <c r="J676" s="253"/>
      <c r="K676" s="253"/>
      <c r="L676" s="253"/>
      <c r="M676" s="253"/>
      <c r="N676" s="253"/>
      <c r="O676" s="253"/>
      <c r="P676" s="253"/>
      <c r="Q676" s="250"/>
      <c r="R676" s="254"/>
      <c r="S676" s="123">
        <v>674</v>
      </c>
      <c r="T676" s="182" t="str">
        <f>#N/A</f>
        <v/>
      </c>
      <c r="U676" s="182" t="str">
        <f>#N/A</f>
        <v/>
      </c>
      <c r="V676" s="182" t="str">
        <f>#N/A</f>
        <v>12</v>
      </c>
      <c r="W676" s="182" t="str">
        <f>#N/A</f>
        <v/>
      </c>
      <c r="X676" s="182" t="str">
        <f>#N/A</f>
        <v/>
      </c>
      <c r="Y676" s="189" t="str">
        <f>#N/A</f>
        <v>122 Tahun,0 Bulan,31 Hari</v>
      </c>
      <c r="Z676" s="182">
        <f>#N/A</f>
        <v>12</v>
      </c>
    </row>
    <row r="677" spans="1:26" ht="14.25" customHeight="1">
      <c r="A677" s="156"/>
      <c r="B677" s="156"/>
      <c r="C677" s="176"/>
      <c r="D677" s="177"/>
      <c r="E677" s="187"/>
      <c r="F677" s="188">
        <f>#N/A</f>
        <v>12</v>
      </c>
      <c r="G677" s="253"/>
      <c r="H677" s="253"/>
      <c r="I677" s="253"/>
      <c r="J677" s="253"/>
      <c r="K677" s="253"/>
      <c r="L677" s="253"/>
      <c r="M677" s="253"/>
      <c r="N677" s="253"/>
      <c r="O677" s="253"/>
      <c r="P677" s="253"/>
      <c r="Q677" s="250"/>
      <c r="R677" s="254"/>
      <c r="S677" s="123">
        <v>675</v>
      </c>
      <c r="T677" s="182" t="str">
        <f>#N/A</f>
        <v/>
      </c>
      <c r="U677" s="182" t="str">
        <f>#N/A</f>
        <v/>
      </c>
      <c r="V677" s="182" t="str">
        <f>#N/A</f>
        <v>12</v>
      </c>
      <c r="W677" s="182" t="str">
        <f>#N/A</f>
        <v/>
      </c>
      <c r="X677" s="182" t="str">
        <f>#N/A</f>
        <v/>
      </c>
      <c r="Y677" s="189" t="str">
        <f>#N/A</f>
        <v>122 Tahun,0 Bulan,31 Hari</v>
      </c>
      <c r="Z677" s="182">
        <f>#N/A</f>
        <v>12</v>
      </c>
    </row>
    <row r="678" spans="1:26" ht="14.25" customHeight="1">
      <c r="A678" s="156"/>
      <c r="B678" s="156"/>
      <c r="C678" s="176"/>
      <c r="D678" s="177"/>
      <c r="E678" s="187"/>
      <c r="F678" s="188">
        <f>#N/A</f>
        <v>12</v>
      </c>
      <c r="G678" s="253"/>
      <c r="H678" s="253"/>
      <c r="I678" s="253"/>
      <c r="J678" s="253"/>
      <c r="K678" s="253"/>
      <c r="L678" s="253"/>
      <c r="M678" s="253"/>
      <c r="N678" s="253"/>
      <c r="O678" s="253"/>
      <c r="P678" s="253"/>
      <c r="Q678" s="250"/>
      <c r="R678" s="254"/>
      <c r="S678" s="123">
        <v>676</v>
      </c>
      <c r="T678" s="182" t="str">
        <f>#N/A</f>
        <v/>
      </c>
      <c r="U678" s="182" t="str">
        <f>#N/A</f>
        <v/>
      </c>
      <c r="V678" s="182" t="str">
        <f>#N/A</f>
        <v>12</v>
      </c>
      <c r="W678" s="182" t="str">
        <f>#N/A</f>
        <v/>
      </c>
      <c r="X678" s="182" t="str">
        <f>#N/A</f>
        <v/>
      </c>
      <c r="Y678" s="189" t="str">
        <f>#N/A</f>
        <v>122 Tahun,0 Bulan,31 Hari</v>
      </c>
      <c r="Z678" s="182">
        <f>#N/A</f>
        <v>12</v>
      </c>
    </row>
    <row r="679" spans="1:26" ht="14.25" customHeight="1">
      <c r="A679" s="156"/>
      <c r="B679" s="156"/>
      <c r="C679" s="176"/>
      <c r="D679" s="177"/>
      <c r="E679" s="187"/>
      <c r="F679" s="188">
        <f>#N/A</f>
        <v>12</v>
      </c>
      <c r="G679" s="253"/>
      <c r="H679" s="253"/>
      <c r="I679" s="253"/>
      <c r="J679" s="253"/>
      <c r="K679" s="253"/>
      <c r="L679" s="253"/>
      <c r="M679" s="253"/>
      <c r="N679" s="253"/>
      <c r="O679" s="253"/>
      <c r="P679" s="253"/>
      <c r="Q679" s="250"/>
      <c r="R679" s="254"/>
      <c r="S679" s="123">
        <v>677</v>
      </c>
      <c r="T679" s="182" t="str">
        <f>#N/A</f>
        <v/>
      </c>
      <c r="U679" s="182" t="str">
        <f>#N/A</f>
        <v/>
      </c>
      <c r="V679" s="182" t="str">
        <f>#N/A</f>
        <v>12</v>
      </c>
      <c r="W679" s="182" t="str">
        <f>#N/A</f>
        <v/>
      </c>
      <c r="X679" s="182" t="str">
        <f>#N/A</f>
        <v/>
      </c>
      <c r="Y679" s="189" t="str">
        <f>#N/A</f>
        <v>122 Tahun,0 Bulan,31 Hari</v>
      </c>
      <c r="Z679" s="182">
        <f>#N/A</f>
        <v>12</v>
      </c>
    </row>
    <row r="680" spans="1:26" ht="14.25" customHeight="1">
      <c r="A680" s="156"/>
      <c r="B680" s="156"/>
      <c r="C680" s="176"/>
      <c r="D680" s="177"/>
      <c r="E680" s="187"/>
      <c r="F680" s="188">
        <f>#N/A</f>
        <v>12</v>
      </c>
      <c r="G680" s="253"/>
      <c r="H680" s="253"/>
      <c r="I680" s="253"/>
      <c r="J680" s="253"/>
      <c r="K680" s="253"/>
      <c r="L680" s="253"/>
      <c r="M680" s="253"/>
      <c r="N680" s="253"/>
      <c r="O680" s="253"/>
      <c r="P680" s="253"/>
      <c r="Q680" s="250"/>
      <c r="R680" s="254"/>
      <c r="S680" s="123">
        <v>678</v>
      </c>
      <c r="T680" s="182" t="str">
        <f>#N/A</f>
        <v/>
      </c>
      <c r="U680" s="182" t="str">
        <f>#N/A</f>
        <v/>
      </c>
      <c r="V680" s="182" t="str">
        <f>#N/A</f>
        <v>12</v>
      </c>
      <c r="W680" s="182" t="str">
        <f>#N/A</f>
        <v/>
      </c>
      <c r="X680" s="182" t="str">
        <f>#N/A</f>
        <v/>
      </c>
      <c r="Y680" s="189" t="str">
        <f>#N/A</f>
        <v>122 Tahun,0 Bulan,31 Hari</v>
      </c>
      <c r="Z680" s="182">
        <f>#N/A</f>
        <v>12</v>
      </c>
    </row>
    <row r="681" spans="1:26" ht="14.25" customHeight="1">
      <c r="A681" s="156"/>
      <c r="B681" s="156"/>
      <c r="C681" s="176"/>
      <c r="D681" s="177"/>
      <c r="E681" s="187"/>
      <c r="F681" s="188">
        <f>#N/A</f>
        <v>12</v>
      </c>
      <c r="G681" s="253"/>
      <c r="H681" s="253"/>
      <c r="I681" s="253"/>
      <c r="J681" s="253"/>
      <c r="K681" s="253"/>
      <c r="L681" s="253"/>
      <c r="M681" s="253"/>
      <c r="N681" s="253"/>
      <c r="O681" s="253"/>
      <c r="P681" s="253"/>
      <c r="Q681" s="250"/>
      <c r="R681" s="254"/>
      <c r="S681" s="123">
        <v>679</v>
      </c>
      <c r="T681" s="182" t="str">
        <f>#N/A</f>
        <v/>
      </c>
      <c r="U681" s="182" t="str">
        <f>#N/A</f>
        <v/>
      </c>
      <c r="V681" s="182" t="str">
        <f>#N/A</f>
        <v>12</v>
      </c>
      <c r="W681" s="182" t="str">
        <f>#N/A</f>
        <v/>
      </c>
      <c r="X681" s="182" t="str">
        <f>#N/A</f>
        <v/>
      </c>
      <c r="Y681" s="189" t="str">
        <f>#N/A</f>
        <v>122 Tahun,0 Bulan,31 Hari</v>
      </c>
      <c r="Z681" s="182">
        <f>#N/A</f>
        <v>12</v>
      </c>
    </row>
    <row r="682" spans="1:26" ht="14.25" customHeight="1">
      <c r="A682" s="156"/>
      <c r="B682" s="156"/>
      <c r="C682" s="176"/>
      <c r="D682" s="177"/>
      <c r="E682" s="187"/>
      <c r="F682" s="188">
        <f>#N/A</f>
        <v>12</v>
      </c>
      <c r="G682" s="253"/>
      <c r="H682" s="253"/>
      <c r="I682" s="253"/>
      <c r="J682" s="253"/>
      <c r="K682" s="253"/>
      <c r="L682" s="253"/>
      <c r="M682" s="253"/>
      <c r="N682" s="253"/>
      <c r="O682" s="253"/>
      <c r="P682" s="253"/>
      <c r="Q682" s="250"/>
      <c r="R682" s="254"/>
      <c r="S682" s="123">
        <v>680</v>
      </c>
      <c r="T682" s="182" t="str">
        <f>#N/A</f>
        <v/>
      </c>
      <c r="U682" s="182" t="str">
        <f>#N/A</f>
        <v/>
      </c>
      <c r="V682" s="182" t="str">
        <f>#N/A</f>
        <v>12</v>
      </c>
      <c r="W682" s="182" t="str">
        <f>#N/A</f>
        <v/>
      </c>
      <c r="X682" s="182" t="str">
        <f>#N/A</f>
        <v/>
      </c>
      <c r="Y682" s="189" t="str">
        <f>#N/A</f>
        <v>122 Tahun,0 Bulan,31 Hari</v>
      </c>
      <c r="Z682" s="182">
        <f>#N/A</f>
        <v>12</v>
      </c>
    </row>
    <row r="683" spans="1:26" ht="14.25" customHeight="1">
      <c r="A683" s="156"/>
      <c r="B683" s="156"/>
      <c r="C683" s="176"/>
      <c r="D683" s="177"/>
      <c r="E683" s="187"/>
      <c r="F683" s="188">
        <f>#N/A</f>
        <v>12</v>
      </c>
      <c r="G683" s="253"/>
      <c r="H683" s="253"/>
      <c r="I683" s="253"/>
      <c r="J683" s="253"/>
      <c r="K683" s="253"/>
      <c r="L683" s="253"/>
      <c r="M683" s="253"/>
      <c r="N683" s="253"/>
      <c r="O683" s="253"/>
      <c r="P683" s="253"/>
      <c r="Q683" s="250"/>
      <c r="R683" s="254"/>
      <c r="S683" s="123">
        <v>681</v>
      </c>
      <c r="T683" s="182" t="str">
        <f>#N/A</f>
        <v/>
      </c>
      <c r="U683" s="182" t="str">
        <f>#N/A</f>
        <v/>
      </c>
      <c r="V683" s="182" t="str">
        <f>#N/A</f>
        <v>12</v>
      </c>
      <c r="W683" s="182" t="str">
        <f>#N/A</f>
        <v/>
      </c>
      <c r="X683" s="182" t="str">
        <f>#N/A</f>
        <v/>
      </c>
      <c r="Y683" s="189" t="str">
        <f>#N/A</f>
        <v>122 Tahun,0 Bulan,31 Hari</v>
      </c>
      <c r="Z683" s="182">
        <f>#N/A</f>
        <v>12</v>
      </c>
    </row>
    <row r="684" spans="1:26" ht="14.25" customHeight="1">
      <c r="A684" s="156"/>
      <c r="B684" s="156"/>
      <c r="C684" s="176"/>
      <c r="D684" s="177"/>
      <c r="E684" s="187"/>
      <c r="F684" s="188">
        <f>#N/A</f>
        <v>12</v>
      </c>
      <c r="G684" s="253"/>
      <c r="H684" s="253"/>
      <c r="I684" s="253"/>
      <c r="J684" s="253"/>
      <c r="K684" s="253"/>
      <c r="L684" s="253"/>
      <c r="M684" s="253"/>
      <c r="N684" s="253"/>
      <c r="O684" s="253"/>
      <c r="P684" s="253"/>
      <c r="Q684" s="250"/>
      <c r="R684" s="254"/>
      <c r="S684" s="123">
        <v>682</v>
      </c>
      <c r="T684" s="182" t="str">
        <f>#N/A</f>
        <v/>
      </c>
      <c r="U684" s="182" t="str">
        <f>#N/A</f>
        <v/>
      </c>
      <c r="V684" s="182" t="str">
        <f>#N/A</f>
        <v>12</v>
      </c>
      <c r="W684" s="182" t="str">
        <f>#N/A</f>
        <v/>
      </c>
      <c r="X684" s="182" t="str">
        <f>#N/A</f>
        <v/>
      </c>
      <c r="Y684" s="189" t="str">
        <f>#N/A</f>
        <v>122 Tahun,0 Bulan,31 Hari</v>
      </c>
      <c r="Z684" s="182">
        <f>#N/A</f>
        <v>12</v>
      </c>
    </row>
    <row r="685" spans="1:26" ht="14.25" customHeight="1">
      <c r="A685" s="156"/>
      <c r="B685" s="156"/>
      <c r="C685" s="176"/>
      <c r="D685" s="177"/>
      <c r="E685" s="187"/>
      <c r="F685" s="188">
        <f>#N/A</f>
        <v>12</v>
      </c>
      <c r="G685" s="253"/>
      <c r="H685" s="253"/>
      <c r="I685" s="253"/>
      <c r="J685" s="253"/>
      <c r="K685" s="253"/>
      <c r="L685" s="253"/>
      <c r="M685" s="253"/>
      <c r="N685" s="253"/>
      <c r="O685" s="253"/>
      <c r="P685" s="253"/>
      <c r="Q685" s="250"/>
      <c r="R685" s="254"/>
      <c r="S685" s="123">
        <v>683</v>
      </c>
      <c r="T685" s="182" t="str">
        <f>#N/A</f>
        <v/>
      </c>
      <c r="U685" s="182" t="str">
        <f>#N/A</f>
        <v/>
      </c>
      <c r="V685" s="182" t="str">
        <f>#N/A</f>
        <v>12</v>
      </c>
      <c r="W685" s="182" t="str">
        <f>#N/A</f>
        <v/>
      </c>
      <c r="X685" s="182" t="str">
        <f>#N/A</f>
        <v/>
      </c>
      <c r="Y685" s="189" t="str">
        <f>#N/A</f>
        <v>122 Tahun,0 Bulan,31 Hari</v>
      </c>
      <c r="Z685" s="182">
        <f>#N/A</f>
        <v>12</v>
      </c>
    </row>
    <row r="686" spans="1:26" ht="14.25" customHeight="1">
      <c r="A686" s="156"/>
      <c r="B686" s="156"/>
      <c r="C686" s="176"/>
      <c r="D686" s="177"/>
      <c r="E686" s="187"/>
      <c r="F686" s="188">
        <f>#N/A</f>
        <v>12</v>
      </c>
      <c r="G686" s="253"/>
      <c r="H686" s="253"/>
      <c r="I686" s="253"/>
      <c r="J686" s="253"/>
      <c r="K686" s="253"/>
      <c r="L686" s="253"/>
      <c r="M686" s="253"/>
      <c r="N686" s="253"/>
      <c r="O686" s="253"/>
      <c r="P686" s="253"/>
      <c r="Q686" s="250"/>
      <c r="R686" s="254"/>
      <c r="S686" s="123">
        <v>684</v>
      </c>
      <c r="T686" s="182" t="str">
        <f>#N/A</f>
        <v/>
      </c>
      <c r="U686" s="182" t="str">
        <f>#N/A</f>
        <v/>
      </c>
      <c r="V686" s="182" t="str">
        <f>#N/A</f>
        <v>12</v>
      </c>
      <c r="W686" s="182" t="str">
        <f>#N/A</f>
        <v/>
      </c>
      <c r="X686" s="182" t="str">
        <f>#N/A</f>
        <v/>
      </c>
      <c r="Y686" s="189" t="str">
        <f>#N/A</f>
        <v>122 Tahun,0 Bulan,31 Hari</v>
      </c>
      <c r="Z686" s="182">
        <f>#N/A</f>
        <v>12</v>
      </c>
    </row>
    <row r="687" spans="1:26" ht="14.25" customHeight="1">
      <c r="A687" s="156"/>
      <c r="B687" s="156"/>
      <c r="C687" s="176"/>
      <c r="D687" s="177"/>
      <c r="E687" s="187"/>
      <c r="F687" s="188">
        <f>#N/A</f>
        <v>12</v>
      </c>
      <c r="G687" s="253"/>
      <c r="H687" s="253"/>
      <c r="I687" s="253"/>
      <c r="J687" s="253"/>
      <c r="K687" s="253"/>
      <c r="L687" s="253"/>
      <c r="M687" s="253"/>
      <c r="N687" s="253"/>
      <c r="O687" s="253"/>
      <c r="P687" s="253"/>
      <c r="Q687" s="250"/>
      <c r="R687" s="254"/>
      <c r="S687" s="123">
        <v>685</v>
      </c>
      <c r="T687" s="182" t="str">
        <f>#N/A</f>
        <v/>
      </c>
      <c r="U687" s="182" t="str">
        <f>#N/A</f>
        <v/>
      </c>
      <c r="V687" s="182" t="str">
        <f>#N/A</f>
        <v>12</v>
      </c>
      <c r="W687" s="182" t="str">
        <f>#N/A</f>
        <v/>
      </c>
      <c r="X687" s="182" t="str">
        <f>#N/A</f>
        <v/>
      </c>
      <c r="Y687" s="189" t="str">
        <f>#N/A</f>
        <v>122 Tahun,0 Bulan,31 Hari</v>
      </c>
      <c r="Z687" s="182">
        <f>#N/A</f>
        <v>12</v>
      </c>
    </row>
    <row r="688" spans="1:26" ht="14.25" customHeight="1">
      <c r="A688" s="156"/>
      <c r="B688" s="156"/>
      <c r="C688" s="176"/>
      <c r="D688" s="177"/>
      <c r="E688" s="187"/>
      <c r="F688" s="188">
        <f>#N/A</f>
        <v>12</v>
      </c>
      <c r="G688" s="253"/>
      <c r="H688" s="253"/>
      <c r="I688" s="253"/>
      <c r="J688" s="253"/>
      <c r="K688" s="253"/>
      <c r="L688" s="253"/>
      <c r="M688" s="253"/>
      <c r="N688" s="253"/>
      <c r="O688" s="253"/>
      <c r="P688" s="253"/>
      <c r="Q688" s="250"/>
      <c r="R688" s="254"/>
      <c r="S688" s="123">
        <v>686</v>
      </c>
      <c r="T688" s="182" t="str">
        <f>#N/A</f>
        <v/>
      </c>
      <c r="U688" s="182" t="str">
        <f>#N/A</f>
        <v/>
      </c>
      <c r="V688" s="182" t="str">
        <f>#N/A</f>
        <v>12</v>
      </c>
      <c r="W688" s="182" t="str">
        <f>#N/A</f>
        <v/>
      </c>
      <c r="X688" s="182" t="str">
        <f>#N/A</f>
        <v/>
      </c>
      <c r="Y688" s="189" t="str">
        <f>#N/A</f>
        <v>122 Tahun,0 Bulan,31 Hari</v>
      </c>
      <c r="Z688" s="182">
        <f>#N/A</f>
        <v>12</v>
      </c>
    </row>
    <row r="689" spans="1:26" ht="14.25" customHeight="1">
      <c r="A689" s="156"/>
      <c r="B689" s="156"/>
      <c r="C689" s="176"/>
      <c r="D689" s="177"/>
      <c r="E689" s="187"/>
      <c r="F689" s="188">
        <f>#N/A</f>
        <v>12</v>
      </c>
      <c r="G689" s="253"/>
      <c r="H689" s="253"/>
      <c r="I689" s="253"/>
      <c r="J689" s="253"/>
      <c r="K689" s="253"/>
      <c r="L689" s="253"/>
      <c r="M689" s="253"/>
      <c r="N689" s="253"/>
      <c r="O689" s="253"/>
      <c r="P689" s="253"/>
      <c r="Q689" s="250"/>
      <c r="R689" s="254"/>
      <c r="S689" s="123">
        <v>687</v>
      </c>
      <c r="T689" s="182" t="str">
        <f>#N/A</f>
        <v/>
      </c>
      <c r="U689" s="182" t="str">
        <f>#N/A</f>
        <v/>
      </c>
      <c r="V689" s="182" t="str">
        <f>#N/A</f>
        <v>12</v>
      </c>
      <c r="W689" s="182" t="str">
        <f>#N/A</f>
        <v/>
      </c>
      <c r="X689" s="182" t="str">
        <f>#N/A</f>
        <v/>
      </c>
      <c r="Y689" s="189" t="str">
        <f>#N/A</f>
        <v>122 Tahun,0 Bulan,31 Hari</v>
      </c>
      <c r="Z689" s="182">
        <f>#N/A</f>
        <v>12</v>
      </c>
    </row>
    <row r="690" spans="1:26" ht="14.25" customHeight="1">
      <c r="A690" s="156"/>
      <c r="B690" s="156"/>
      <c r="C690" s="176"/>
      <c r="D690" s="177"/>
      <c r="E690" s="187"/>
      <c r="F690" s="188">
        <f>#N/A</f>
        <v>12</v>
      </c>
      <c r="G690" s="253"/>
      <c r="H690" s="253"/>
      <c r="I690" s="253"/>
      <c r="J690" s="253"/>
      <c r="K690" s="253"/>
      <c r="L690" s="253"/>
      <c r="M690" s="253"/>
      <c r="N690" s="253"/>
      <c r="O690" s="253"/>
      <c r="P690" s="253"/>
      <c r="Q690" s="250"/>
      <c r="R690" s="254"/>
      <c r="S690" s="123">
        <v>688</v>
      </c>
      <c r="T690" s="182" t="str">
        <f>#N/A</f>
        <v/>
      </c>
      <c r="U690" s="182" t="str">
        <f>#N/A</f>
        <v/>
      </c>
      <c r="V690" s="182" t="str">
        <f>#N/A</f>
        <v>12</v>
      </c>
      <c r="W690" s="182" t="str">
        <f>#N/A</f>
        <v/>
      </c>
      <c r="X690" s="182" t="str">
        <f>#N/A</f>
        <v/>
      </c>
      <c r="Y690" s="189" t="str">
        <f>#N/A</f>
        <v>122 Tahun,0 Bulan,31 Hari</v>
      </c>
      <c r="Z690" s="182">
        <f>#N/A</f>
        <v>12</v>
      </c>
    </row>
    <row r="691" spans="1:26" ht="14.25" customHeight="1">
      <c r="A691" s="156"/>
      <c r="B691" s="156"/>
      <c r="C691" s="176"/>
      <c r="D691" s="177"/>
      <c r="E691" s="187"/>
      <c r="F691" s="188">
        <f>#N/A</f>
        <v>12</v>
      </c>
      <c r="G691" s="253"/>
      <c r="H691" s="253"/>
      <c r="I691" s="253"/>
      <c r="J691" s="253"/>
      <c r="K691" s="253"/>
      <c r="L691" s="253"/>
      <c r="M691" s="253"/>
      <c r="N691" s="253"/>
      <c r="O691" s="253"/>
      <c r="P691" s="253"/>
      <c r="Q691" s="250"/>
      <c r="R691" s="254"/>
      <c r="S691" s="123">
        <v>689</v>
      </c>
      <c r="T691" s="182" t="str">
        <f>#N/A</f>
        <v/>
      </c>
      <c r="U691" s="182" t="str">
        <f>#N/A</f>
        <v/>
      </c>
      <c r="V691" s="182" t="str">
        <f>#N/A</f>
        <v>12</v>
      </c>
      <c r="W691" s="182" t="str">
        <f>#N/A</f>
        <v/>
      </c>
      <c r="X691" s="182" t="str">
        <f>#N/A</f>
        <v/>
      </c>
      <c r="Y691" s="189" t="str">
        <f>#N/A</f>
        <v>122 Tahun,0 Bulan,31 Hari</v>
      </c>
      <c r="Z691" s="182">
        <f>#N/A</f>
        <v>12</v>
      </c>
    </row>
    <row r="692" spans="1:26" ht="14.25" customHeight="1">
      <c r="A692" s="156"/>
      <c r="B692" s="156"/>
      <c r="C692" s="176"/>
      <c r="D692" s="177"/>
      <c r="E692" s="187"/>
      <c r="F692" s="188">
        <f>#N/A</f>
        <v>12</v>
      </c>
      <c r="G692" s="253"/>
      <c r="H692" s="253"/>
      <c r="I692" s="253"/>
      <c r="J692" s="253"/>
      <c r="K692" s="253"/>
      <c r="L692" s="253"/>
      <c r="M692" s="253"/>
      <c r="N692" s="253"/>
      <c r="O692" s="253"/>
      <c r="P692" s="253"/>
      <c r="Q692" s="250"/>
      <c r="R692" s="254"/>
      <c r="S692" s="123">
        <v>690</v>
      </c>
      <c r="T692" s="182" t="str">
        <f>#N/A</f>
        <v/>
      </c>
      <c r="U692" s="182" t="str">
        <f>#N/A</f>
        <v/>
      </c>
      <c r="V692" s="182" t="str">
        <f>#N/A</f>
        <v>12</v>
      </c>
      <c r="W692" s="182" t="str">
        <f>#N/A</f>
        <v/>
      </c>
      <c r="X692" s="182" t="str">
        <f>#N/A</f>
        <v/>
      </c>
      <c r="Y692" s="189" t="str">
        <f>#N/A</f>
        <v>122 Tahun,0 Bulan,31 Hari</v>
      </c>
      <c r="Z692" s="182">
        <f>#N/A</f>
        <v>12</v>
      </c>
    </row>
    <row r="693" spans="1:26" ht="14.25" customHeight="1">
      <c r="A693" s="156"/>
      <c r="B693" s="156"/>
      <c r="C693" s="176"/>
      <c r="D693" s="177"/>
      <c r="E693" s="187"/>
      <c r="F693" s="188">
        <f>#N/A</f>
        <v>12</v>
      </c>
      <c r="G693" s="253"/>
      <c r="H693" s="253"/>
      <c r="I693" s="253"/>
      <c r="J693" s="253"/>
      <c r="K693" s="253"/>
      <c r="L693" s="253"/>
      <c r="M693" s="253"/>
      <c r="N693" s="253"/>
      <c r="O693" s="253"/>
      <c r="P693" s="253"/>
      <c r="Q693" s="250"/>
      <c r="R693" s="254"/>
      <c r="S693" s="123">
        <v>691</v>
      </c>
      <c r="T693" s="182" t="str">
        <f>#N/A</f>
        <v/>
      </c>
      <c r="U693" s="182" t="str">
        <f>#N/A</f>
        <v/>
      </c>
      <c r="V693" s="182" t="str">
        <f>#N/A</f>
        <v>12</v>
      </c>
      <c r="W693" s="182" t="str">
        <f>#N/A</f>
        <v/>
      </c>
      <c r="X693" s="182" t="str">
        <f>#N/A</f>
        <v/>
      </c>
      <c r="Y693" s="189" t="str">
        <f>#N/A</f>
        <v>122 Tahun,0 Bulan,31 Hari</v>
      </c>
      <c r="Z693" s="182">
        <f>#N/A</f>
        <v>12</v>
      </c>
    </row>
    <row r="694" spans="1:26" ht="14.25" customHeight="1">
      <c r="A694" s="156"/>
      <c r="B694" s="156"/>
      <c r="C694" s="176"/>
      <c r="D694" s="177"/>
      <c r="E694" s="187"/>
      <c r="F694" s="188">
        <f>#N/A</f>
        <v>12</v>
      </c>
      <c r="G694" s="253"/>
      <c r="H694" s="253"/>
      <c r="I694" s="253"/>
      <c r="J694" s="253"/>
      <c r="K694" s="253"/>
      <c r="L694" s="253"/>
      <c r="M694" s="253"/>
      <c r="N694" s="253"/>
      <c r="O694" s="253"/>
      <c r="P694" s="253"/>
      <c r="Q694" s="250"/>
      <c r="R694" s="254"/>
      <c r="S694" s="123">
        <v>692</v>
      </c>
      <c r="T694" s="182" t="str">
        <f>#N/A</f>
        <v/>
      </c>
      <c r="U694" s="182" t="str">
        <f>#N/A</f>
        <v/>
      </c>
      <c r="V694" s="182" t="str">
        <f>#N/A</f>
        <v>12</v>
      </c>
      <c r="W694" s="182" t="str">
        <f>#N/A</f>
        <v/>
      </c>
      <c r="X694" s="182" t="str">
        <f>#N/A</f>
        <v/>
      </c>
      <c r="Y694" s="189" t="str">
        <f>#N/A</f>
        <v>122 Tahun,0 Bulan,31 Hari</v>
      </c>
      <c r="Z694" s="182">
        <f>#N/A</f>
        <v>12</v>
      </c>
    </row>
    <row r="695" spans="1:26" ht="14.25" customHeight="1">
      <c r="A695" s="156"/>
      <c r="B695" s="156"/>
      <c r="C695" s="176"/>
      <c r="D695" s="177"/>
      <c r="E695" s="187"/>
      <c r="F695" s="188">
        <f>#N/A</f>
        <v>12</v>
      </c>
      <c r="G695" s="253"/>
      <c r="H695" s="253"/>
      <c r="I695" s="253"/>
      <c r="J695" s="253"/>
      <c r="K695" s="253"/>
      <c r="L695" s="253"/>
      <c r="M695" s="253"/>
      <c r="N695" s="253"/>
      <c r="O695" s="253"/>
      <c r="P695" s="253"/>
      <c r="Q695" s="250"/>
      <c r="R695" s="254"/>
      <c r="S695" s="123">
        <v>693</v>
      </c>
      <c r="T695" s="182" t="str">
        <f>#N/A</f>
        <v/>
      </c>
      <c r="U695" s="182" t="str">
        <f>#N/A</f>
        <v/>
      </c>
      <c r="V695" s="182" t="str">
        <f>#N/A</f>
        <v>12</v>
      </c>
      <c r="W695" s="182" t="str">
        <f>#N/A</f>
        <v/>
      </c>
      <c r="X695" s="182" t="str">
        <f>#N/A</f>
        <v/>
      </c>
      <c r="Y695" s="189" t="str">
        <f>#N/A</f>
        <v>122 Tahun,0 Bulan,31 Hari</v>
      </c>
      <c r="Z695" s="182">
        <f>#N/A</f>
        <v>12</v>
      </c>
    </row>
    <row r="696" spans="1:26" ht="14.25" customHeight="1">
      <c r="A696" s="156"/>
      <c r="B696" s="156"/>
      <c r="C696" s="176"/>
      <c r="D696" s="177"/>
      <c r="E696" s="187"/>
      <c r="F696" s="188">
        <f>#N/A</f>
        <v>12</v>
      </c>
      <c r="G696" s="253"/>
      <c r="H696" s="253"/>
      <c r="I696" s="253"/>
      <c r="J696" s="253"/>
      <c r="K696" s="253"/>
      <c r="L696" s="253"/>
      <c r="M696" s="253"/>
      <c r="N696" s="253"/>
      <c r="O696" s="253"/>
      <c r="P696" s="253"/>
      <c r="Q696" s="250"/>
      <c r="R696" s="254"/>
      <c r="S696" s="123">
        <v>694</v>
      </c>
      <c r="T696" s="182" t="str">
        <f>#N/A</f>
        <v/>
      </c>
      <c r="U696" s="182" t="str">
        <f>#N/A</f>
        <v/>
      </c>
      <c r="V696" s="182" t="str">
        <f>#N/A</f>
        <v>12</v>
      </c>
      <c r="W696" s="182" t="str">
        <f>#N/A</f>
        <v/>
      </c>
      <c r="X696" s="182" t="str">
        <f>#N/A</f>
        <v/>
      </c>
      <c r="Y696" s="189" t="str">
        <f>#N/A</f>
        <v>122 Tahun,0 Bulan,31 Hari</v>
      </c>
      <c r="Z696" s="182">
        <f>#N/A</f>
        <v>12</v>
      </c>
    </row>
    <row r="697" spans="1:26" ht="14.25" customHeight="1">
      <c r="A697" s="156"/>
      <c r="B697" s="156"/>
      <c r="C697" s="176"/>
      <c r="D697" s="177"/>
      <c r="E697" s="187"/>
      <c r="F697" s="188">
        <f>#N/A</f>
        <v>12</v>
      </c>
      <c r="G697" s="253"/>
      <c r="H697" s="253"/>
      <c r="I697" s="253"/>
      <c r="J697" s="253"/>
      <c r="K697" s="253"/>
      <c r="L697" s="253"/>
      <c r="M697" s="253"/>
      <c r="N697" s="253"/>
      <c r="O697" s="253"/>
      <c r="P697" s="253"/>
      <c r="Q697" s="250"/>
      <c r="R697" s="254"/>
      <c r="S697" s="123">
        <v>695</v>
      </c>
      <c r="T697" s="182" t="str">
        <f>#N/A</f>
        <v/>
      </c>
      <c r="U697" s="182" t="str">
        <f>#N/A</f>
        <v/>
      </c>
      <c r="V697" s="182" t="str">
        <f>#N/A</f>
        <v>12</v>
      </c>
      <c r="W697" s="182" t="str">
        <f>#N/A</f>
        <v/>
      </c>
      <c r="X697" s="182" t="str">
        <f>#N/A</f>
        <v/>
      </c>
      <c r="Y697" s="189" t="str">
        <f>#N/A</f>
        <v>122 Tahun,0 Bulan,31 Hari</v>
      </c>
      <c r="Z697" s="182">
        <f>#N/A</f>
        <v>12</v>
      </c>
    </row>
    <row r="698" spans="1:26" ht="14.25" customHeight="1">
      <c r="A698" s="156"/>
      <c r="B698" s="156"/>
      <c r="C698" s="176"/>
      <c r="D698" s="177"/>
      <c r="E698" s="187"/>
      <c r="F698" s="188">
        <f>#N/A</f>
        <v>12</v>
      </c>
      <c r="G698" s="253"/>
      <c r="H698" s="253"/>
      <c r="I698" s="253"/>
      <c r="J698" s="253"/>
      <c r="K698" s="253"/>
      <c r="L698" s="253"/>
      <c r="M698" s="253"/>
      <c r="N698" s="253"/>
      <c r="O698" s="253"/>
      <c r="P698" s="253"/>
      <c r="Q698" s="250"/>
      <c r="R698" s="254"/>
      <c r="S698" s="123">
        <v>696</v>
      </c>
      <c r="T698" s="182" t="str">
        <f>#N/A</f>
        <v/>
      </c>
      <c r="U698" s="182" t="str">
        <f>#N/A</f>
        <v/>
      </c>
      <c r="V698" s="182" t="str">
        <f>#N/A</f>
        <v>12</v>
      </c>
      <c r="W698" s="182" t="str">
        <f>#N/A</f>
        <v/>
      </c>
      <c r="X698" s="182" t="str">
        <f>#N/A</f>
        <v/>
      </c>
      <c r="Y698" s="189" t="str">
        <f>#N/A</f>
        <v>122 Tahun,0 Bulan,31 Hari</v>
      </c>
      <c r="Z698" s="182">
        <f>#N/A</f>
        <v>12</v>
      </c>
    </row>
    <row r="699" spans="1:26" ht="14.25" customHeight="1">
      <c r="A699" s="156"/>
      <c r="B699" s="156"/>
      <c r="C699" s="176"/>
      <c r="D699" s="177"/>
      <c r="E699" s="187"/>
      <c r="F699" s="188">
        <f>#N/A</f>
        <v>12</v>
      </c>
      <c r="G699" s="253"/>
      <c r="H699" s="253"/>
      <c r="I699" s="253"/>
      <c r="J699" s="253"/>
      <c r="K699" s="253"/>
      <c r="L699" s="253"/>
      <c r="M699" s="253"/>
      <c r="N699" s="253"/>
      <c r="O699" s="253"/>
      <c r="P699" s="253"/>
      <c r="Q699" s="250"/>
      <c r="R699" s="254"/>
      <c r="S699" s="123">
        <v>697</v>
      </c>
      <c r="T699" s="182" t="str">
        <f>#N/A</f>
        <v/>
      </c>
      <c r="U699" s="182" t="str">
        <f>#N/A</f>
        <v/>
      </c>
      <c r="V699" s="182" t="str">
        <f>#N/A</f>
        <v>12</v>
      </c>
      <c r="W699" s="182" t="str">
        <f>#N/A</f>
        <v/>
      </c>
      <c r="X699" s="182" t="str">
        <f>#N/A</f>
        <v/>
      </c>
      <c r="Y699" s="189" t="str">
        <f>#N/A</f>
        <v>122 Tahun,0 Bulan,31 Hari</v>
      </c>
      <c r="Z699" s="182">
        <f>#N/A</f>
        <v>12</v>
      </c>
    </row>
    <row r="700" spans="1:26" ht="14.25" customHeight="1">
      <c r="A700" s="156"/>
      <c r="B700" s="156"/>
      <c r="C700" s="176"/>
      <c r="D700" s="177"/>
      <c r="E700" s="187"/>
      <c r="F700" s="188">
        <f>#N/A</f>
        <v>12</v>
      </c>
      <c r="G700" s="253"/>
      <c r="H700" s="253"/>
      <c r="I700" s="253"/>
      <c r="J700" s="253"/>
      <c r="K700" s="253"/>
      <c r="L700" s="253"/>
      <c r="M700" s="253"/>
      <c r="N700" s="253"/>
      <c r="O700" s="253"/>
      <c r="P700" s="253"/>
      <c r="Q700" s="250"/>
      <c r="R700" s="254"/>
      <c r="S700" s="123">
        <v>698</v>
      </c>
      <c r="T700" s="182" t="str">
        <f>#N/A</f>
        <v/>
      </c>
      <c r="U700" s="182" t="str">
        <f>#N/A</f>
        <v/>
      </c>
      <c r="V700" s="182" t="str">
        <f>#N/A</f>
        <v>12</v>
      </c>
      <c r="W700" s="182" t="str">
        <f>#N/A</f>
        <v/>
      </c>
      <c r="X700" s="182" t="str">
        <f>#N/A</f>
        <v/>
      </c>
      <c r="Y700" s="189" t="str">
        <f>#N/A</f>
        <v>122 Tahun,0 Bulan,31 Hari</v>
      </c>
      <c r="Z700" s="182">
        <f>#N/A</f>
        <v>12</v>
      </c>
    </row>
    <row r="701" spans="1:26" ht="14.25" customHeight="1">
      <c r="A701" s="156"/>
      <c r="B701" s="156"/>
      <c r="C701" s="176"/>
      <c r="D701" s="177"/>
      <c r="E701" s="187"/>
      <c r="F701" s="188">
        <f>#N/A</f>
        <v>12</v>
      </c>
      <c r="G701" s="253"/>
      <c r="H701" s="253"/>
      <c r="I701" s="253"/>
      <c r="J701" s="253"/>
      <c r="K701" s="253"/>
      <c r="L701" s="253"/>
      <c r="M701" s="253"/>
      <c r="N701" s="253"/>
      <c r="O701" s="253"/>
      <c r="P701" s="253"/>
      <c r="Q701" s="250"/>
      <c r="R701" s="254"/>
      <c r="S701" s="123">
        <v>699</v>
      </c>
      <c r="T701" s="182" t="str">
        <f>#N/A</f>
        <v/>
      </c>
      <c r="U701" s="182" t="str">
        <f>#N/A</f>
        <v/>
      </c>
      <c r="V701" s="182" t="str">
        <f>#N/A</f>
        <v>12</v>
      </c>
      <c r="W701" s="182" t="str">
        <f>#N/A</f>
        <v/>
      </c>
      <c r="X701" s="182" t="str">
        <f>#N/A</f>
        <v/>
      </c>
      <c r="Y701" s="189" t="str">
        <f>#N/A</f>
        <v>122 Tahun,0 Bulan,31 Hari</v>
      </c>
      <c r="Z701" s="182">
        <f>#N/A</f>
        <v>12</v>
      </c>
    </row>
    <row r="702" spans="1:26" ht="14.25" customHeight="1">
      <c r="A702" s="156"/>
      <c r="B702" s="156"/>
      <c r="C702" s="176"/>
      <c r="D702" s="177"/>
      <c r="E702" s="187"/>
      <c r="F702" s="188">
        <f>#N/A</f>
        <v>12</v>
      </c>
      <c r="G702" s="253"/>
      <c r="H702" s="253"/>
      <c r="I702" s="253"/>
      <c r="J702" s="253"/>
      <c r="K702" s="253"/>
      <c r="L702" s="253"/>
      <c r="M702" s="253"/>
      <c r="N702" s="253"/>
      <c r="O702" s="253"/>
      <c r="P702" s="253"/>
      <c r="Q702" s="250"/>
      <c r="R702" s="254"/>
      <c r="S702" s="123">
        <v>700</v>
      </c>
      <c r="T702" s="182" t="str">
        <f>#N/A</f>
        <v/>
      </c>
      <c r="U702" s="182" t="str">
        <f>#N/A</f>
        <v/>
      </c>
      <c r="V702" s="182" t="str">
        <f>#N/A</f>
        <v>12</v>
      </c>
      <c r="W702" s="182" t="str">
        <f>#N/A</f>
        <v/>
      </c>
      <c r="X702" s="182" t="str">
        <f>#N/A</f>
        <v/>
      </c>
      <c r="Y702" s="189" t="str">
        <f>#N/A</f>
        <v>122 Tahun,0 Bulan,31 Hari</v>
      </c>
      <c r="Z702" s="182">
        <f>#N/A</f>
        <v>12</v>
      </c>
    </row>
    <row r="703" spans="1:26" ht="14.25" customHeight="1">
      <c r="A703" s="156"/>
      <c r="B703" s="156"/>
      <c r="C703" s="176"/>
      <c r="D703" s="177"/>
      <c r="E703" s="187"/>
      <c r="F703" s="188">
        <f>#N/A</f>
        <v>12</v>
      </c>
      <c r="G703" s="253"/>
      <c r="H703" s="253"/>
      <c r="I703" s="253"/>
      <c r="J703" s="253"/>
      <c r="K703" s="253"/>
      <c r="L703" s="253"/>
      <c r="M703" s="253"/>
      <c r="N703" s="253"/>
      <c r="O703" s="253"/>
      <c r="P703" s="253"/>
      <c r="Q703" s="250"/>
      <c r="R703" s="254"/>
      <c r="S703" s="123">
        <v>701</v>
      </c>
      <c r="T703" s="182" t="str">
        <f>#N/A</f>
        <v/>
      </c>
      <c r="U703" s="182" t="str">
        <f>#N/A</f>
        <v/>
      </c>
      <c r="V703" s="182" t="str">
        <f>#N/A</f>
        <v>12</v>
      </c>
      <c r="W703" s="182" t="str">
        <f>#N/A</f>
        <v/>
      </c>
      <c r="X703" s="182" t="str">
        <f>#N/A</f>
        <v/>
      </c>
      <c r="Y703" s="189" t="str">
        <f>#N/A</f>
        <v>122 Tahun,0 Bulan,31 Hari</v>
      </c>
      <c r="Z703" s="182">
        <f>#N/A</f>
        <v>12</v>
      </c>
    </row>
    <row r="704" spans="1:26" ht="14.25" customHeight="1">
      <c r="A704" s="156"/>
      <c r="B704" s="156"/>
      <c r="C704" s="176"/>
      <c r="D704" s="177"/>
      <c r="E704" s="187"/>
      <c r="F704" s="188">
        <f>#N/A</f>
        <v>12</v>
      </c>
      <c r="G704" s="253"/>
      <c r="H704" s="253"/>
      <c r="I704" s="253"/>
      <c r="J704" s="253"/>
      <c r="K704" s="253"/>
      <c r="L704" s="253"/>
      <c r="M704" s="253"/>
      <c r="N704" s="253"/>
      <c r="O704" s="253"/>
      <c r="P704" s="253"/>
      <c r="Q704" s="250"/>
      <c r="R704" s="254"/>
      <c r="S704" s="123">
        <v>702</v>
      </c>
      <c r="T704" s="182" t="str">
        <f>#N/A</f>
        <v/>
      </c>
      <c r="U704" s="182" t="str">
        <f>#N/A</f>
        <v/>
      </c>
      <c r="V704" s="182" t="str">
        <f>#N/A</f>
        <v>12</v>
      </c>
      <c r="W704" s="182" t="str">
        <f>#N/A</f>
        <v/>
      </c>
      <c r="X704" s="182" t="str">
        <f>#N/A</f>
        <v/>
      </c>
      <c r="Y704" s="189" t="str">
        <f>#N/A</f>
        <v>122 Tahun,0 Bulan,31 Hari</v>
      </c>
      <c r="Z704" s="182">
        <f>#N/A</f>
        <v>12</v>
      </c>
    </row>
    <row r="705" spans="1:26" ht="14.25" customHeight="1">
      <c r="A705" s="156"/>
      <c r="B705" s="156"/>
      <c r="C705" s="176"/>
      <c r="D705" s="177"/>
      <c r="E705" s="187"/>
      <c r="F705" s="188">
        <f>#N/A</f>
        <v>12</v>
      </c>
      <c r="G705" s="253"/>
      <c r="H705" s="253"/>
      <c r="I705" s="253"/>
      <c r="J705" s="253"/>
      <c r="K705" s="253"/>
      <c r="L705" s="253"/>
      <c r="M705" s="253"/>
      <c r="N705" s="253"/>
      <c r="O705" s="253"/>
      <c r="P705" s="253"/>
      <c r="Q705" s="250"/>
      <c r="R705" s="254"/>
      <c r="S705" s="123">
        <v>703</v>
      </c>
      <c r="T705" s="182" t="str">
        <f>#N/A</f>
        <v/>
      </c>
      <c r="U705" s="182" t="str">
        <f>#N/A</f>
        <v/>
      </c>
      <c r="V705" s="182" t="str">
        <f>#N/A</f>
        <v>12</v>
      </c>
      <c r="W705" s="182" t="str">
        <f>#N/A</f>
        <v/>
      </c>
      <c r="X705" s="182" t="str">
        <f>#N/A</f>
        <v/>
      </c>
      <c r="Y705" s="189" t="str">
        <f>#N/A</f>
        <v>122 Tahun,0 Bulan,31 Hari</v>
      </c>
      <c r="Z705" s="182">
        <f>#N/A</f>
        <v>12</v>
      </c>
    </row>
    <row r="706" spans="1:26" ht="14.25" customHeight="1">
      <c r="A706" s="156"/>
      <c r="B706" s="156"/>
      <c r="C706" s="176"/>
      <c r="D706" s="177"/>
      <c r="E706" s="187"/>
      <c r="F706" s="188">
        <f>#N/A</f>
        <v>12</v>
      </c>
      <c r="G706" s="253"/>
      <c r="H706" s="253"/>
      <c r="I706" s="253"/>
      <c r="J706" s="253"/>
      <c r="K706" s="253"/>
      <c r="L706" s="253"/>
      <c r="M706" s="253"/>
      <c r="N706" s="253"/>
      <c r="O706" s="253"/>
      <c r="P706" s="253"/>
      <c r="Q706" s="250"/>
      <c r="R706" s="254"/>
      <c r="S706" s="123">
        <v>704</v>
      </c>
      <c r="T706" s="182" t="str">
        <f>#N/A</f>
        <v/>
      </c>
      <c r="U706" s="182" t="str">
        <f>#N/A</f>
        <v/>
      </c>
      <c r="V706" s="182" t="str">
        <f>#N/A</f>
        <v>12</v>
      </c>
      <c r="W706" s="182" t="str">
        <f>#N/A</f>
        <v/>
      </c>
      <c r="X706" s="182" t="str">
        <f>#N/A</f>
        <v/>
      </c>
      <c r="Y706" s="189" t="str">
        <f>#N/A</f>
        <v>122 Tahun,0 Bulan,31 Hari</v>
      </c>
      <c r="Z706" s="182">
        <f>#N/A</f>
        <v>12</v>
      </c>
    </row>
    <row r="707" spans="1:26" ht="14.25" customHeight="1">
      <c r="A707" s="156"/>
      <c r="B707" s="156"/>
      <c r="C707" s="176"/>
      <c r="D707" s="177"/>
      <c r="E707" s="187"/>
      <c r="F707" s="188">
        <f>#N/A</f>
        <v>12</v>
      </c>
      <c r="G707" s="253"/>
      <c r="H707" s="253"/>
      <c r="I707" s="253"/>
      <c r="J707" s="253"/>
      <c r="K707" s="253"/>
      <c r="L707" s="253"/>
      <c r="M707" s="253"/>
      <c r="N707" s="253"/>
      <c r="O707" s="253"/>
      <c r="P707" s="253"/>
      <c r="Q707" s="250"/>
      <c r="R707" s="254"/>
      <c r="S707" s="123">
        <v>705</v>
      </c>
      <c r="T707" s="182" t="str">
        <f>#N/A</f>
        <v/>
      </c>
      <c r="U707" s="182" t="str">
        <f>#N/A</f>
        <v/>
      </c>
      <c r="V707" s="182" t="str">
        <f>#N/A</f>
        <v>12</v>
      </c>
      <c r="W707" s="182" t="str">
        <f>#N/A</f>
        <v/>
      </c>
      <c r="X707" s="182" t="str">
        <f>#N/A</f>
        <v/>
      </c>
      <c r="Y707" s="189" t="str">
        <f>#N/A</f>
        <v>122 Tahun,0 Bulan,31 Hari</v>
      </c>
      <c r="Z707" s="182">
        <f>#N/A</f>
        <v>12</v>
      </c>
    </row>
    <row r="708" spans="1:26" ht="14.25" customHeight="1">
      <c r="A708" s="156"/>
      <c r="B708" s="156"/>
      <c r="C708" s="176"/>
      <c r="D708" s="177"/>
      <c r="E708" s="187"/>
      <c r="F708" s="188">
        <f>#N/A</f>
        <v>12</v>
      </c>
      <c r="G708" s="253"/>
      <c r="H708" s="253"/>
      <c r="I708" s="253"/>
      <c r="J708" s="253"/>
      <c r="K708" s="253"/>
      <c r="L708" s="253"/>
      <c r="M708" s="253"/>
      <c r="N708" s="253"/>
      <c r="O708" s="253"/>
      <c r="P708" s="253"/>
      <c r="Q708" s="250"/>
      <c r="R708" s="254"/>
      <c r="S708" s="123">
        <v>706</v>
      </c>
      <c r="T708" s="182" t="str">
        <f>#N/A</f>
        <v/>
      </c>
      <c r="U708" s="182" t="str">
        <f>#N/A</f>
        <v/>
      </c>
      <c r="V708" s="182" t="str">
        <f>#N/A</f>
        <v>12</v>
      </c>
      <c r="W708" s="182" t="str">
        <f>#N/A</f>
        <v/>
      </c>
      <c r="X708" s="182" t="str">
        <f>#N/A</f>
        <v/>
      </c>
      <c r="Y708" s="189" t="str">
        <f>#N/A</f>
        <v>122 Tahun,0 Bulan,31 Hari</v>
      </c>
      <c r="Z708" s="182">
        <f>#N/A</f>
        <v>12</v>
      </c>
    </row>
    <row r="709" spans="1:26" ht="14.25" customHeight="1">
      <c r="A709" s="156"/>
      <c r="B709" s="156"/>
      <c r="C709" s="176"/>
      <c r="D709" s="177"/>
      <c r="E709" s="187"/>
      <c r="F709" s="188">
        <f>#N/A</f>
        <v>12</v>
      </c>
      <c r="G709" s="253"/>
      <c r="H709" s="253"/>
      <c r="I709" s="253"/>
      <c r="J709" s="253"/>
      <c r="K709" s="253"/>
      <c r="L709" s="253"/>
      <c r="M709" s="253"/>
      <c r="N709" s="253"/>
      <c r="O709" s="253"/>
      <c r="P709" s="253"/>
      <c r="Q709" s="250"/>
      <c r="R709" s="254"/>
      <c r="S709" s="123">
        <v>707</v>
      </c>
      <c r="T709" s="182" t="str">
        <f>#N/A</f>
        <v/>
      </c>
      <c r="U709" s="182" t="str">
        <f>#N/A</f>
        <v/>
      </c>
      <c r="V709" s="182" t="str">
        <f>#N/A</f>
        <v>12</v>
      </c>
      <c r="W709" s="182" t="str">
        <f>#N/A</f>
        <v/>
      </c>
      <c r="X709" s="182" t="str">
        <f>#N/A</f>
        <v/>
      </c>
      <c r="Y709" s="189" t="str">
        <f>#N/A</f>
        <v>122 Tahun,0 Bulan,31 Hari</v>
      </c>
      <c r="Z709" s="182">
        <f>#N/A</f>
        <v>12</v>
      </c>
    </row>
    <row r="710" spans="1:26" ht="14.25" customHeight="1">
      <c r="A710" s="156"/>
      <c r="B710" s="156"/>
      <c r="C710" s="176"/>
      <c r="D710" s="177"/>
      <c r="E710" s="187"/>
      <c r="F710" s="188">
        <f>#N/A</f>
        <v>12</v>
      </c>
      <c r="G710" s="253"/>
      <c r="H710" s="253"/>
      <c r="I710" s="253"/>
      <c r="J710" s="253"/>
      <c r="K710" s="253"/>
      <c r="L710" s="253"/>
      <c r="M710" s="253"/>
      <c r="N710" s="253"/>
      <c r="O710" s="253"/>
      <c r="P710" s="253"/>
      <c r="Q710" s="250"/>
      <c r="R710" s="254"/>
      <c r="S710" s="123">
        <v>708</v>
      </c>
      <c r="T710" s="182" t="str">
        <f>#N/A</f>
        <v/>
      </c>
      <c r="U710" s="182" t="str">
        <f>#N/A</f>
        <v/>
      </c>
      <c r="V710" s="182" t="str">
        <f>#N/A</f>
        <v>12</v>
      </c>
      <c r="W710" s="182" t="str">
        <f>#N/A</f>
        <v/>
      </c>
      <c r="X710" s="182" t="str">
        <f>#N/A</f>
        <v/>
      </c>
      <c r="Y710" s="189" t="str">
        <f>#N/A</f>
        <v>122 Tahun,0 Bulan,31 Hari</v>
      </c>
      <c r="Z710" s="182">
        <f>#N/A</f>
        <v>12</v>
      </c>
    </row>
    <row r="711" spans="1:26" ht="14.25" customHeight="1">
      <c r="A711" s="156"/>
      <c r="B711" s="156"/>
      <c r="C711" s="176"/>
      <c r="D711" s="177"/>
      <c r="E711" s="187"/>
      <c r="F711" s="188">
        <f>#N/A</f>
        <v>12</v>
      </c>
      <c r="G711" s="253"/>
      <c r="H711" s="253"/>
      <c r="I711" s="253"/>
      <c r="J711" s="253"/>
      <c r="K711" s="253"/>
      <c r="L711" s="253"/>
      <c r="M711" s="253"/>
      <c r="N711" s="253"/>
      <c r="O711" s="253"/>
      <c r="P711" s="253"/>
      <c r="Q711" s="250"/>
      <c r="R711" s="254"/>
      <c r="S711" s="123">
        <v>709</v>
      </c>
      <c r="T711" s="182" t="str">
        <f>#N/A</f>
        <v/>
      </c>
      <c r="U711" s="182" t="str">
        <f>#N/A</f>
        <v/>
      </c>
      <c r="V711" s="182" t="str">
        <f>#N/A</f>
        <v>12</v>
      </c>
      <c r="W711" s="182" t="str">
        <f>#N/A</f>
        <v/>
      </c>
      <c r="X711" s="182" t="str">
        <f>#N/A</f>
        <v/>
      </c>
      <c r="Y711" s="189" t="str">
        <f>#N/A</f>
        <v>122 Tahun,0 Bulan,31 Hari</v>
      </c>
      <c r="Z711" s="182">
        <f>#N/A</f>
        <v>12</v>
      </c>
    </row>
    <row r="712" spans="1:26" ht="14.25" customHeight="1">
      <c r="A712" s="156"/>
      <c r="B712" s="156"/>
      <c r="C712" s="176"/>
      <c r="D712" s="177"/>
      <c r="E712" s="187"/>
      <c r="F712" s="188">
        <f>#N/A</f>
        <v>12</v>
      </c>
      <c r="G712" s="253"/>
      <c r="H712" s="253"/>
      <c r="I712" s="253"/>
      <c r="J712" s="253"/>
      <c r="K712" s="253"/>
      <c r="L712" s="253"/>
      <c r="M712" s="253"/>
      <c r="N712" s="253"/>
      <c r="O712" s="253"/>
      <c r="P712" s="253"/>
      <c r="Q712" s="250"/>
      <c r="R712" s="254"/>
      <c r="S712" s="123">
        <v>710</v>
      </c>
      <c r="T712" s="182" t="str">
        <f>#N/A</f>
        <v/>
      </c>
      <c r="U712" s="182" t="str">
        <f>#N/A</f>
        <v/>
      </c>
      <c r="V712" s="182" t="str">
        <f>#N/A</f>
        <v>12</v>
      </c>
      <c r="W712" s="182" t="str">
        <f>#N/A</f>
        <v/>
      </c>
      <c r="X712" s="182" t="str">
        <f>#N/A</f>
        <v/>
      </c>
      <c r="Y712" s="189" t="str">
        <f>#N/A</f>
        <v>122 Tahun,0 Bulan,31 Hari</v>
      </c>
      <c r="Z712" s="182">
        <f>#N/A</f>
        <v>12</v>
      </c>
    </row>
    <row r="713" spans="1:26" ht="14.25" customHeight="1">
      <c r="A713" s="156"/>
      <c r="B713" s="156"/>
      <c r="C713" s="176"/>
      <c r="D713" s="177"/>
      <c r="E713" s="187"/>
      <c r="F713" s="188">
        <f>#N/A</f>
        <v>12</v>
      </c>
      <c r="G713" s="253"/>
      <c r="H713" s="253"/>
      <c r="I713" s="253"/>
      <c r="J713" s="253"/>
      <c r="K713" s="253"/>
      <c r="L713" s="253"/>
      <c r="M713" s="253"/>
      <c r="N713" s="253"/>
      <c r="O713" s="253"/>
      <c r="P713" s="253"/>
      <c r="Q713" s="250"/>
      <c r="R713" s="254"/>
      <c r="S713" s="123">
        <v>711</v>
      </c>
      <c r="T713" s="182" t="str">
        <f>#N/A</f>
        <v/>
      </c>
      <c r="U713" s="182" t="str">
        <f>#N/A</f>
        <v/>
      </c>
      <c r="V713" s="182" t="str">
        <f>#N/A</f>
        <v>12</v>
      </c>
      <c r="W713" s="182" t="str">
        <f>#N/A</f>
        <v/>
      </c>
      <c r="X713" s="182" t="str">
        <f>#N/A</f>
        <v/>
      </c>
      <c r="Y713" s="189" t="str">
        <f>#N/A</f>
        <v>122 Tahun,0 Bulan,31 Hari</v>
      </c>
      <c r="Z713" s="182">
        <f>#N/A</f>
        <v>12</v>
      </c>
    </row>
    <row r="714" spans="1:26" ht="14.25" customHeight="1">
      <c r="A714" s="156"/>
      <c r="B714" s="156"/>
      <c r="C714" s="176"/>
      <c r="D714" s="177"/>
      <c r="E714" s="187"/>
      <c r="F714" s="188">
        <f>#N/A</f>
        <v>12</v>
      </c>
      <c r="G714" s="253"/>
      <c r="H714" s="253"/>
      <c r="I714" s="253"/>
      <c r="J714" s="253"/>
      <c r="K714" s="253"/>
      <c r="L714" s="253"/>
      <c r="M714" s="253"/>
      <c r="N714" s="253"/>
      <c r="O714" s="253"/>
      <c r="P714" s="253"/>
      <c r="Q714" s="250"/>
      <c r="R714" s="254"/>
      <c r="S714" s="123">
        <v>712</v>
      </c>
      <c r="T714" s="182" t="str">
        <f>#N/A</f>
        <v/>
      </c>
      <c r="U714" s="182" t="str">
        <f>#N/A</f>
        <v/>
      </c>
      <c r="V714" s="182" t="str">
        <f>#N/A</f>
        <v>12</v>
      </c>
      <c r="W714" s="182" t="str">
        <f>#N/A</f>
        <v/>
      </c>
      <c r="X714" s="182" t="str">
        <f>#N/A</f>
        <v/>
      </c>
      <c r="Y714" s="189" t="str">
        <f>#N/A</f>
        <v>122 Tahun,0 Bulan,31 Hari</v>
      </c>
      <c r="Z714" s="182">
        <f>#N/A</f>
        <v>12</v>
      </c>
    </row>
    <row r="715" spans="1:26" ht="14.25" customHeight="1">
      <c r="A715" s="156"/>
      <c r="B715" s="156"/>
      <c r="C715" s="176"/>
      <c r="D715" s="177"/>
      <c r="E715" s="187"/>
      <c r="F715" s="188">
        <f>#N/A</f>
        <v>12</v>
      </c>
      <c r="G715" s="253"/>
      <c r="H715" s="253"/>
      <c r="I715" s="253"/>
      <c r="J715" s="253"/>
      <c r="K715" s="253"/>
      <c r="L715" s="253"/>
      <c r="M715" s="253"/>
      <c r="N715" s="253"/>
      <c r="O715" s="253"/>
      <c r="P715" s="253"/>
      <c r="Q715" s="250"/>
      <c r="R715" s="254"/>
      <c r="S715" s="123">
        <v>713</v>
      </c>
      <c r="T715" s="182" t="str">
        <f>#N/A</f>
        <v/>
      </c>
      <c r="U715" s="182" t="str">
        <f>#N/A</f>
        <v/>
      </c>
      <c r="V715" s="182" t="str">
        <f>#N/A</f>
        <v>12</v>
      </c>
      <c r="W715" s="182" t="str">
        <f>#N/A</f>
        <v/>
      </c>
      <c r="X715" s="182" t="str">
        <f>#N/A</f>
        <v/>
      </c>
      <c r="Y715" s="189" t="str">
        <f>#N/A</f>
        <v>122 Tahun,0 Bulan,31 Hari</v>
      </c>
      <c r="Z715" s="182">
        <f>#N/A</f>
        <v>12</v>
      </c>
    </row>
    <row r="716" spans="1:26" ht="14.25" customHeight="1">
      <c r="A716" s="156"/>
      <c r="B716" s="156"/>
      <c r="C716" s="176"/>
      <c r="D716" s="177"/>
      <c r="E716" s="187"/>
      <c r="F716" s="188">
        <f>#N/A</f>
        <v>12</v>
      </c>
      <c r="G716" s="253"/>
      <c r="H716" s="253"/>
      <c r="I716" s="253"/>
      <c r="J716" s="253"/>
      <c r="K716" s="253"/>
      <c r="L716" s="253"/>
      <c r="M716" s="253"/>
      <c r="N716" s="253"/>
      <c r="O716" s="253"/>
      <c r="P716" s="253"/>
      <c r="Q716" s="250"/>
      <c r="R716" s="254"/>
      <c r="S716" s="123">
        <v>714</v>
      </c>
      <c r="T716" s="182" t="str">
        <f>#N/A</f>
        <v/>
      </c>
      <c r="U716" s="182" t="str">
        <f>#N/A</f>
        <v/>
      </c>
      <c r="V716" s="182" t="str">
        <f>#N/A</f>
        <v>12</v>
      </c>
      <c r="W716" s="182" t="str">
        <f>#N/A</f>
        <v/>
      </c>
      <c r="X716" s="182" t="str">
        <f>#N/A</f>
        <v/>
      </c>
      <c r="Y716" s="189" t="str">
        <f>#N/A</f>
        <v>122 Tahun,0 Bulan,31 Hari</v>
      </c>
      <c r="Z716" s="182">
        <f>#N/A</f>
        <v>12</v>
      </c>
    </row>
    <row r="717" spans="1:26" ht="14.25" customHeight="1">
      <c r="A717" s="156"/>
      <c r="B717" s="156"/>
      <c r="C717" s="176"/>
      <c r="D717" s="177"/>
      <c r="E717" s="187"/>
      <c r="F717" s="188">
        <f>#N/A</f>
        <v>12</v>
      </c>
      <c r="G717" s="253"/>
      <c r="H717" s="253"/>
      <c r="I717" s="253"/>
      <c r="J717" s="253"/>
      <c r="K717" s="253"/>
      <c r="L717" s="253"/>
      <c r="M717" s="253"/>
      <c r="N717" s="253"/>
      <c r="O717" s="253"/>
      <c r="P717" s="253"/>
      <c r="Q717" s="250"/>
      <c r="R717" s="254"/>
      <c r="S717" s="123">
        <v>715</v>
      </c>
      <c r="T717" s="182" t="str">
        <f>#N/A</f>
        <v/>
      </c>
      <c r="U717" s="182" t="str">
        <f>#N/A</f>
        <v/>
      </c>
      <c r="V717" s="182" t="str">
        <f>#N/A</f>
        <v>12</v>
      </c>
      <c r="W717" s="182" t="str">
        <f>#N/A</f>
        <v/>
      </c>
      <c r="X717" s="182" t="str">
        <f>#N/A</f>
        <v/>
      </c>
      <c r="Y717" s="189" t="str">
        <f>#N/A</f>
        <v>122 Tahun,0 Bulan,31 Hari</v>
      </c>
      <c r="Z717" s="182">
        <f>#N/A</f>
        <v>12</v>
      </c>
    </row>
    <row r="718" spans="1:26" ht="14.25" customHeight="1">
      <c r="A718" s="156"/>
      <c r="B718" s="156"/>
      <c r="C718" s="176"/>
      <c r="D718" s="177"/>
      <c r="E718" s="187"/>
      <c r="F718" s="188">
        <f>#N/A</f>
        <v>12</v>
      </c>
      <c r="G718" s="253"/>
      <c r="H718" s="253"/>
      <c r="I718" s="253"/>
      <c r="J718" s="253"/>
      <c r="K718" s="253"/>
      <c r="L718" s="253"/>
      <c r="M718" s="253"/>
      <c r="N718" s="253"/>
      <c r="O718" s="253"/>
      <c r="P718" s="253"/>
      <c r="Q718" s="250"/>
      <c r="R718" s="254"/>
      <c r="S718" s="123">
        <v>716</v>
      </c>
      <c r="T718" s="182" t="str">
        <f>#N/A</f>
        <v/>
      </c>
      <c r="U718" s="182" t="str">
        <f>#N/A</f>
        <v/>
      </c>
      <c r="V718" s="182" t="str">
        <f>#N/A</f>
        <v>12</v>
      </c>
      <c r="W718" s="182" t="str">
        <f>#N/A</f>
        <v/>
      </c>
      <c r="X718" s="182" t="str">
        <f>#N/A</f>
        <v/>
      </c>
      <c r="Y718" s="189" t="str">
        <f>#N/A</f>
        <v>122 Tahun,0 Bulan,31 Hari</v>
      </c>
      <c r="Z718" s="182">
        <f>#N/A</f>
        <v>12</v>
      </c>
    </row>
    <row r="719" spans="1:26" ht="14.25" customHeight="1">
      <c r="A719" s="156"/>
      <c r="B719" s="156"/>
      <c r="C719" s="176"/>
      <c r="D719" s="177"/>
      <c r="E719" s="187"/>
      <c r="F719" s="188">
        <f>#N/A</f>
        <v>12</v>
      </c>
      <c r="G719" s="253"/>
      <c r="H719" s="253"/>
      <c r="I719" s="253"/>
      <c r="J719" s="253"/>
      <c r="K719" s="253"/>
      <c r="L719" s="253"/>
      <c r="M719" s="253"/>
      <c r="N719" s="253"/>
      <c r="O719" s="253"/>
      <c r="P719" s="253"/>
      <c r="Q719" s="250"/>
      <c r="R719" s="254"/>
      <c r="S719" s="123">
        <v>717</v>
      </c>
      <c r="T719" s="182" t="str">
        <f>#N/A</f>
        <v/>
      </c>
      <c r="U719" s="182" t="str">
        <f>#N/A</f>
        <v/>
      </c>
      <c r="V719" s="182" t="str">
        <f>#N/A</f>
        <v>12</v>
      </c>
      <c r="W719" s="182" t="str">
        <f>#N/A</f>
        <v/>
      </c>
      <c r="X719" s="182" t="str">
        <f>#N/A</f>
        <v/>
      </c>
      <c r="Y719" s="189" t="str">
        <f>#N/A</f>
        <v>122 Tahun,0 Bulan,31 Hari</v>
      </c>
      <c r="Z719" s="182">
        <f>#N/A</f>
        <v>12</v>
      </c>
    </row>
    <row r="720" spans="1:26" ht="14.25" customHeight="1">
      <c r="A720" s="156"/>
      <c r="B720" s="156"/>
      <c r="C720" s="176"/>
      <c r="D720" s="177"/>
      <c r="E720" s="187"/>
      <c r="F720" s="188">
        <f>#N/A</f>
        <v>12</v>
      </c>
      <c r="G720" s="253"/>
      <c r="H720" s="253"/>
      <c r="I720" s="253"/>
      <c r="J720" s="253"/>
      <c r="K720" s="253"/>
      <c r="L720" s="253"/>
      <c r="M720" s="253"/>
      <c r="N720" s="253"/>
      <c r="O720" s="253"/>
      <c r="P720" s="253"/>
      <c r="Q720" s="250"/>
      <c r="R720" s="254"/>
      <c r="S720" s="123">
        <v>718</v>
      </c>
      <c r="T720" s="182" t="str">
        <f>#N/A</f>
        <v/>
      </c>
      <c r="U720" s="182" t="str">
        <f>#N/A</f>
        <v/>
      </c>
      <c r="V720" s="182" t="str">
        <f>#N/A</f>
        <v>12</v>
      </c>
      <c r="W720" s="182" t="str">
        <f>#N/A</f>
        <v/>
      </c>
      <c r="X720" s="182" t="str">
        <f>#N/A</f>
        <v/>
      </c>
      <c r="Y720" s="189" t="str">
        <f>#N/A</f>
        <v>122 Tahun,0 Bulan,31 Hari</v>
      </c>
      <c r="Z720" s="182">
        <f>#N/A</f>
        <v>12</v>
      </c>
    </row>
    <row r="721" spans="1:26" ht="14.25" customHeight="1">
      <c r="A721" s="156"/>
      <c r="B721" s="156"/>
      <c r="C721" s="176"/>
      <c r="D721" s="177"/>
      <c r="E721" s="187"/>
      <c r="F721" s="188">
        <f>#N/A</f>
        <v>12</v>
      </c>
      <c r="G721" s="253"/>
      <c r="H721" s="253"/>
      <c r="I721" s="253"/>
      <c r="J721" s="253"/>
      <c r="K721" s="253"/>
      <c r="L721" s="253"/>
      <c r="M721" s="253"/>
      <c r="N721" s="253"/>
      <c r="O721" s="253"/>
      <c r="P721" s="253"/>
      <c r="Q721" s="250"/>
      <c r="R721" s="254"/>
      <c r="S721" s="123">
        <v>719</v>
      </c>
      <c r="T721" s="182" t="str">
        <f>#N/A</f>
        <v/>
      </c>
      <c r="U721" s="182" t="str">
        <f>#N/A</f>
        <v/>
      </c>
      <c r="V721" s="182" t="str">
        <f>#N/A</f>
        <v>12</v>
      </c>
      <c r="W721" s="182" t="str">
        <f>#N/A</f>
        <v/>
      </c>
      <c r="X721" s="182" t="str">
        <f>#N/A</f>
        <v/>
      </c>
      <c r="Y721" s="189" t="str">
        <f>#N/A</f>
        <v>122 Tahun,0 Bulan,31 Hari</v>
      </c>
      <c r="Z721" s="182">
        <f>#N/A</f>
        <v>12</v>
      </c>
    </row>
    <row r="722" spans="1:26" ht="14.25" customHeight="1">
      <c r="A722" s="156"/>
      <c r="B722" s="156"/>
      <c r="C722" s="176"/>
      <c r="D722" s="177"/>
      <c r="E722" s="187"/>
      <c r="F722" s="188">
        <f>#N/A</f>
        <v>12</v>
      </c>
      <c r="G722" s="253"/>
      <c r="H722" s="253"/>
      <c r="I722" s="253"/>
      <c r="J722" s="253"/>
      <c r="K722" s="253"/>
      <c r="L722" s="253"/>
      <c r="M722" s="253"/>
      <c r="N722" s="253"/>
      <c r="O722" s="253"/>
      <c r="P722" s="253"/>
      <c r="Q722" s="250"/>
      <c r="R722" s="254"/>
      <c r="S722" s="123">
        <v>720</v>
      </c>
      <c r="T722" s="182" t="str">
        <f>#N/A</f>
        <v/>
      </c>
      <c r="U722" s="182" t="str">
        <f>#N/A</f>
        <v/>
      </c>
      <c r="V722" s="182" t="str">
        <f>#N/A</f>
        <v>12</v>
      </c>
      <c r="W722" s="182" t="str">
        <f>#N/A</f>
        <v/>
      </c>
      <c r="X722" s="182" t="str">
        <f>#N/A</f>
        <v/>
      </c>
      <c r="Y722" s="189" t="str">
        <f>#N/A</f>
        <v>122 Tahun,0 Bulan,31 Hari</v>
      </c>
      <c r="Z722" s="182">
        <f>#N/A</f>
        <v>12</v>
      </c>
    </row>
    <row r="723" spans="1:26" ht="14.25" customHeight="1">
      <c r="A723" s="156"/>
      <c r="B723" s="156"/>
      <c r="C723" s="176"/>
      <c r="D723" s="177"/>
      <c r="E723" s="187"/>
      <c r="F723" s="188">
        <f>#N/A</f>
        <v>12</v>
      </c>
      <c r="G723" s="253"/>
      <c r="H723" s="253"/>
      <c r="I723" s="253"/>
      <c r="J723" s="253"/>
      <c r="K723" s="253"/>
      <c r="L723" s="253"/>
      <c r="M723" s="253"/>
      <c r="N723" s="253"/>
      <c r="O723" s="253"/>
      <c r="P723" s="253"/>
      <c r="Q723" s="250"/>
      <c r="R723" s="254"/>
      <c r="S723" s="123">
        <v>721</v>
      </c>
      <c r="T723" s="182" t="str">
        <f>#N/A</f>
        <v/>
      </c>
      <c r="U723" s="182" t="str">
        <f>#N/A</f>
        <v/>
      </c>
      <c r="V723" s="182" t="str">
        <f>#N/A</f>
        <v>12</v>
      </c>
      <c r="W723" s="182" t="str">
        <f>#N/A</f>
        <v/>
      </c>
      <c r="X723" s="182" t="str">
        <f>#N/A</f>
        <v/>
      </c>
      <c r="Y723" s="189" t="str">
        <f>#N/A</f>
        <v>122 Tahun,0 Bulan,31 Hari</v>
      </c>
      <c r="Z723" s="182">
        <f>#N/A</f>
        <v>12</v>
      </c>
    </row>
    <row r="724" spans="1:26" ht="14.25" customHeight="1">
      <c r="A724" s="156"/>
      <c r="B724" s="156"/>
      <c r="C724" s="176"/>
      <c r="D724" s="177"/>
      <c r="E724" s="187"/>
      <c r="F724" s="188">
        <f>#N/A</f>
        <v>12</v>
      </c>
      <c r="G724" s="253"/>
      <c r="H724" s="253"/>
      <c r="I724" s="253"/>
      <c r="J724" s="253"/>
      <c r="K724" s="253"/>
      <c r="L724" s="253"/>
      <c r="M724" s="253"/>
      <c r="N724" s="253"/>
      <c r="O724" s="253"/>
      <c r="P724" s="253"/>
      <c r="Q724" s="250"/>
      <c r="R724" s="254"/>
      <c r="S724" s="123">
        <v>722</v>
      </c>
      <c r="T724" s="182" t="str">
        <f>#N/A</f>
        <v/>
      </c>
      <c r="U724" s="182" t="str">
        <f>#N/A</f>
        <v/>
      </c>
      <c r="V724" s="182" t="str">
        <f>#N/A</f>
        <v>12</v>
      </c>
      <c r="W724" s="182" t="str">
        <f>#N/A</f>
        <v/>
      </c>
      <c r="X724" s="182" t="str">
        <f>#N/A</f>
        <v/>
      </c>
      <c r="Y724" s="189" t="str">
        <f>#N/A</f>
        <v>122 Tahun,0 Bulan,31 Hari</v>
      </c>
      <c r="Z724" s="182">
        <f>#N/A</f>
        <v>12</v>
      </c>
    </row>
    <row r="725" spans="1:26" ht="14.25" customHeight="1">
      <c r="A725" s="156"/>
      <c r="B725" s="156"/>
      <c r="C725" s="176"/>
      <c r="D725" s="177"/>
      <c r="E725" s="187"/>
      <c r="F725" s="188">
        <f>#N/A</f>
        <v>12</v>
      </c>
      <c r="G725" s="253"/>
      <c r="H725" s="253"/>
      <c r="I725" s="253"/>
      <c r="J725" s="253"/>
      <c r="K725" s="253"/>
      <c r="L725" s="253"/>
      <c r="M725" s="253"/>
      <c r="N725" s="253"/>
      <c r="O725" s="253"/>
      <c r="P725" s="253"/>
      <c r="Q725" s="250"/>
      <c r="R725" s="254"/>
      <c r="S725" s="123">
        <v>723</v>
      </c>
      <c r="T725" s="182" t="str">
        <f>#N/A</f>
        <v/>
      </c>
      <c r="U725" s="182" t="str">
        <f>#N/A</f>
        <v/>
      </c>
      <c r="V725" s="182" t="str">
        <f>#N/A</f>
        <v>12</v>
      </c>
      <c r="W725" s="182" t="str">
        <f>#N/A</f>
        <v/>
      </c>
      <c r="X725" s="182" t="str">
        <f>#N/A</f>
        <v/>
      </c>
      <c r="Y725" s="189" t="str">
        <f>#N/A</f>
        <v>122 Tahun,0 Bulan,31 Hari</v>
      </c>
      <c r="Z725" s="182">
        <f>#N/A</f>
        <v>12</v>
      </c>
    </row>
    <row r="726" spans="1:26" ht="14.25" customHeight="1">
      <c r="A726" s="156"/>
      <c r="B726" s="156"/>
      <c r="C726" s="176"/>
      <c r="D726" s="177"/>
      <c r="E726" s="187"/>
      <c r="F726" s="188">
        <f>#N/A</f>
        <v>12</v>
      </c>
      <c r="G726" s="253"/>
      <c r="H726" s="253"/>
      <c r="I726" s="253"/>
      <c r="J726" s="253"/>
      <c r="K726" s="253"/>
      <c r="L726" s="253"/>
      <c r="M726" s="253"/>
      <c r="N726" s="253"/>
      <c r="O726" s="253"/>
      <c r="P726" s="253"/>
      <c r="Q726" s="250"/>
      <c r="R726" s="254"/>
      <c r="S726" s="123">
        <v>724</v>
      </c>
      <c r="T726" s="182" t="str">
        <f>#N/A</f>
        <v/>
      </c>
      <c r="U726" s="182" t="str">
        <f>#N/A</f>
        <v/>
      </c>
      <c r="V726" s="182" t="str">
        <f>#N/A</f>
        <v>12</v>
      </c>
      <c r="W726" s="182" t="str">
        <f>#N/A</f>
        <v/>
      </c>
      <c r="X726" s="182" t="str">
        <f>#N/A</f>
        <v/>
      </c>
      <c r="Y726" s="189" t="str">
        <f>#N/A</f>
        <v>122 Tahun,0 Bulan,31 Hari</v>
      </c>
      <c r="Z726" s="182">
        <f>#N/A</f>
        <v>12</v>
      </c>
    </row>
    <row r="727" spans="1:26" ht="14.25" customHeight="1">
      <c r="A727" s="156"/>
      <c r="B727" s="156"/>
      <c r="C727" s="176"/>
      <c r="D727" s="177"/>
      <c r="E727" s="187"/>
      <c r="F727" s="188">
        <f>#N/A</f>
        <v>12</v>
      </c>
      <c r="G727" s="253"/>
      <c r="H727" s="253"/>
      <c r="I727" s="253"/>
      <c r="J727" s="253"/>
      <c r="K727" s="253"/>
      <c r="L727" s="253"/>
      <c r="M727" s="253"/>
      <c r="N727" s="253"/>
      <c r="O727" s="253"/>
      <c r="P727" s="253"/>
      <c r="Q727" s="250"/>
      <c r="R727" s="254"/>
      <c r="S727" s="123">
        <v>725</v>
      </c>
      <c r="T727" s="182" t="str">
        <f>#N/A</f>
        <v/>
      </c>
      <c r="U727" s="182" t="str">
        <f>#N/A</f>
        <v/>
      </c>
      <c r="V727" s="182" t="str">
        <f>#N/A</f>
        <v>12</v>
      </c>
      <c r="W727" s="182" t="str">
        <f>#N/A</f>
        <v/>
      </c>
      <c r="X727" s="182" t="str">
        <f>#N/A</f>
        <v/>
      </c>
      <c r="Y727" s="189" t="str">
        <f>#N/A</f>
        <v>122 Tahun,0 Bulan,31 Hari</v>
      </c>
      <c r="Z727" s="182">
        <f>#N/A</f>
        <v>12</v>
      </c>
    </row>
    <row r="728" spans="1:26" ht="14.25" customHeight="1">
      <c r="A728" s="156"/>
      <c r="B728" s="156"/>
      <c r="C728" s="176"/>
      <c r="D728" s="177"/>
      <c r="E728" s="187"/>
      <c r="F728" s="188">
        <f>#N/A</f>
        <v>12</v>
      </c>
      <c r="G728" s="253"/>
      <c r="H728" s="253"/>
      <c r="I728" s="253"/>
      <c r="J728" s="253"/>
      <c r="K728" s="253"/>
      <c r="L728" s="253"/>
      <c r="M728" s="253"/>
      <c r="N728" s="253"/>
      <c r="O728" s="253"/>
      <c r="P728" s="253"/>
      <c r="Q728" s="250"/>
      <c r="R728" s="254"/>
      <c r="S728" s="123">
        <v>726</v>
      </c>
      <c r="T728" s="182" t="str">
        <f>#N/A</f>
        <v/>
      </c>
      <c r="U728" s="182" t="str">
        <f>#N/A</f>
        <v/>
      </c>
      <c r="V728" s="182" t="str">
        <f>#N/A</f>
        <v>12</v>
      </c>
      <c r="W728" s="182" t="str">
        <f>#N/A</f>
        <v/>
      </c>
      <c r="X728" s="182" t="str">
        <f>#N/A</f>
        <v/>
      </c>
      <c r="Y728" s="189" t="str">
        <f>#N/A</f>
        <v>122 Tahun,0 Bulan,31 Hari</v>
      </c>
      <c r="Z728" s="182">
        <f>#N/A</f>
        <v>12</v>
      </c>
    </row>
    <row r="729" spans="1:26" ht="14.25" customHeight="1">
      <c r="A729" s="156"/>
      <c r="B729" s="156"/>
      <c r="C729" s="176"/>
      <c r="D729" s="177"/>
      <c r="E729" s="187"/>
      <c r="F729" s="188">
        <f>#N/A</f>
        <v>12</v>
      </c>
      <c r="G729" s="253"/>
      <c r="H729" s="253"/>
      <c r="I729" s="253"/>
      <c r="J729" s="253"/>
      <c r="K729" s="253"/>
      <c r="L729" s="253"/>
      <c r="M729" s="253"/>
      <c r="N729" s="253"/>
      <c r="O729" s="253"/>
      <c r="P729" s="253"/>
      <c r="Q729" s="250"/>
      <c r="R729" s="254"/>
      <c r="S729" s="123">
        <v>727</v>
      </c>
      <c r="T729" s="182" t="str">
        <f>#N/A</f>
        <v/>
      </c>
      <c r="U729" s="182" t="str">
        <f>#N/A</f>
        <v/>
      </c>
      <c r="V729" s="182" t="str">
        <f>#N/A</f>
        <v>12</v>
      </c>
      <c r="W729" s="182" t="str">
        <f>#N/A</f>
        <v/>
      </c>
      <c r="X729" s="182" t="str">
        <f>#N/A</f>
        <v/>
      </c>
      <c r="Y729" s="189" t="str">
        <f>#N/A</f>
        <v>122 Tahun,0 Bulan,31 Hari</v>
      </c>
      <c r="Z729" s="182">
        <f>#N/A</f>
        <v>12</v>
      </c>
    </row>
    <row r="730" spans="1:26" ht="14.25" customHeight="1">
      <c r="A730" s="156"/>
      <c r="B730" s="156"/>
      <c r="C730" s="176"/>
      <c r="D730" s="177"/>
      <c r="E730" s="187"/>
      <c r="F730" s="188">
        <f>#N/A</f>
        <v>12</v>
      </c>
      <c r="G730" s="253"/>
      <c r="H730" s="253"/>
      <c r="I730" s="253"/>
      <c r="J730" s="253"/>
      <c r="K730" s="253"/>
      <c r="L730" s="253"/>
      <c r="M730" s="253"/>
      <c r="N730" s="253"/>
      <c r="O730" s="253"/>
      <c r="P730" s="253"/>
      <c r="Q730" s="250"/>
      <c r="R730" s="254"/>
      <c r="S730" s="123">
        <v>728</v>
      </c>
      <c r="T730" s="182" t="str">
        <f>#N/A</f>
        <v/>
      </c>
      <c r="U730" s="182" t="str">
        <f>#N/A</f>
        <v/>
      </c>
      <c r="V730" s="182" t="str">
        <f>#N/A</f>
        <v>12</v>
      </c>
      <c r="W730" s="182" t="str">
        <f>#N/A</f>
        <v/>
      </c>
      <c r="X730" s="182" t="str">
        <f>#N/A</f>
        <v/>
      </c>
      <c r="Y730" s="189" t="str">
        <f>#N/A</f>
        <v>122 Tahun,0 Bulan,31 Hari</v>
      </c>
      <c r="Z730" s="182">
        <f>#N/A</f>
        <v>12</v>
      </c>
    </row>
    <row r="731" spans="1:26" ht="14.25" customHeight="1">
      <c r="A731" s="156"/>
      <c r="B731" s="156"/>
      <c r="C731" s="176"/>
      <c r="D731" s="177"/>
      <c r="E731" s="187"/>
      <c r="F731" s="188">
        <f>#N/A</f>
        <v>12</v>
      </c>
      <c r="G731" s="253"/>
      <c r="H731" s="253"/>
      <c r="I731" s="253"/>
      <c r="J731" s="253"/>
      <c r="K731" s="253"/>
      <c r="L731" s="253"/>
      <c r="M731" s="253"/>
      <c r="N731" s="253"/>
      <c r="O731" s="253"/>
      <c r="P731" s="253"/>
      <c r="Q731" s="250"/>
      <c r="R731" s="254"/>
      <c r="S731" s="123">
        <v>729</v>
      </c>
      <c r="T731" s="182" t="str">
        <f>#N/A</f>
        <v/>
      </c>
      <c r="U731" s="182" t="str">
        <f>#N/A</f>
        <v/>
      </c>
      <c r="V731" s="182" t="str">
        <f>#N/A</f>
        <v>12</v>
      </c>
      <c r="W731" s="182" t="str">
        <f>#N/A</f>
        <v/>
      </c>
      <c r="X731" s="182" t="str">
        <f>#N/A</f>
        <v/>
      </c>
      <c r="Y731" s="189" t="str">
        <f>#N/A</f>
        <v>122 Tahun,0 Bulan,31 Hari</v>
      </c>
      <c r="Z731" s="182">
        <f>#N/A</f>
        <v>12</v>
      </c>
    </row>
    <row r="732" spans="1:26" ht="14.25" customHeight="1">
      <c r="A732" s="156"/>
      <c r="B732" s="156"/>
      <c r="C732" s="176"/>
      <c r="D732" s="177"/>
      <c r="E732" s="187"/>
      <c r="F732" s="188">
        <f>#N/A</f>
        <v>12</v>
      </c>
      <c r="G732" s="253"/>
      <c r="H732" s="253"/>
      <c r="I732" s="253"/>
      <c r="J732" s="253"/>
      <c r="K732" s="253"/>
      <c r="L732" s="253"/>
      <c r="M732" s="253"/>
      <c r="N732" s="253"/>
      <c r="O732" s="253"/>
      <c r="P732" s="253"/>
      <c r="Q732" s="250"/>
      <c r="R732" s="254"/>
      <c r="S732" s="123">
        <v>730</v>
      </c>
      <c r="T732" s="182" t="str">
        <f>#N/A</f>
        <v/>
      </c>
      <c r="U732" s="182" t="str">
        <f>#N/A</f>
        <v/>
      </c>
      <c r="V732" s="182" t="str">
        <f>#N/A</f>
        <v>12</v>
      </c>
      <c r="W732" s="182" t="str">
        <f>#N/A</f>
        <v/>
      </c>
      <c r="X732" s="182" t="str">
        <f>#N/A</f>
        <v/>
      </c>
      <c r="Y732" s="189" t="str">
        <f>#N/A</f>
        <v>122 Tahun,0 Bulan,31 Hari</v>
      </c>
      <c r="Z732" s="182">
        <f>#N/A</f>
        <v>12</v>
      </c>
    </row>
    <row r="733" spans="1:26" ht="14.25" customHeight="1">
      <c r="A733" s="156"/>
      <c r="B733" s="156"/>
      <c r="C733" s="176"/>
      <c r="D733" s="177"/>
      <c r="E733" s="187"/>
      <c r="F733" s="188">
        <f>#N/A</f>
        <v>12</v>
      </c>
      <c r="G733" s="253"/>
      <c r="H733" s="253"/>
      <c r="I733" s="253"/>
      <c r="J733" s="253"/>
      <c r="K733" s="253"/>
      <c r="L733" s="253"/>
      <c r="M733" s="253"/>
      <c r="N733" s="253"/>
      <c r="O733" s="253"/>
      <c r="P733" s="253"/>
      <c r="Q733" s="250"/>
      <c r="R733" s="254"/>
      <c r="S733" s="123">
        <v>731</v>
      </c>
      <c r="T733" s="182" t="str">
        <f>#N/A</f>
        <v/>
      </c>
      <c r="U733" s="182" t="str">
        <f>#N/A</f>
        <v/>
      </c>
      <c r="V733" s="182" t="str">
        <f>#N/A</f>
        <v>12</v>
      </c>
      <c r="W733" s="182" t="str">
        <f>#N/A</f>
        <v/>
      </c>
      <c r="X733" s="182" t="str">
        <f>#N/A</f>
        <v/>
      </c>
      <c r="Y733" s="189" t="str">
        <f>#N/A</f>
        <v>122 Tahun,0 Bulan,31 Hari</v>
      </c>
      <c r="Z733" s="182">
        <f>#N/A</f>
        <v>12</v>
      </c>
    </row>
    <row r="734" spans="1:26" ht="14.25" customHeight="1">
      <c r="A734" s="156"/>
      <c r="B734" s="156"/>
      <c r="C734" s="176"/>
      <c r="D734" s="177"/>
      <c r="E734" s="187"/>
      <c r="F734" s="188">
        <f>#N/A</f>
        <v>12</v>
      </c>
      <c r="G734" s="253"/>
      <c r="H734" s="253"/>
      <c r="I734" s="253"/>
      <c r="J734" s="253"/>
      <c r="K734" s="253"/>
      <c r="L734" s="253"/>
      <c r="M734" s="253"/>
      <c r="N734" s="253"/>
      <c r="O734" s="253"/>
      <c r="P734" s="253"/>
      <c r="Q734" s="250"/>
      <c r="R734" s="254"/>
      <c r="S734" s="123">
        <v>732</v>
      </c>
      <c r="T734" s="182" t="str">
        <f>#N/A</f>
        <v/>
      </c>
      <c r="U734" s="182" t="str">
        <f>#N/A</f>
        <v/>
      </c>
      <c r="V734" s="182" t="str">
        <f>#N/A</f>
        <v>12</v>
      </c>
      <c r="W734" s="182" t="str">
        <f>#N/A</f>
        <v/>
      </c>
      <c r="X734" s="182" t="str">
        <f>#N/A</f>
        <v/>
      </c>
      <c r="Y734" s="189" t="str">
        <f>#N/A</f>
        <v>122 Tahun,0 Bulan,31 Hari</v>
      </c>
      <c r="Z734" s="182">
        <f>#N/A</f>
        <v>12</v>
      </c>
    </row>
    <row r="735" spans="1:26" ht="14.25" customHeight="1">
      <c r="A735" s="156"/>
      <c r="B735" s="156"/>
      <c r="C735" s="176"/>
      <c r="D735" s="177"/>
      <c r="E735" s="187"/>
      <c r="F735" s="188">
        <f>#N/A</f>
        <v>12</v>
      </c>
      <c r="G735" s="253"/>
      <c r="H735" s="253"/>
      <c r="I735" s="253"/>
      <c r="J735" s="253"/>
      <c r="K735" s="253"/>
      <c r="L735" s="253"/>
      <c r="M735" s="253"/>
      <c r="N735" s="253"/>
      <c r="O735" s="253"/>
      <c r="P735" s="253"/>
      <c r="Q735" s="250"/>
      <c r="R735" s="254"/>
      <c r="S735" s="123">
        <v>733</v>
      </c>
      <c r="T735" s="182" t="str">
        <f>#N/A</f>
        <v/>
      </c>
      <c r="U735" s="182" t="str">
        <f>#N/A</f>
        <v/>
      </c>
      <c r="V735" s="182" t="str">
        <f>#N/A</f>
        <v>12</v>
      </c>
      <c r="W735" s="182" t="str">
        <f>#N/A</f>
        <v/>
      </c>
      <c r="X735" s="182" t="str">
        <f>#N/A</f>
        <v/>
      </c>
      <c r="Y735" s="189" t="str">
        <f>#N/A</f>
        <v>122 Tahun,0 Bulan,31 Hari</v>
      </c>
      <c r="Z735" s="182">
        <f>#N/A</f>
        <v>12</v>
      </c>
    </row>
    <row r="736" spans="1:26" ht="14.25" customHeight="1">
      <c r="A736" s="156"/>
      <c r="B736" s="156"/>
      <c r="C736" s="176"/>
      <c r="D736" s="177"/>
      <c r="E736" s="187"/>
      <c r="F736" s="188">
        <f>#N/A</f>
        <v>12</v>
      </c>
      <c r="G736" s="253"/>
      <c r="H736" s="253"/>
      <c r="I736" s="253"/>
      <c r="J736" s="253"/>
      <c r="K736" s="253"/>
      <c r="L736" s="253"/>
      <c r="M736" s="253"/>
      <c r="N736" s="253"/>
      <c r="O736" s="253"/>
      <c r="P736" s="253"/>
      <c r="Q736" s="250"/>
      <c r="R736" s="254"/>
      <c r="S736" s="123">
        <v>734</v>
      </c>
      <c r="T736" s="182" t="str">
        <f>#N/A</f>
        <v/>
      </c>
      <c r="U736" s="182" t="str">
        <f>#N/A</f>
        <v/>
      </c>
      <c r="V736" s="182" t="str">
        <f>#N/A</f>
        <v>12</v>
      </c>
      <c r="W736" s="182" t="str">
        <f>#N/A</f>
        <v/>
      </c>
      <c r="X736" s="182" t="str">
        <f>#N/A</f>
        <v/>
      </c>
      <c r="Y736" s="189" t="str">
        <f>#N/A</f>
        <v>122 Tahun,0 Bulan,31 Hari</v>
      </c>
      <c r="Z736" s="182">
        <f>#N/A</f>
        <v>12</v>
      </c>
    </row>
    <row r="737" spans="1:26" ht="14.25" customHeight="1">
      <c r="A737" s="156"/>
      <c r="B737" s="156"/>
      <c r="C737" s="176"/>
      <c r="D737" s="177"/>
      <c r="E737" s="187"/>
      <c r="F737" s="188">
        <f>#N/A</f>
        <v>12</v>
      </c>
      <c r="G737" s="253"/>
      <c r="H737" s="253"/>
      <c r="I737" s="253"/>
      <c r="J737" s="253"/>
      <c r="K737" s="253"/>
      <c r="L737" s="253"/>
      <c r="M737" s="253"/>
      <c r="N737" s="253"/>
      <c r="O737" s="253"/>
      <c r="P737" s="253"/>
      <c r="Q737" s="250"/>
      <c r="R737" s="254"/>
      <c r="S737" s="123">
        <v>735</v>
      </c>
      <c r="T737" s="182" t="str">
        <f>#N/A</f>
        <v/>
      </c>
      <c r="U737" s="182" t="str">
        <f>#N/A</f>
        <v/>
      </c>
      <c r="V737" s="182" t="str">
        <f>#N/A</f>
        <v>12</v>
      </c>
      <c r="W737" s="182" t="str">
        <f>#N/A</f>
        <v/>
      </c>
      <c r="X737" s="182" t="str">
        <f>#N/A</f>
        <v/>
      </c>
      <c r="Y737" s="189" t="str">
        <f>#N/A</f>
        <v>122 Tahun,0 Bulan,31 Hari</v>
      </c>
      <c r="Z737" s="182">
        <f>#N/A</f>
        <v>12</v>
      </c>
    </row>
    <row r="738" spans="1:26" ht="14.25" customHeight="1">
      <c r="A738" s="156"/>
      <c r="B738" s="156"/>
      <c r="C738" s="176"/>
      <c r="D738" s="177"/>
      <c r="E738" s="187"/>
      <c r="F738" s="188">
        <f>#N/A</f>
        <v>12</v>
      </c>
      <c r="G738" s="253"/>
      <c r="H738" s="253"/>
      <c r="I738" s="253"/>
      <c r="J738" s="253"/>
      <c r="K738" s="253"/>
      <c r="L738" s="253"/>
      <c r="M738" s="253"/>
      <c r="N738" s="253"/>
      <c r="O738" s="253"/>
      <c r="P738" s="253"/>
      <c r="Q738" s="250"/>
      <c r="R738" s="254"/>
      <c r="S738" s="123">
        <v>736</v>
      </c>
      <c r="T738" s="182" t="str">
        <f>#N/A</f>
        <v/>
      </c>
      <c r="U738" s="182" t="str">
        <f>#N/A</f>
        <v/>
      </c>
      <c r="V738" s="182" t="str">
        <f>#N/A</f>
        <v>12</v>
      </c>
      <c r="W738" s="182" t="str">
        <f>#N/A</f>
        <v/>
      </c>
      <c r="X738" s="182" t="str">
        <f>#N/A</f>
        <v/>
      </c>
      <c r="Y738" s="189" t="str">
        <f>#N/A</f>
        <v>122 Tahun,0 Bulan,31 Hari</v>
      </c>
      <c r="Z738" s="182">
        <f>#N/A</f>
        <v>12</v>
      </c>
    </row>
    <row r="739" spans="1:26" ht="14.25" customHeight="1">
      <c r="A739" s="156"/>
      <c r="B739" s="156"/>
      <c r="C739" s="176"/>
      <c r="D739" s="177"/>
      <c r="E739" s="187"/>
      <c r="F739" s="188">
        <f>#N/A</f>
        <v>12</v>
      </c>
      <c r="G739" s="253"/>
      <c r="H739" s="253"/>
      <c r="I739" s="253"/>
      <c r="J739" s="253"/>
      <c r="K739" s="253"/>
      <c r="L739" s="253"/>
      <c r="M739" s="253"/>
      <c r="N739" s="253"/>
      <c r="O739" s="253"/>
      <c r="P739" s="253"/>
      <c r="Q739" s="250"/>
      <c r="R739" s="254"/>
      <c r="S739" s="123">
        <v>737</v>
      </c>
      <c r="T739" s="182" t="str">
        <f>#N/A</f>
        <v/>
      </c>
      <c r="U739" s="182" t="str">
        <f>#N/A</f>
        <v/>
      </c>
      <c r="V739" s="182" t="str">
        <f>#N/A</f>
        <v>12</v>
      </c>
      <c r="W739" s="182" t="str">
        <f>#N/A</f>
        <v/>
      </c>
      <c r="X739" s="182" t="str">
        <f>#N/A</f>
        <v/>
      </c>
      <c r="Y739" s="189" t="str">
        <f>#N/A</f>
        <v>122 Tahun,0 Bulan,31 Hari</v>
      </c>
      <c r="Z739" s="182">
        <f>#N/A</f>
        <v>12</v>
      </c>
    </row>
    <row r="740" spans="1:26" ht="14.25" customHeight="1">
      <c r="A740" s="156"/>
      <c r="B740" s="156"/>
      <c r="C740" s="176"/>
      <c r="D740" s="177"/>
      <c r="E740" s="187"/>
      <c r="F740" s="188">
        <f>#N/A</f>
        <v>12</v>
      </c>
      <c r="G740" s="253"/>
      <c r="H740" s="253"/>
      <c r="I740" s="253"/>
      <c r="J740" s="253"/>
      <c r="K740" s="253"/>
      <c r="L740" s="253"/>
      <c r="M740" s="253"/>
      <c r="N740" s="253"/>
      <c r="O740" s="253"/>
      <c r="P740" s="253"/>
      <c r="Q740" s="250"/>
      <c r="R740" s="254"/>
      <c r="S740" s="123">
        <v>738</v>
      </c>
      <c r="T740" s="182" t="str">
        <f>#N/A</f>
        <v/>
      </c>
      <c r="U740" s="182" t="str">
        <f>#N/A</f>
        <v/>
      </c>
      <c r="V740" s="182" t="str">
        <f>#N/A</f>
        <v>12</v>
      </c>
      <c r="W740" s="182" t="str">
        <f>#N/A</f>
        <v/>
      </c>
      <c r="X740" s="182" t="str">
        <f>#N/A</f>
        <v/>
      </c>
      <c r="Y740" s="189" t="str">
        <f>#N/A</f>
        <v>122 Tahun,0 Bulan,31 Hari</v>
      </c>
      <c r="Z740" s="182">
        <f>#N/A</f>
        <v>12</v>
      </c>
    </row>
    <row r="741" spans="1:26" ht="14.25" customHeight="1">
      <c r="A741" s="156"/>
      <c r="B741" s="156"/>
      <c r="C741" s="176"/>
      <c r="D741" s="177"/>
      <c r="E741" s="187"/>
      <c r="F741" s="188">
        <f>#N/A</f>
        <v>12</v>
      </c>
      <c r="G741" s="253"/>
      <c r="H741" s="253"/>
      <c r="I741" s="253"/>
      <c r="J741" s="253"/>
      <c r="K741" s="253"/>
      <c r="L741" s="253"/>
      <c r="M741" s="253"/>
      <c r="N741" s="253"/>
      <c r="O741" s="253"/>
      <c r="P741" s="253"/>
      <c r="Q741" s="250"/>
      <c r="R741" s="254"/>
      <c r="S741" s="123">
        <v>739</v>
      </c>
      <c r="T741" s="182" t="str">
        <f>#N/A</f>
        <v/>
      </c>
      <c r="U741" s="182" t="str">
        <f>#N/A</f>
        <v/>
      </c>
      <c r="V741" s="182" t="str">
        <f>#N/A</f>
        <v>12</v>
      </c>
      <c r="W741" s="182" t="str">
        <f>#N/A</f>
        <v/>
      </c>
      <c r="X741" s="182" t="str">
        <f>#N/A</f>
        <v/>
      </c>
      <c r="Y741" s="189" t="str">
        <f>#N/A</f>
        <v>122 Tahun,0 Bulan,31 Hari</v>
      </c>
      <c r="Z741" s="182">
        <f>#N/A</f>
        <v>12</v>
      </c>
    </row>
    <row r="742" spans="1:26" ht="14.25" customHeight="1">
      <c r="A742" s="156"/>
      <c r="B742" s="156"/>
      <c r="C742" s="176"/>
      <c r="D742" s="177"/>
      <c r="E742" s="187"/>
      <c r="F742" s="188">
        <f>#N/A</f>
        <v>12</v>
      </c>
      <c r="G742" s="253"/>
      <c r="H742" s="253"/>
      <c r="I742" s="253"/>
      <c r="J742" s="253"/>
      <c r="K742" s="253"/>
      <c r="L742" s="253"/>
      <c r="M742" s="253"/>
      <c r="N742" s="253"/>
      <c r="O742" s="253"/>
      <c r="P742" s="253"/>
      <c r="Q742" s="250"/>
      <c r="R742" s="254"/>
      <c r="S742" s="123">
        <v>740</v>
      </c>
      <c r="T742" s="182" t="str">
        <f>#N/A</f>
        <v/>
      </c>
      <c r="U742" s="182" t="str">
        <f>#N/A</f>
        <v/>
      </c>
      <c r="V742" s="182" t="str">
        <f>#N/A</f>
        <v>12</v>
      </c>
      <c r="W742" s="182" t="str">
        <f>#N/A</f>
        <v/>
      </c>
      <c r="X742" s="182" t="str">
        <f>#N/A</f>
        <v/>
      </c>
      <c r="Y742" s="189" t="str">
        <f>#N/A</f>
        <v>122 Tahun,0 Bulan,31 Hari</v>
      </c>
      <c r="Z742" s="182">
        <f>#N/A</f>
        <v>12</v>
      </c>
    </row>
    <row r="743" spans="1:26" ht="14.25" customHeight="1">
      <c r="A743" s="156"/>
      <c r="B743" s="156"/>
      <c r="C743" s="176"/>
      <c r="D743" s="177"/>
      <c r="E743" s="187"/>
      <c r="F743" s="188">
        <f>#N/A</f>
        <v>12</v>
      </c>
      <c r="G743" s="253"/>
      <c r="H743" s="253"/>
      <c r="I743" s="253"/>
      <c r="J743" s="253"/>
      <c r="K743" s="253"/>
      <c r="L743" s="253"/>
      <c r="M743" s="253"/>
      <c r="N743" s="253"/>
      <c r="O743" s="253"/>
      <c r="P743" s="253"/>
      <c r="Q743" s="250"/>
      <c r="R743" s="254"/>
      <c r="S743" s="123">
        <v>741</v>
      </c>
      <c r="T743" s="182" t="str">
        <f>#N/A</f>
        <v/>
      </c>
      <c r="U743" s="182" t="str">
        <f>#N/A</f>
        <v/>
      </c>
      <c r="V743" s="182" t="str">
        <f>#N/A</f>
        <v>12</v>
      </c>
      <c r="W743" s="182" t="str">
        <f>#N/A</f>
        <v/>
      </c>
      <c r="X743" s="182" t="str">
        <f>#N/A</f>
        <v/>
      </c>
      <c r="Y743" s="189" t="str">
        <f>#N/A</f>
        <v>122 Tahun,0 Bulan,31 Hari</v>
      </c>
      <c r="Z743" s="182">
        <f>#N/A</f>
        <v>12</v>
      </c>
    </row>
    <row r="744" spans="1:26" ht="14.25" customHeight="1">
      <c r="A744" s="156"/>
      <c r="B744" s="156"/>
      <c r="C744" s="176"/>
      <c r="D744" s="177"/>
      <c r="E744" s="187"/>
      <c r="F744" s="188">
        <f>#N/A</f>
        <v>12</v>
      </c>
      <c r="G744" s="253"/>
      <c r="H744" s="253"/>
      <c r="I744" s="253"/>
      <c r="J744" s="253"/>
      <c r="K744" s="253"/>
      <c r="L744" s="253"/>
      <c r="M744" s="253"/>
      <c r="N744" s="253"/>
      <c r="O744" s="253"/>
      <c r="P744" s="253"/>
      <c r="Q744" s="250"/>
      <c r="R744" s="254"/>
      <c r="S744" s="123">
        <v>742</v>
      </c>
      <c r="T744" s="182" t="str">
        <f>#N/A</f>
        <v/>
      </c>
      <c r="U744" s="182" t="str">
        <f>#N/A</f>
        <v/>
      </c>
      <c r="V744" s="182" t="str">
        <f>#N/A</f>
        <v>12</v>
      </c>
      <c r="W744" s="182" t="str">
        <f>#N/A</f>
        <v/>
      </c>
      <c r="X744" s="182" t="str">
        <f>#N/A</f>
        <v/>
      </c>
      <c r="Y744" s="189" t="str">
        <f>#N/A</f>
        <v>122 Tahun,0 Bulan,31 Hari</v>
      </c>
      <c r="Z744" s="182">
        <f>#N/A</f>
        <v>12</v>
      </c>
    </row>
    <row r="745" spans="1:26" ht="14.25" customHeight="1">
      <c r="A745" s="156"/>
      <c r="B745" s="156"/>
      <c r="C745" s="176"/>
      <c r="D745" s="177"/>
      <c r="E745" s="187"/>
      <c r="F745" s="188">
        <f>#N/A</f>
        <v>12</v>
      </c>
      <c r="G745" s="253"/>
      <c r="H745" s="253"/>
      <c r="I745" s="253"/>
      <c r="J745" s="253"/>
      <c r="K745" s="253"/>
      <c r="L745" s="253"/>
      <c r="M745" s="253"/>
      <c r="N745" s="253"/>
      <c r="O745" s="253"/>
      <c r="P745" s="253"/>
      <c r="Q745" s="250"/>
      <c r="R745" s="254"/>
      <c r="S745" s="123">
        <v>743</v>
      </c>
      <c r="T745" s="182" t="str">
        <f>#N/A</f>
        <v/>
      </c>
      <c r="U745" s="182" t="str">
        <f>#N/A</f>
        <v/>
      </c>
      <c r="V745" s="182" t="str">
        <f>#N/A</f>
        <v>12</v>
      </c>
      <c r="W745" s="182" t="str">
        <f>#N/A</f>
        <v/>
      </c>
      <c r="X745" s="182" t="str">
        <f>#N/A</f>
        <v/>
      </c>
      <c r="Y745" s="189" t="str">
        <f>#N/A</f>
        <v>122 Tahun,0 Bulan,31 Hari</v>
      </c>
      <c r="Z745" s="182">
        <f>#N/A</f>
        <v>12</v>
      </c>
    </row>
    <row r="746" spans="1:26" ht="14.25" customHeight="1">
      <c r="A746" s="156"/>
      <c r="B746" s="156"/>
      <c r="C746" s="176"/>
      <c r="D746" s="177"/>
      <c r="E746" s="187"/>
      <c r="F746" s="188">
        <f>#N/A</f>
        <v>12</v>
      </c>
      <c r="G746" s="253"/>
      <c r="H746" s="253"/>
      <c r="I746" s="253"/>
      <c r="J746" s="253"/>
      <c r="K746" s="253"/>
      <c r="L746" s="253"/>
      <c r="M746" s="253"/>
      <c r="N746" s="253"/>
      <c r="O746" s="253"/>
      <c r="P746" s="253"/>
      <c r="Q746" s="250"/>
      <c r="R746" s="254"/>
      <c r="S746" s="123">
        <v>744</v>
      </c>
      <c r="T746" s="182" t="str">
        <f>#N/A</f>
        <v/>
      </c>
      <c r="U746" s="182" t="str">
        <f>#N/A</f>
        <v/>
      </c>
      <c r="V746" s="182" t="str">
        <f>#N/A</f>
        <v>12</v>
      </c>
      <c r="W746" s="182" t="str">
        <f>#N/A</f>
        <v/>
      </c>
      <c r="X746" s="182" t="str">
        <f>#N/A</f>
        <v/>
      </c>
      <c r="Y746" s="189" t="str">
        <f>#N/A</f>
        <v>122 Tahun,0 Bulan,31 Hari</v>
      </c>
      <c r="Z746" s="182">
        <f>#N/A</f>
        <v>12</v>
      </c>
    </row>
    <row r="747" spans="1:26" ht="14.25" customHeight="1">
      <c r="A747" s="156"/>
      <c r="B747" s="156"/>
      <c r="C747" s="176"/>
      <c r="D747" s="177"/>
      <c r="E747" s="187"/>
      <c r="F747" s="188">
        <f>#N/A</f>
        <v>12</v>
      </c>
      <c r="G747" s="253"/>
      <c r="H747" s="253"/>
      <c r="I747" s="253"/>
      <c r="J747" s="253"/>
      <c r="K747" s="253"/>
      <c r="L747" s="253"/>
      <c r="M747" s="253"/>
      <c r="N747" s="253"/>
      <c r="O747" s="253"/>
      <c r="P747" s="253"/>
      <c r="Q747" s="250"/>
      <c r="R747" s="254"/>
      <c r="S747" s="123">
        <v>745</v>
      </c>
      <c r="T747" s="182" t="str">
        <f>#N/A</f>
        <v/>
      </c>
      <c r="U747" s="182" t="str">
        <f>#N/A</f>
        <v/>
      </c>
      <c r="V747" s="182" t="str">
        <f>#N/A</f>
        <v>12</v>
      </c>
      <c r="W747" s="182" t="str">
        <f>#N/A</f>
        <v/>
      </c>
      <c r="X747" s="182" t="str">
        <f>#N/A</f>
        <v/>
      </c>
      <c r="Y747" s="189" t="str">
        <f>#N/A</f>
        <v>122 Tahun,0 Bulan,31 Hari</v>
      </c>
      <c r="Z747" s="182">
        <f>#N/A</f>
        <v>12</v>
      </c>
    </row>
    <row r="748" spans="1:26" ht="14.25" customHeight="1">
      <c r="A748" s="156"/>
      <c r="B748" s="156"/>
      <c r="C748" s="176"/>
      <c r="D748" s="177"/>
      <c r="E748" s="187"/>
      <c r="F748" s="188">
        <f>#N/A</f>
        <v>12</v>
      </c>
      <c r="G748" s="253"/>
      <c r="H748" s="253"/>
      <c r="I748" s="253"/>
      <c r="J748" s="253"/>
      <c r="K748" s="253"/>
      <c r="L748" s="253"/>
      <c r="M748" s="253"/>
      <c r="N748" s="253"/>
      <c r="O748" s="253"/>
      <c r="P748" s="253"/>
      <c r="Q748" s="250"/>
      <c r="R748" s="254"/>
      <c r="S748" s="123">
        <v>746</v>
      </c>
      <c r="T748" s="182" t="str">
        <f>#N/A</f>
        <v/>
      </c>
      <c r="U748" s="182" t="str">
        <f>#N/A</f>
        <v/>
      </c>
      <c r="V748" s="182" t="str">
        <f>#N/A</f>
        <v>12</v>
      </c>
      <c r="W748" s="182" t="str">
        <f>#N/A</f>
        <v/>
      </c>
      <c r="X748" s="182" t="str">
        <f>#N/A</f>
        <v/>
      </c>
      <c r="Y748" s="189" t="str">
        <f>#N/A</f>
        <v>122 Tahun,0 Bulan,31 Hari</v>
      </c>
      <c r="Z748" s="182">
        <f>#N/A</f>
        <v>12</v>
      </c>
    </row>
    <row r="749" spans="1:26" ht="14.25" customHeight="1">
      <c r="A749" s="156"/>
      <c r="B749" s="156"/>
      <c r="C749" s="176"/>
      <c r="D749" s="177"/>
      <c r="E749" s="187"/>
      <c r="F749" s="188">
        <f>#N/A</f>
        <v>12</v>
      </c>
      <c r="G749" s="253"/>
      <c r="H749" s="253"/>
      <c r="I749" s="253"/>
      <c r="J749" s="253"/>
      <c r="K749" s="253"/>
      <c r="L749" s="253"/>
      <c r="M749" s="253"/>
      <c r="N749" s="253"/>
      <c r="O749" s="253"/>
      <c r="P749" s="253"/>
      <c r="Q749" s="250"/>
      <c r="R749" s="254"/>
      <c r="S749" s="123">
        <v>747</v>
      </c>
      <c r="T749" s="182" t="str">
        <f>#N/A</f>
        <v/>
      </c>
      <c r="U749" s="182" t="str">
        <f>#N/A</f>
        <v/>
      </c>
      <c r="V749" s="182" t="str">
        <f>#N/A</f>
        <v>12</v>
      </c>
      <c r="W749" s="182" t="str">
        <f>#N/A</f>
        <v/>
      </c>
      <c r="X749" s="182" t="str">
        <f>#N/A</f>
        <v/>
      </c>
      <c r="Y749" s="189" t="str">
        <f>#N/A</f>
        <v>122 Tahun,0 Bulan,31 Hari</v>
      </c>
      <c r="Z749" s="182">
        <f>#N/A</f>
        <v>12</v>
      </c>
    </row>
    <row r="750" spans="1:26" ht="14.25" customHeight="1">
      <c r="A750" s="156"/>
      <c r="B750" s="156"/>
      <c r="C750" s="176"/>
      <c r="D750" s="177"/>
      <c r="E750" s="187"/>
      <c r="F750" s="188">
        <f>#N/A</f>
        <v>12</v>
      </c>
      <c r="G750" s="253"/>
      <c r="H750" s="253"/>
      <c r="I750" s="253"/>
      <c r="J750" s="253"/>
      <c r="K750" s="253"/>
      <c r="L750" s="253"/>
      <c r="M750" s="253"/>
      <c r="N750" s="253"/>
      <c r="O750" s="253"/>
      <c r="P750" s="253"/>
      <c r="Q750" s="250"/>
      <c r="R750" s="254"/>
      <c r="S750" s="123">
        <v>748</v>
      </c>
      <c r="T750" s="182" t="str">
        <f>#N/A</f>
        <v/>
      </c>
      <c r="U750" s="182" t="str">
        <f>#N/A</f>
        <v/>
      </c>
      <c r="V750" s="182" t="str">
        <f>#N/A</f>
        <v>12</v>
      </c>
      <c r="W750" s="182" t="str">
        <f>#N/A</f>
        <v/>
      </c>
      <c r="X750" s="182" t="str">
        <f>#N/A</f>
        <v/>
      </c>
      <c r="Y750" s="189" t="str">
        <f>#N/A</f>
        <v>122 Tahun,0 Bulan,31 Hari</v>
      </c>
      <c r="Z750" s="182">
        <f>#N/A</f>
        <v>12</v>
      </c>
    </row>
    <row r="751" spans="1:26" ht="14.25" customHeight="1">
      <c r="A751" s="156"/>
      <c r="B751" s="156"/>
      <c r="C751" s="176"/>
      <c r="D751" s="177"/>
      <c r="E751" s="187"/>
      <c r="F751" s="188">
        <f>#N/A</f>
        <v>12</v>
      </c>
      <c r="G751" s="253"/>
      <c r="H751" s="253"/>
      <c r="I751" s="253"/>
      <c r="J751" s="253"/>
      <c r="K751" s="253"/>
      <c r="L751" s="253"/>
      <c r="M751" s="253"/>
      <c r="N751" s="253"/>
      <c r="O751" s="253"/>
      <c r="P751" s="253"/>
      <c r="Q751" s="250"/>
      <c r="R751" s="254"/>
      <c r="S751" s="123">
        <v>749</v>
      </c>
      <c r="T751" s="182" t="str">
        <f>#N/A</f>
        <v/>
      </c>
      <c r="U751" s="182" t="str">
        <f>#N/A</f>
        <v/>
      </c>
      <c r="V751" s="182" t="str">
        <f>#N/A</f>
        <v>12</v>
      </c>
      <c r="W751" s="182" t="str">
        <f>#N/A</f>
        <v/>
      </c>
      <c r="X751" s="182" t="str">
        <f>#N/A</f>
        <v/>
      </c>
      <c r="Y751" s="189" t="str">
        <f>#N/A</f>
        <v>122 Tahun,0 Bulan,31 Hari</v>
      </c>
      <c r="Z751" s="182">
        <f>#N/A</f>
        <v>12</v>
      </c>
    </row>
    <row r="752" spans="1:26" ht="14.25" customHeight="1">
      <c r="A752" s="156"/>
      <c r="B752" s="156"/>
      <c r="C752" s="176"/>
      <c r="D752" s="177"/>
      <c r="E752" s="187"/>
      <c r="F752" s="188">
        <f>#N/A</f>
        <v>12</v>
      </c>
      <c r="G752" s="253"/>
      <c r="H752" s="253"/>
      <c r="I752" s="253"/>
      <c r="J752" s="253"/>
      <c r="K752" s="253"/>
      <c r="L752" s="253"/>
      <c r="M752" s="253"/>
      <c r="N752" s="253"/>
      <c r="O752" s="253"/>
      <c r="P752" s="253"/>
      <c r="Q752" s="250"/>
      <c r="R752" s="254"/>
      <c r="S752" s="123">
        <v>750</v>
      </c>
      <c r="T752" s="182" t="str">
        <f>#N/A</f>
        <v/>
      </c>
      <c r="U752" s="182" t="str">
        <f>#N/A</f>
        <v/>
      </c>
      <c r="V752" s="182" t="str">
        <f>#N/A</f>
        <v>12</v>
      </c>
      <c r="W752" s="182" t="str">
        <f>#N/A</f>
        <v/>
      </c>
      <c r="X752" s="182" t="str">
        <f>#N/A</f>
        <v/>
      </c>
      <c r="Y752" s="189" t="str">
        <f>#N/A</f>
        <v>122 Tahun,0 Bulan,31 Hari</v>
      </c>
      <c r="Z752" s="182">
        <f>#N/A</f>
        <v>12</v>
      </c>
    </row>
    <row r="753" spans="1:26" ht="14.25" customHeight="1">
      <c r="A753" s="156"/>
      <c r="B753" s="156"/>
      <c r="C753" s="176"/>
      <c r="D753" s="177"/>
      <c r="E753" s="187"/>
      <c r="F753" s="188">
        <f>#N/A</f>
        <v>12</v>
      </c>
      <c r="G753" s="253"/>
      <c r="H753" s="253"/>
      <c r="I753" s="253"/>
      <c r="J753" s="253"/>
      <c r="K753" s="253"/>
      <c r="L753" s="253"/>
      <c r="M753" s="253"/>
      <c r="N753" s="253"/>
      <c r="O753" s="253"/>
      <c r="P753" s="253"/>
      <c r="Q753" s="250"/>
      <c r="R753" s="254"/>
      <c r="S753" s="123">
        <v>751</v>
      </c>
      <c r="T753" s="182" t="str">
        <f>#N/A</f>
        <v/>
      </c>
      <c r="U753" s="182" t="str">
        <f>#N/A</f>
        <v/>
      </c>
      <c r="V753" s="182" t="str">
        <f>#N/A</f>
        <v>12</v>
      </c>
      <c r="W753" s="182" t="str">
        <f>#N/A</f>
        <v/>
      </c>
      <c r="X753" s="182" t="str">
        <f>#N/A</f>
        <v/>
      </c>
      <c r="Y753" s="189" t="str">
        <f>#N/A</f>
        <v>122 Tahun,0 Bulan,31 Hari</v>
      </c>
      <c r="Z753" s="182">
        <f>#N/A</f>
        <v>12</v>
      </c>
    </row>
    <row r="754" spans="1:26" ht="14.25" customHeight="1">
      <c r="A754" s="156"/>
      <c r="B754" s="156"/>
      <c r="C754" s="176"/>
      <c r="D754" s="177"/>
      <c r="E754" s="187"/>
      <c r="F754" s="188">
        <f>#N/A</f>
        <v>12</v>
      </c>
      <c r="G754" s="253"/>
      <c r="H754" s="253"/>
      <c r="I754" s="253"/>
      <c r="J754" s="253"/>
      <c r="K754" s="253"/>
      <c r="L754" s="253"/>
      <c r="M754" s="253"/>
      <c r="N754" s="253"/>
      <c r="O754" s="253"/>
      <c r="P754" s="253"/>
      <c r="Q754" s="250"/>
      <c r="R754" s="254"/>
      <c r="S754" s="123">
        <v>752</v>
      </c>
      <c r="T754" s="182" t="str">
        <f>#N/A</f>
        <v/>
      </c>
      <c r="U754" s="182" t="str">
        <f>#N/A</f>
        <v/>
      </c>
      <c r="V754" s="182" t="str">
        <f>#N/A</f>
        <v>12</v>
      </c>
      <c r="W754" s="182" t="str">
        <f>#N/A</f>
        <v/>
      </c>
      <c r="X754" s="182" t="str">
        <f>#N/A</f>
        <v/>
      </c>
      <c r="Y754" s="189" t="str">
        <f>#N/A</f>
        <v>122 Tahun,0 Bulan,31 Hari</v>
      </c>
      <c r="Z754" s="182">
        <f>#N/A</f>
        <v>12</v>
      </c>
    </row>
    <row r="755" spans="1:26" ht="14.25" customHeight="1">
      <c r="A755" s="156"/>
      <c r="B755" s="156"/>
      <c r="C755" s="176"/>
      <c r="D755" s="177"/>
      <c r="E755" s="187"/>
      <c r="F755" s="188">
        <f>#N/A</f>
        <v>12</v>
      </c>
      <c r="G755" s="253"/>
      <c r="H755" s="253"/>
      <c r="I755" s="253"/>
      <c r="J755" s="253"/>
      <c r="K755" s="253"/>
      <c r="L755" s="253"/>
      <c r="M755" s="253"/>
      <c r="N755" s="253"/>
      <c r="O755" s="253"/>
      <c r="P755" s="253"/>
      <c r="Q755" s="250"/>
      <c r="R755" s="254"/>
      <c r="S755" s="123">
        <v>753</v>
      </c>
      <c r="T755" s="182" t="str">
        <f>#N/A</f>
        <v/>
      </c>
      <c r="U755" s="182" t="str">
        <f>#N/A</f>
        <v/>
      </c>
      <c r="V755" s="182" t="str">
        <f>#N/A</f>
        <v>12</v>
      </c>
      <c r="W755" s="182" t="str">
        <f>#N/A</f>
        <v/>
      </c>
      <c r="X755" s="182" t="str">
        <f>#N/A</f>
        <v/>
      </c>
      <c r="Y755" s="189" t="str">
        <f>#N/A</f>
        <v>122 Tahun,0 Bulan,31 Hari</v>
      </c>
      <c r="Z755" s="182">
        <f>#N/A</f>
        <v>12</v>
      </c>
    </row>
    <row r="756" spans="1:26" ht="14.25" customHeight="1">
      <c r="A756" s="156"/>
      <c r="B756" s="156"/>
      <c r="C756" s="176"/>
      <c r="D756" s="177"/>
      <c r="E756" s="187"/>
      <c r="F756" s="188">
        <f>#N/A</f>
        <v>12</v>
      </c>
      <c r="G756" s="253"/>
      <c r="H756" s="253"/>
      <c r="I756" s="253"/>
      <c r="J756" s="253"/>
      <c r="K756" s="253"/>
      <c r="L756" s="253"/>
      <c r="M756" s="253"/>
      <c r="N756" s="253"/>
      <c r="O756" s="253"/>
      <c r="P756" s="253"/>
      <c r="Q756" s="250"/>
      <c r="R756" s="254"/>
      <c r="S756" s="123">
        <v>754</v>
      </c>
      <c r="T756" s="182" t="str">
        <f>#N/A</f>
        <v/>
      </c>
      <c r="U756" s="182" t="str">
        <f>#N/A</f>
        <v/>
      </c>
      <c r="V756" s="182" t="str">
        <f>#N/A</f>
        <v>12</v>
      </c>
      <c r="W756" s="182" t="str">
        <f>#N/A</f>
        <v/>
      </c>
      <c r="X756" s="182" t="str">
        <f>#N/A</f>
        <v/>
      </c>
      <c r="Y756" s="189" t="str">
        <f>#N/A</f>
        <v>122 Tahun,0 Bulan,31 Hari</v>
      </c>
      <c r="Z756" s="182">
        <f>#N/A</f>
        <v>12</v>
      </c>
    </row>
    <row r="757" spans="1:26" ht="14.25" customHeight="1">
      <c r="A757" s="156"/>
      <c r="B757" s="156"/>
      <c r="C757" s="176"/>
      <c r="D757" s="177"/>
      <c r="E757" s="187"/>
      <c r="F757" s="188">
        <f>#N/A</f>
        <v>12</v>
      </c>
      <c r="G757" s="253"/>
      <c r="H757" s="253"/>
      <c r="I757" s="253"/>
      <c r="J757" s="253"/>
      <c r="K757" s="253"/>
      <c r="L757" s="253"/>
      <c r="M757" s="253"/>
      <c r="N757" s="253"/>
      <c r="O757" s="253"/>
      <c r="P757" s="253"/>
      <c r="Q757" s="250"/>
      <c r="R757" s="254"/>
      <c r="S757" s="123">
        <v>755</v>
      </c>
      <c r="T757" s="182" t="str">
        <f>#N/A</f>
        <v/>
      </c>
      <c r="U757" s="182" t="str">
        <f>#N/A</f>
        <v/>
      </c>
      <c r="V757" s="182" t="str">
        <f>#N/A</f>
        <v>12</v>
      </c>
      <c r="W757" s="182" t="str">
        <f>#N/A</f>
        <v/>
      </c>
      <c r="X757" s="182" t="str">
        <f>#N/A</f>
        <v/>
      </c>
      <c r="Y757" s="189" t="str">
        <f>#N/A</f>
        <v>122 Tahun,0 Bulan,31 Hari</v>
      </c>
      <c r="Z757" s="182">
        <f>#N/A</f>
        <v>12</v>
      </c>
    </row>
    <row r="758" spans="1:26" ht="14.25" customHeight="1">
      <c r="A758" s="156"/>
      <c r="B758" s="156"/>
      <c r="C758" s="176"/>
      <c r="D758" s="177"/>
      <c r="E758" s="187"/>
      <c r="F758" s="188">
        <f>#N/A</f>
        <v>12</v>
      </c>
      <c r="G758" s="253"/>
      <c r="H758" s="253"/>
      <c r="I758" s="253"/>
      <c r="J758" s="253"/>
      <c r="K758" s="253"/>
      <c r="L758" s="253"/>
      <c r="M758" s="253"/>
      <c r="N758" s="253"/>
      <c r="O758" s="253"/>
      <c r="P758" s="253"/>
      <c r="Q758" s="250"/>
      <c r="R758" s="254"/>
      <c r="S758" s="123">
        <v>756</v>
      </c>
      <c r="T758" s="182" t="str">
        <f>#N/A</f>
        <v/>
      </c>
      <c r="U758" s="182" t="str">
        <f>#N/A</f>
        <v/>
      </c>
      <c r="V758" s="182" t="str">
        <f>#N/A</f>
        <v>12</v>
      </c>
      <c r="W758" s="182" t="str">
        <f>#N/A</f>
        <v/>
      </c>
      <c r="X758" s="182" t="str">
        <f>#N/A</f>
        <v/>
      </c>
      <c r="Y758" s="189" t="str">
        <f>#N/A</f>
        <v>122 Tahun,0 Bulan,31 Hari</v>
      </c>
      <c r="Z758" s="182">
        <f>#N/A</f>
        <v>12</v>
      </c>
    </row>
    <row r="759" spans="1:26" ht="14.25" customHeight="1">
      <c r="A759" s="156"/>
      <c r="B759" s="156"/>
      <c r="C759" s="176"/>
      <c r="D759" s="177"/>
      <c r="E759" s="187"/>
      <c r="F759" s="188">
        <f>#N/A</f>
        <v>12</v>
      </c>
      <c r="G759" s="253"/>
      <c r="H759" s="253"/>
      <c r="I759" s="253"/>
      <c r="J759" s="253"/>
      <c r="K759" s="253"/>
      <c r="L759" s="253"/>
      <c r="M759" s="253"/>
      <c r="N759" s="253"/>
      <c r="O759" s="253"/>
      <c r="P759" s="253"/>
      <c r="Q759" s="250"/>
      <c r="R759" s="254"/>
      <c r="S759" s="123">
        <v>757</v>
      </c>
      <c r="T759" s="182" t="str">
        <f>#N/A</f>
        <v/>
      </c>
      <c r="U759" s="182" t="str">
        <f>#N/A</f>
        <v/>
      </c>
      <c r="V759" s="182" t="str">
        <f>#N/A</f>
        <v>12</v>
      </c>
      <c r="W759" s="182" t="str">
        <f>#N/A</f>
        <v/>
      </c>
      <c r="X759" s="182" t="str">
        <f>#N/A</f>
        <v/>
      </c>
      <c r="Y759" s="189" t="str">
        <f>#N/A</f>
        <v>122 Tahun,0 Bulan,31 Hari</v>
      </c>
      <c r="Z759" s="182">
        <f>#N/A</f>
        <v>12</v>
      </c>
    </row>
    <row r="760" spans="1:26" ht="14.25" customHeight="1">
      <c r="A760" s="156"/>
      <c r="B760" s="156"/>
      <c r="C760" s="176"/>
      <c r="D760" s="177"/>
      <c r="E760" s="187"/>
      <c r="F760" s="188">
        <f>#N/A</f>
        <v>12</v>
      </c>
      <c r="G760" s="253"/>
      <c r="H760" s="253"/>
      <c r="I760" s="253"/>
      <c r="J760" s="253"/>
      <c r="K760" s="253"/>
      <c r="L760" s="253"/>
      <c r="M760" s="253"/>
      <c r="N760" s="253"/>
      <c r="O760" s="253"/>
      <c r="P760" s="253"/>
      <c r="Q760" s="250"/>
      <c r="R760" s="254"/>
      <c r="S760" s="123">
        <v>758</v>
      </c>
      <c r="T760" s="182" t="str">
        <f>#N/A</f>
        <v/>
      </c>
      <c r="U760" s="182" t="str">
        <f>#N/A</f>
        <v/>
      </c>
      <c r="V760" s="182" t="str">
        <f>#N/A</f>
        <v>12</v>
      </c>
      <c r="W760" s="182" t="str">
        <f>#N/A</f>
        <v/>
      </c>
      <c r="X760" s="182" t="str">
        <f>#N/A</f>
        <v/>
      </c>
      <c r="Y760" s="189" t="str">
        <f>#N/A</f>
        <v>122 Tahun,0 Bulan,31 Hari</v>
      </c>
      <c r="Z760" s="182">
        <f>#N/A</f>
        <v>12</v>
      </c>
    </row>
    <row r="761" spans="1:26" ht="14.25" customHeight="1">
      <c r="A761" s="156"/>
      <c r="B761" s="156"/>
      <c r="C761" s="176"/>
      <c r="D761" s="177"/>
      <c r="E761" s="187"/>
      <c r="F761" s="188">
        <f>#N/A</f>
        <v>12</v>
      </c>
      <c r="G761" s="253"/>
      <c r="H761" s="253"/>
      <c r="I761" s="253"/>
      <c r="J761" s="253"/>
      <c r="K761" s="253"/>
      <c r="L761" s="253"/>
      <c r="M761" s="253"/>
      <c r="N761" s="253"/>
      <c r="O761" s="253"/>
      <c r="P761" s="253"/>
      <c r="Q761" s="250"/>
      <c r="R761" s="254"/>
      <c r="S761" s="123">
        <v>759</v>
      </c>
      <c r="T761" s="182" t="str">
        <f>#N/A</f>
        <v/>
      </c>
      <c r="U761" s="182" t="str">
        <f>#N/A</f>
        <v/>
      </c>
      <c r="V761" s="182" t="str">
        <f>#N/A</f>
        <v>12</v>
      </c>
      <c r="W761" s="182" t="str">
        <f>#N/A</f>
        <v/>
      </c>
      <c r="X761" s="182" t="str">
        <f>#N/A</f>
        <v/>
      </c>
      <c r="Y761" s="189" t="str">
        <f>#N/A</f>
        <v>122 Tahun,0 Bulan,31 Hari</v>
      </c>
      <c r="Z761" s="182">
        <f>#N/A</f>
        <v>12</v>
      </c>
    </row>
    <row r="762" spans="1:26" ht="14.25" customHeight="1">
      <c r="A762" s="156"/>
      <c r="B762" s="156"/>
      <c r="C762" s="176"/>
      <c r="D762" s="177"/>
      <c r="E762" s="187"/>
      <c r="F762" s="188">
        <f>#N/A</f>
        <v>12</v>
      </c>
      <c r="G762" s="253"/>
      <c r="H762" s="253"/>
      <c r="I762" s="253"/>
      <c r="J762" s="253"/>
      <c r="K762" s="253"/>
      <c r="L762" s="253"/>
      <c r="M762" s="253"/>
      <c r="N762" s="253"/>
      <c r="O762" s="253"/>
      <c r="P762" s="253"/>
      <c r="Q762" s="250"/>
      <c r="R762" s="254"/>
      <c r="S762" s="123">
        <v>760</v>
      </c>
      <c r="T762" s="182" t="str">
        <f>#N/A</f>
        <v/>
      </c>
      <c r="U762" s="182" t="str">
        <f>#N/A</f>
        <v/>
      </c>
      <c r="V762" s="182" t="str">
        <f>#N/A</f>
        <v>12</v>
      </c>
      <c r="W762" s="182" t="str">
        <f>#N/A</f>
        <v/>
      </c>
      <c r="X762" s="182" t="str">
        <f>#N/A</f>
        <v/>
      </c>
      <c r="Y762" s="189" t="str">
        <f>#N/A</f>
        <v>122 Tahun,0 Bulan,31 Hari</v>
      </c>
      <c r="Z762" s="182">
        <f>#N/A</f>
        <v>12</v>
      </c>
    </row>
    <row r="763" spans="1:26" ht="14.25" customHeight="1">
      <c r="A763" s="156"/>
      <c r="B763" s="156"/>
      <c r="C763" s="176"/>
      <c r="D763" s="177"/>
      <c r="E763" s="187"/>
      <c r="F763" s="188">
        <f>#N/A</f>
        <v>12</v>
      </c>
      <c r="G763" s="253"/>
      <c r="H763" s="253"/>
      <c r="I763" s="253"/>
      <c r="J763" s="253"/>
      <c r="K763" s="253"/>
      <c r="L763" s="253"/>
      <c r="M763" s="253"/>
      <c r="N763" s="253"/>
      <c r="O763" s="253"/>
      <c r="P763" s="253"/>
      <c r="Q763" s="250"/>
      <c r="R763" s="254"/>
      <c r="S763" s="123">
        <v>761</v>
      </c>
      <c r="T763" s="182" t="str">
        <f>#N/A</f>
        <v/>
      </c>
      <c r="U763" s="182" t="str">
        <f>#N/A</f>
        <v/>
      </c>
      <c r="V763" s="182" t="str">
        <f>#N/A</f>
        <v>12</v>
      </c>
      <c r="W763" s="182" t="str">
        <f>#N/A</f>
        <v/>
      </c>
      <c r="X763" s="182" t="str">
        <f>#N/A</f>
        <v/>
      </c>
      <c r="Y763" s="189" t="str">
        <f>#N/A</f>
        <v>122 Tahun,0 Bulan,31 Hari</v>
      </c>
      <c r="Z763" s="182">
        <f>#N/A</f>
        <v>12</v>
      </c>
    </row>
    <row r="764" spans="1:26" ht="14.25" customHeight="1">
      <c r="A764" s="156"/>
      <c r="B764" s="156"/>
      <c r="C764" s="176"/>
      <c r="D764" s="177"/>
      <c r="E764" s="187"/>
      <c r="F764" s="188">
        <f>#N/A</f>
        <v>12</v>
      </c>
      <c r="G764" s="253"/>
      <c r="H764" s="253"/>
      <c r="I764" s="253"/>
      <c r="J764" s="253"/>
      <c r="K764" s="253"/>
      <c r="L764" s="253"/>
      <c r="M764" s="253"/>
      <c r="N764" s="253"/>
      <c r="O764" s="253"/>
      <c r="P764" s="253"/>
      <c r="Q764" s="250"/>
      <c r="R764" s="254"/>
      <c r="S764" s="123">
        <v>762</v>
      </c>
      <c r="T764" s="182" t="str">
        <f>#N/A</f>
        <v/>
      </c>
      <c r="U764" s="182" t="str">
        <f>#N/A</f>
        <v/>
      </c>
      <c r="V764" s="182" t="str">
        <f>#N/A</f>
        <v>12</v>
      </c>
      <c r="W764" s="182" t="str">
        <f>#N/A</f>
        <v/>
      </c>
      <c r="X764" s="182" t="str">
        <f>#N/A</f>
        <v/>
      </c>
      <c r="Y764" s="189" t="str">
        <f>#N/A</f>
        <v>122 Tahun,0 Bulan,31 Hari</v>
      </c>
      <c r="Z764" s="182">
        <f>#N/A</f>
        <v>12</v>
      </c>
    </row>
    <row r="765" spans="1:26" ht="14.25" customHeight="1">
      <c r="A765" s="156"/>
      <c r="B765" s="156"/>
      <c r="C765" s="176"/>
      <c r="D765" s="177"/>
      <c r="E765" s="187"/>
      <c r="F765" s="188">
        <f>#N/A</f>
        <v>12</v>
      </c>
      <c r="G765" s="253"/>
      <c r="H765" s="253"/>
      <c r="I765" s="253"/>
      <c r="J765" s="253"/>
      <c r="K765" s="253"/>
      <c r="L765" s="253"/>
      <c r="M765" s="253"/>
      <c r="N765" s="253"/>
      <c r="O765" s="253"/>
      <c r="P765" s="253"/>
      <c r="Q765" s="250"/>
      <c r="R765" s="254"/>
      <c r="S765" s="123">
        <v>763</v>
      </c>
      <c r="T765" s="182" t="str">
        <f>#N/A</f>
        <v/>
      </c>
      <c r="U765" s="182" t="str">
        <f>#N/A</f>
        <v/>
      </c>
      <c r="V765" s="182" t="str">
        <f>#N/A</f>
        <v>12</v>
      </c>
      <c r="W765" s="182" t="str">
        <f>#N/A</f>
        <v/>
      </c>
      <c r="X765" s="182" t="str">
        <f>#N/A</f>
        <v/>
      </c>
      <c r="Y765" s="189" t="str">
        <f>#N/A</f>
        <v>122 Tahun,0 Bulan,31 Hari</v>
      </c>
      <c r="Z765" s="182">
        <f>#N/A</f>
        <v>12</v>
      </c>
    </row>
    <row r="766" spans="1:26" ht="14.25" customHeight="1">
      <c r="A766" s="156"/>
      <c r="B766" s="156"/>
      <c r="C766" s="176"/>
      <c r="D766" s="177"/>
      <c r="E766" s="187"/>
      <c r="F766" s="188">
        <f>#N/A</f>
        <v>12</v>
      </c>
      <c r="G766" s="253"/>
      <c r="H766" s="253"/>
      <c r="I766" s="253"/>
      <c r="J766" s="253"/>
      <c r="K766" s="253"/>
      <c r="L766" s="253"/>
      <c r="M766" s="253"/>
      <c r="N766" s="253"/>
      <c r="O766" s="253"/>
      <c r="P766" s="253"/>
      <c r="Q766" s="250"/>
      <c r="R766" s="254"/>
      <c r="S766" s="123">
        <v>764</v>
      </c>
      <c r="T766" s="182" t="str">
        <f>#N/A</f>
        <v/>
      </c>
      <c r="U766" s="182" t="str">
        <f>#N/A</f>
        <v/>
      </c>
      <c r="V766" s="182" t="str">
        <f>#N/A</f>
        <v>12</v>
      </c>
      <c r="W766" s="182" t="str">
        <f>#N/A</f>
        <v/>
      </c>
      <c r="X766" s="182" t="str">
        <f>#N/A</f>
        <v/>
      </c>
      <c r="Y766" s="189" t="str">
        <f>#N/A</f>
        <v>122 Tahun,0 Bulan,31 Hari</v>
      </c>
      <c r="Z766" s="182">
        <f>#N/A</f>
        <v>12</v>
      </c>
    </row>
    <row r="767" spans="1:26" ht="14.25" customHeight="1">
      <c r="A767" s="156"/>
      <c r="B767" s="156"/>
      <c r="C767" s="176"/>
      <c r="D767" s="177"/>
      <c r="E767" s="187"/>
      <c r="F767" s="188">
        <f>#N/A</f>
        <v>12</v>
      </c>
      <c r="G767" s="253"/>
      <c r="H767" s="253"/>
      <c r="I767" s="253"/>
      <c r="J767" s="253"/>
      <c r="K767" s="253"/>
      <c r="L767" s="253"/>
      <c r="M767" s="253"/>
      <c r="N767" s="253"/>
      <c r="O767" s="253"/>
      <c r="P767" s="253"/>
      <c r="Q767" s="250"/>
      <c r="R767" s="254"/>
      <c r="S767" s="123">
        <v>765</v>
      </c>
      <c r="T767" s="182" t="str">
        <f>#N/A</f>
        <v/>
      </c>
      <c r="U767" s="182" t="str">
        <f>#N/A</f>
        <v/>
      </c>
      <c r="V767" s="182" t="str">
        <f>#N/A</f>
        <v>12</v>
      </c>
      <c r="W767" s="182" t="str">
        <f>#N/A</f>
        <v/>
      </c>
      <c r="X767" s="182" t="str">
        <f>#N/A</f>
        <v/>
      </c>
      <c r="Y767" s="189" t="str">
        <f>#N/A</f>
        <v>122 Tahun,0 Bulan,31 Hari</v>
      </c>
      <c r="Z767" s="182">
        <f>#N/A</f>
        <v>12</v>
      </c>
    </row>
    <row r="768" spans="1:26" ht="14.25" customHeight="1">
      <c r="A768" s="156"/>
      <c r="B768" s="156"/>
      <c r="C768" s="176"/>
      <c r="D768" s="177"/>
      <c r="E768" s="187"/>
      <c r="F768" s="188">
        <f>#N/A</f>
        <v>12</v>
      </c>
      <c r="G768" s="253"/>
      <c r="H768" s="253"/>
      <c r="I768" s="253"/>
      <c r="J768" s="253"/>
      <c r="K768" s="253"/>
      <c r="L768" s="253"/>
      <c r="M768" s="253"/>
      <c r="N768" s="253"/>
      <c r="O768" s="253"/>
      <c r="P768" s="253"/>
      <c r="Q768" s="250"/>
      <c r="R768" s="254"/>
      <c r="S768" s="123">
        <v>766</v>
      </c>
      <c r="T768" s="182" t="str">
        <f>#N/A</f>
        <v/>
      </c>
      <c r="U768" s="182" t="str">
        <f>#N/A</f>
        <v/>
      </c>
      <c r="V768" s="182" t="str">
        <f>#N/A</f>
        <v>12</v>
      </c>
      <c r="W768" s="182" t="str">
        <f>#N/A</f>
        <v/>
      </c>
      <c r="X768" s="182" t="str">
        <f>#N/A</f>
        <v/>
      </c>
      <c r="Y768" s="189" t="str">
        <f>#N/A</f>
        <v>122 Tahun,0 Bulan,31 Hari</v>
      </c>
      <c r="Z768" s="182">
        <f>#N/A</f>
        <v>12</v>
      </c>
    </row>
    <row r="769" spans="1:26" ht="14.25" customHeight="1">
      <c r="A769" s="156"/>
      <c r="B769" s="156"/>
      <c r="C769" s="176"/>
      <c r="D769" s="177"/>
      <c r="E769" s="187"/>
      <c r="F769" s="188">
        <f>#N/A</f>
        <v>12</v>
      </c>
      <c r="G769" s="253"/>
      <c r="H769" s="253"/>
      <c r="I769" s="253"/>
      <c r="J769" s="253"/>
      <c r="K769" s="253"/>
      <c r="L769" s="253"/>
      <c r="M769" s="253"/>
      <c r="N769" s="253"/>
      <c r="O769" s="253"/>
      <c r="P769" s="253"/>
      <c r="Q769" s="250"/>
      <c r="R769" s="254"/>
      <c r="S769" s="123">
        <v>767</v>
      </c>
      <c r="T769" s="182" t="str">
        <f>#N/A</f>
        <v/>
      </c>
      <c r="U769" s="182" t="str">
        <f>#N/A</f>
        <v/>
      </c>
      <c r="V769" s="182" t="str">
        <f>#N/A</f>
        <v>12</v>
      </c>
      <c r="W769" s="182" t="str">
        <f>#N/A</f>
        <v/>
      </c>
      <c r="X769" s="182" t="str">
        <f>#N/A</f>
        <v/>
      </c>
      <c r="Y769" s="189" t="str">
        <f>#N/A</f>
        <v>122 Tahun,0 Bulan,31 Hari</v>
      </c>
      <c r="Z769" s="182">
        <f>#N/A</f>
        <v>12</v>
      </c>
    </row>
    <row r="770" spans="1:26" ht="14.25" customHeight="1">
      <c r="A770" s="156"/>
      <c r="B770" s="156"/>
      <c r="C770" s="176"/>
      <c r="D770" s="177"/>
      <c r="E770" s="187"/>
      <c r="F770" s="188">
        <f>#N/A</f>
        <v>12</v>
      </c>
      <c r="G770" s="253"/>
      <c r="H770" s="253"/>
      <c r="I770" s="253"/>
      <c r="J770" s="253"/>
      <c r="K770" s="253"/>
      <c r="L770" s="253"/>
      <c r="M770" s="253"/>
      <c r="N770" s="253"/>
      <c r="O770" s="253"/>
      <c r="P770" s="253"/>
      <c r="Q770" s="250"/>
      <c r="R770" s="254"/>
      <c r="S770" s="123">
        <v>768</v>
      </c>
      <c r="T770" s="182" t="str">
        <f>#N/A</f>
        <v/>
      </c>
      <c r="U770" s="182" t="str">
        <f>#N/A</f>
        <v/>
      </c>
      <c r="V770" s="182" t="str">
        <f>#N/A</f>
        <v>12</v>
      </c>
      <c r="W770" s="182" t="str">
        <f>#N/A</f>
        <v/>
      </c>
      <c r="X770" s="182" t="str">
        <f>#N/A</f>
        <v/>
      </c>
      <c r="Y770" s="189" t="str">
        <f>#N/A</f>
        <v>122 Tahun,0 Bulan,31 Hari</v>
      </c>
      <c r="Z770" s="182">
        <f>#N/A</f>
        <v>12</v>
      </c>
    </row>
    <row r="771" spans="1:26" ht="14.25" customHeight="1">
      <c r="A771" s="156"/>
      <c r="B771" s="156"/>
      <c r="C771" s="176"/>
      <c r="D771" s="177"/>
      <c r="E771" s="187"/>
      <c r="F771" s="188">
        <f>#N/A</f>
        <v>12</v>
      </c>
      <c r="G771" s="253"/>
      <c r="H771" s="253"/>
      <c r="I771" s="253"/>
      <c r="J771" s="253"/>
      <c r="K771" s="253"/>
      <c r="L771" s="253"/>
      <c r="M771" s="253"/>
      <c r="N771" s="253"/>
      <c r="O771" s="253"/>
      <c r="P771" s="253"/>
      <c r="Q771" s="250"/>
      <c r="R771" s="254"/>
      <c r="S771" s="123">
        <v>769</v>
      </c>
      <c r="T771" s="182" t="str">
        <f>#N/A</f>
        <v/>
      </c>
      <c r="U771" s="182" t="str">
        <f>#N/A</f>
        <v/>
      </c>
      <c r="V771" s="182" t="str">
        <f>#N/A</f>
        <v>12</v>
      </c>
      <c r="W771" s="182" t="str">
        <f>#N/A</f>
        <v/>
      </c>
      <c r="X771" s="182" t="str">
        <f>#N/A</f>
        <v/>
      </c>
      <c r="Y771" s="189" t="str">
        <f>#N/A</f>
        <v>122 Tahun,0 Bulan,31 Hari</v>
      </c>
      <c r="Z771" s="182">
        <f>#N/A</f>
        <v>12</v>
      </c>
    </row>
    <row r="772" spans="1:26" ht="14.25" customHeight="1">
      <c r="A772" s="156"/>
      <c r="B772" s="156"/>
      <c r="C772" s="176"/>
      <c r="D772" s="177"/>
      <c r="E772" s="187"/>
      <c r="F772" s="188">
        <f>#N/A</f>
        <v>12</v>
      </c>
      <c r="G772" s="253"/>
      <c r="H772" s="253"/>
      <c r="I772" s="253"/>
      <c r="J772" s="253"/>
      <c r="K772" s="253"/>
      <c r="L772" s="253"/>
      <c r="M772" s="253"/>
      <c r="N772" s="253"/>
      <c r="O772" s="253"/>
      <c r="P772" s="253"/>
      <c r="Q772" s="250"/>
      <c r="R772" s="254"/>
      <c r="S772" s="123">
        <v>770</v>
      </c>
      <c r="T772" s="182" t="str">
        <f>#N/A</f>
        <v/>
      </c>
      <c r="U772" s="182" t="str">
        <f>#N/A</f>
        <v/>
      </c>
      <c r="V772" s="182" t="str">
        <f>#N/A</f>
        <v>12</v>
      </c>
      <c r="W772" s="182" t="str">
        <f>#N/A</f>
        <v/>
      </c>
      <c r="X772" s="182" t="str">
        <f>#N/A</f>
        <v/>
      </c>
      <c r="Y772" s="189" t="str">
        <f>#N/A</f>
        <v>122 Tahun,0 Bulan,31 Hari</v>
      </c>
      <c r="Z772" s="182">
        <f>#N/A</f>
        <v>12</v>
      </c>
    </row>
    <row r="773" spans="1:26" ht="14.25" customHeight="1">
      <c r="A773" s="156"/>
      <c r="B773" s="156"/>
      <c r="C773" s="176"/>
      <c r="D773" s="177"/>
      <c r="E773" s="187"/>
      <c r="F773" s="188">
        <f>#N/A</f>
        <v>12</v>
      </c>
      <c r="G773" s="253"/>
      <c r="H773" s="253"/>
      <c r="I773" s="253"/>
      <c r="J773" s="253"/>
      <c r="K773" s="253"/>
      <c r="L773" s="253"/>
      <c r="M773" s="253"/>
      <c r="N773" s="253"/>
      <c r="O773" s="253"/>
      <c r="P773" s="253"/>
      <c r="Q773" s="250"/>
      <c r="R773" s="254"/>
      <c r="S773" s="123">
        <v>771</v>
      </c>
      <c r="T773" s="182" t="str">
        <f>#N/A</f>
        <v/>
      </c>
      <c r="U773" s="182" t="str">
        <f>#N/A</f>
        <v/>
      </c>
      <c r="V773" s="182" t="str">
        <f>#N/A</f>
        <v>12</v>
      </c>
      <c r="W773" s="182" t="str">
        <f>#N/A</f>
        <v/>
      </c>
      <c r="X773" s="182" t="str">
        <f>#N/A</f>
        <v/>
      </c>
      <c r="Y773" s="189" t="str">
        <f>#N/A</f>
        <v>122 Tahun,0 Bulan,31 Hari</v>
      </c>
      <c r="Z773" s="182">
        <f>#N/A</f>
        <v>12</v>
      </c>
    </row>
    <row r="774" spans="1:26" ht="14.25" customHeight="1">
      <c r="A774" s="156"/>
      <c r="B774" s="156"/>
      <c r="C774" s="176"/>
      <c r="D774" s="177"/>
      <c r="E774" s="187"/>
      <c r="F774" s="188">
        <f>#N/A</f>
        <v>12</v>
      </c>
      <c r="G774" s="253"/>
      <c r="H774" s="253"/>
      <c r="I774" s="253"/>
      <c r="J774" s="253"/>
      <c r="K774" s="253"/>
      <c r="L774" s="253"/>
      <c r="M774" s="253"/>
      <c r="N774" s="253"/>
      <c r="O774" s="253"/>
      <c r="P774" s="253"/>
      <c r="Q774" s="250"/>
      <c r="R774" s="254"/>
      <c r="S774" s="123">
        <v>772</v>
      </c>
      <c r="T774" s="182" t="str">
        <f>#N/A</f>
        <v/>
      </c>
      <c r="U774" s="182" t="str">
        <f>#N/A</f>
        <v/>
      </c>
      <c r="V774" s="182" t="str">
        <f>#N/A</f>
        <v>12</v>
      </c>
      <c r="W774" s="182" t="str">
        <f>#N/A</f>
        <v/>
      </c>
      <c r="X774" s="182" t="str">
        <f>#N/A</f>
        <v/>
      </c>
      <c r="Y774" s="189" t="str">
        <f>#N/A</f>
        <v>122 Tahun,0 Bulan,31 Hari</v>
      </c>
      <c r="Z774" s="182">
        <f>#N/A</f>
        <v>12</v>
      </c>
    </row>
    <row r="775" spans="1:26" ht="14.25" customHeight="1">
      <c r="A775" s="156"/>
      <c r="B775" s="156"/>
      <c r="C775" s="176"/>
      <c r="D775" s="177"/>
      <c r="E775" s="187"/>
      <c r="F775" s="188">
        <f>#N/A</f>
        <v>12</v>
      </c>
      <c r="G775" s="253"/>
      <c r="H775" s="253"/>
      <c r="I775" s="253"/>
      <c r="J775" s="253"/>
      <c r="K775" s="253"/>
      <c r="L775" s="253"/>
      <c r="M775" s="253"/>
      <c r="N775" s="253"/>
      <c r="O775" s="253"/>
      <c r="P775" s="253"/>
      <c r="Q775" s="250"/>
      <c r="R775" s="254"/>
      <c r="S775" s="123">
        <v>773</v>
      </c>
      <c r="T775" s="182" t="str">
        <f>#N/A</f>
        <v/>
      </c>
      <c r="U775" s="182" t="str">
        <f>#N/A</f>
        <v/>
      </c>
      <c r="V775" s="182" t="str">
        <f>#N/A</f>
        <v>12</v>
      </c>
      <c r="W775" s="182" t="str">
        <f>#N/A</f>
        <v/>
      </c>
      <c r="X775" s="182" t="str">
        <f>#N/A</f>
        <v/>
      </c>
      <c r="Y775" s="189" t="str">
        <f>#N/A</f>
        <v>122 Tahun,0 Bulan,31 Hari</v>
      </c>
      <c r="Z775" s="182">
        <f>#N/A</f>
        <v>12</v>
      </c>
    </row>
    <row r="776" spans="1:26" ht="14.25" customHeight="1">
      <c r="A776" s="156"/>
      <c r="B776" s="156"/>
      <c r="C776" s="176"/>
      <c r="D776" s="177"/>
      <c r="E776" s="187"/>
      <c r="F776" s="188">
        <f>#N/A</f>
        <v>12</v>
      </c>
      <c r="G776" s="253"/>
      <c r="H776" s="253"/>
      <c r="I776" s="253"/>
      <c r="J776" s="253"/>
      <c r="K776" s="253"/>
      <c r="L776" s="253"/>
      <c r="M776" s="253"/>
      <c r="N776" s="253"/>
      <c r="O776" s="253"/>
      <c r="P776" s="253"/>
      <c r="Q776" s="250"/>
      <c r="R776" s="254"/>
      <c r="S776" s="123">
        <v>774</v>
      </c>
      <c r="T776" s="182" t="str">
        <f>#N/A</f>
        <v/>
      </c>
      <c r="U776" s="182" t="str">
        <f>#N/A</f>
        <v/>
      </c>
      <c r="V776" s="182" t="str">
        <f>#N/A</f>
        <v>12</v>
      </c>
      <c r="W776" s="182" t="str">
        <f>#N/A</f>
        <v/>
      </c>
      <c r="X776" s="182" t="str">
        <f>#N/A</f>
        <v/>
      </c>
      <c r="Y776" s="189" t="str">
        <f>#N/A</f>
        <v>122 Tahun,0 Bulan,31 Hari</v>
      </c>
      <c r="Z776" s="182">
        <f>#N/A</f>
        <v>12</v>
      </c>
    </row>
    <row r="777" spans="1:26" ht="14.25" customHeight="1">
      <c r="A777" s="156"/>
      <c r="B777" s="156"/>
      <c r="C777" s="176"/>
      <c r="D777" s="177"/>
      <c r="E777" s="187"/>
      <c r="F777" s="188">
        <f>#N/A</f>
        <v>12</v>
      </c>
      <c r="G777" s="253"/>
      <c r="H777" s="253"/>
      <c r="I777" s="253"/>
      <c r="J777" s="253"/>
      <c r="K777" s="253"/>
      <c r="L777" s="253"/>
      <c r="M777" s="253"/>
      <c r="N777" s="253"/>
      <c r="O777" s="253"/>
      <c r="P777" s="253"/>
      <c r="Q777" s="250"/>
      <c r="R777" s="254"/>
      <c r="S777" s="123">
        <v>775</v>
      </c>
      <c r="T777" s="182" t="str">
        <f>#N/A</f>
        <v/>
      </c>
      <c r="U777" s="182" t="str">
        <f>#N/A</f>
        <v/>
      </c>
      <c r="V777" s="182" t="str">
        <f>#N/A</f>
        <v>12</v>
      </c>
      <c r="W777" s="182" t="str">
        <f>#N/A</f>
        <v/>
      </c>
      <c r="X777" s="182" t="str">
        <f>#N/A</f>
        <v/>
      </c>
      <c r="Y777" s="189" t="str">
        <f>#N/A</f>
        <v>122 Tahun,0 Bulan,31 Hari</v>
      </c>
      <c r="Z777" s="182">
        <f>#N/A</f>
        <v>12</v>
      </c>
    </row>
    <row r="778" spans="1:26" ht="14.25" customHeight="1">
      <c r="A778" s="156"/>
      <c r="B778" s="156"/>
      <c r="C778" s="176"/>
      <c r="D778" s="177"/>
      <c r="E778" s="187"/>
      <c r="F778" s="188">
        <f>#N/A</f>
        <v>12</v>
      </c>
      <c r="G778" s="253"/>
      <c r="H778" s="253"/>
      <c r="I778" s="253"/>
      <c r="J778" s="253"/>
      <c r="K778" s="253"/>
      <c r="L778" s="253"/>
      <c r="M778" s="253"/>
      <c r="N778" s="253"/>
      <c r="O778" s="253"/>
      <c r="P778" s="253"/>
      <c r="Q778" s="250"/>
      <c r="R778" s="254"/>
      <c r="S778" s="123">
        <v>776</v>
      </c>
      <c r="T778" s="182" t="str">
        <f>#N/A</f>
        <v/>
      </c>
      <c r="U778" s="182" t="str">
        <f>#N/A</f>
        <v/>
      </c>
      <c r="V778" s="182" t="str">
        <f>#N/A</f>
        <v>12</v>
      </c>
      <c r="W778" s="182" t="str">
        <f>#N/A</f>
        <v/>
      </c>
      <c r="X778" s="182" t="str">
        <f>#N/A</f>
        <v/>
      </c>
      <c r="Y778" s="189" t="str">
        <f>#N/A</f>
        <v>122 Tahun,0 Bulan,31 Hari</v>
      </c>
      <c r="Z778" s="182">
        <f>#N/A</f>
        <v>12</v>
      </c>
    </row>
    <row r="779" spans="1:26" ht="14.25" customHeight="1">
      <c r="A779" s="156"/>
      <c r="B779" s="156"/>
      <c r="C779" s="176"/>
      <c r="D779" s="177"/>
      <c r="E779" s="187"/>
      <c r="F779" s="188">
        <f>#N/A</f>
        <v>12</v>
      </c>
      <c r="G779" s="253"/>
      <c r="H779" s="253"/>
      <c r="I779" s="253"/>
      <c r="J779" s="253"/>
      <c r="K779" s="253"/>
      <c r="L779" s="253"/>
      <c r="M779" s="253"/>
      <c r="N779" s="253"/>
      <c r="O779" s="253"/>
      <c r="P779" s="253"/>
      <c r="Q779" s="250"/>
      <c r="R779" s="254"/>
      <c r="S779" s="123">
        <v>777</v>
      </c>
      <c r="T779" s="182" t="str">
        <f>#N/A</f>
        <v/>
      </c>
      <c r="U779" s="182" t="str">
        <f>#N/A</f>
        <v/>
      </c>
      <c r="V779" s="182" t="str">
        <f>#N/A</f>
        <v>12</v>
      </c>
      <c r="W779" s="182" t="str">
        <f>#N/A</f>
        <v/>
      </c>
      <c r="X779" s="182" t="str">
        <f>#N/A</f>
        <v/>
      </c>
      <c r="Y779" s="189" t="str">
        <f>#N/A</f>
        <v>122 Tahun,0 Bulan,31 Hari</v>
      </c>
      <c r="Z779" s="182">
        <f>#N/A</f>
        <v>12</v>
      </c>
    </row>
    <row r="780" spans="1:26" ht="14.25" customHeight="1">
      <c r="A780" s="156"/>
      <c r="B780" s="156"/>
      <c r="C780" s="176"/>
      <c r="D780" s="177"/>
      <c r="E780" s="187"/>
      <c r="F780" s="188">
        <f>#N/A</f>
        <v>12</v>
      </c>
      <c r="G780" s="253"/>
      <c r="H780" s="253"/>
      <c r="I780" s="253"/>
      <c r="J780" s="253"/>
      <c r="K780" s="253"/>
      <c r="L780" s="253"/>
      <c r="M780" s="253"/>
      <c r="N780" s="253"/>
      <c r="O780" s="253"/>
      <c r="P780" s="253"/>
      <c r="Q780" s="250"/>
      <c r="R780" s="254"/>
      <c r="S780" s="123">
        <v>778</v>
      </c>
      <c r="T780" s="182" t="str">
        <f>#N/A</f>
        <v/>
      </c>
      <c r="U780" s="182" t="str">
        <f>#N/A</f>
        <v/>
      </c>
      <c r="V780" s="182" t="str">
        <f>#N/A</f>
        <v>12</v>
      </c>
      <c r="W780" s="182" t="str">
        <f>#N/A</f>
        <v/>
      </c>
      <c r="X780" s="182" t="str">
        <f>#N/A</f>
        <v/>
      </c>
      <c r="Y780" s="189" t="str">
        <f>#N/A</f>
        <v>122 Tahun,0 Bulan,31 Hari</v>
      </c>
      <c r="Z780" s="182">
        <f>#N/A</f>
        <v>12</v>
      </c>
    </row>
    <row r="781" spans="1:26" ht="14.25" customHeight="1">
      <c r="A781" s="156"/>
      <c r="B781" s="156"/>
      <c r="C781" s="176"/>
      <c r="D781" s="177"/>
      <c r="E781" s="187"/>
      <c r="F781" s="188">
        <f>#N/A</f>
        <v>12</v>
      </c>
      <c r="G781" s="253"/>
      <c r="H781" s="253"/>
      <c r="I781" s="253"/>
      <c r="J781" s="253"/>
      <c r="K781" s="253"/>
      <c r="L781" s="253"/>
      <c r="M781" s="253"/>
      <c r="N781" s="253"/>
      <c r="O781" s="253"/>
      <c r="P781" s="253"/>
      <c r="Q781" s="250"/>
      <c r="R781" s="254"/>
      <c r="S781" s="123">
        <v>779</v>
      </c>
      <c r="T781" s="182" t="str">
        <f>#N/A</f>
        <v/>
      </c>
      <c r="U781" s="182" t="str">
        <f>#N/A</f>
        <v/>
      </c>
      <c r="V781" s="182" t="str">
        <f>#N/A</f>
        <v>12</v>
      </c>
      <c r="W781" s="182" t="str">
        <f>#N/A</f>
        <v/>
      </c>
      <c r="X781" s="182" t="str">
        <f>#N/A</f>
        <v/>
      </c>
      <c r="Y781" s="189" t="str">
        <f>#N/A</f>
        <v>122 Tahun,0 Bulan,31 Hari</v>
      </c>
      <c r="Z781" s="182">
        <f>#N/A</f>
        <v>12</v>
      </c>
    </row>
    <row r="782" spans="1:26" ht="14.25" customHeight="1">
      <c r="A782" s="156"/>
      <c r="B782" s="156"/>
      <c r="C782" s="176"/>
      <c r="D782" s="177"/>
      <c r="E782" s="187"/>
      <c r="F782" s="188">
        <f>#N/A</f>
        <v>12</v>
      </c>
      <c r="G782" s="253"/>
      <c r="H782" s="253"/>
      <c r="I782" s="253"/>
      <c r="J782" s="253"/>
      <c r="K782" s="253"/>
      <c r="L782" s="253"/>
      <c r="M782" s="253"/>
      <c r="N782" s="253"/>
      <c r="O782" s="253"/>
      <c r="P782" s="253"/>
      <c r="Q782" s="250"/>
      <c r="R782" s="254"/>
      <c r="S782" s="123">
        <v>780</v>
      </c>
      <c r="T782" s="182" t="str">
        <f>#N/A</f>
        <v/>
      </c>
      <c r="U782" s="182" t="str">
        <f>#N/A</f>
        <v/>
      </c>
      <c r="V782" s="182" t="str">
        <f>#N/A</f>
        <v>12</v>
      </c>
      <c r="W782" s="182" t="str">
        <f>#N/A</f>
        <v/>
      </c>
      <c r="X782" s="182" t="str">
        <f>#N/A</f>
        <v/>
      </c>
      <c r="Y782" s="189" t="str">
        <f>#N/A</f>
        <v>122 Tahun,0 Bulan,31 Hari</v>
      </c>
      <c r="Z782" s="182">
        <f>#N/A</f>
        <v>12</v>
      </c>
    </row>
    <row r="783" spans="1:26" ht="14.25" customHeight="1">
      <c r="A783" s="156"/>
      <c r="B783" s="156"/>
      <c r="C783" s="176"/>
      <c r="D783" s="177"/>
      <c r="E783" s="187"/>
      <c r="F783" s="188">
        <f>#N/A</f>
        <v>12</v>
      </c>
      <c r="G783" s="253"/>
      <c r="H783" s="253"/>
      <c r="I783" s="253"/>
      <c r="J783" s="253"/>
      <c r="K783" s="253"/>
      <c r="L783" s="253"/>
      <c r="M783" s="253"/>
      <c r="N783" s="253"/>
      <c r="O783" s="253"/>
      <c r="P783" s="253"/>
      <c r="Q783" s="250"/>
      <c r="R783" s="254"/>
      <c r="S783" s="123">
        <v>781</v>
      </c>
      <c r="T783" s="182" t="str">
        <f>#N/A</f>
        <v/>
      </c>
      <c r="U783" s="182" t="str">
        <f>#N/A</f>
        <v/>
      </c>
      <c r="V783" s="182" t="str">
        <f>#N/A</f>
        <v>12</v>
      </c>
      <c r="W783" s="182" t="str">
        <f>#N/A</f>
        <v/>
      </c>
      <c r="X783" s="182" t="str">
        <f>#N/A</f>
        <v/>
      </c>
      <c r="Y783" s="189" t="str">
        <f>#N/A</f>
        <v>122 Tahun,0 Bulan,31 Hari</v>
      </c>
      <c r="Z783" s="182">
        <f>#N/A</f>
        <v>12</v>
      </c>
    </row>
    <row r="784" spans="1:26" ht="14.25" customHeight="1">
      <c r="A784" s="156"/>
      <c r="B784" s="156"/>
      <c r="C784" s="176"/>
      <c r="D784" s="177"/>
      <c r="E784" s="187"/>
      <c r="F784" s="188">
        <f>#N/A</f>
        <v>12</v>
      </c>
      <c r="G784" s="253"/>
      <c r="H784" s="253"/>
      <c r="I784" s="253"/>
      <c r="J784" s="253"/>
      <c r="K784" s="253"/>
      <c r="L784" s="253"/>
      <c r="M784" s="253"/>
      <c r="N784" s="253"/>
      <c r="O784" s="253"/>
      <c r="P784" s="253"/>
      <c r="Q784" s="250"/>
      <c r="R784" s="254"/>
      <c r="S784" s="123">
        <v>782</v>
      </c>
      <c r="T784" s="182" t="str">
        <f>#N/A</f>
        <v/>
      </c>
      <c r="U784" s="182" t="str">
        <f>#N/A</f>
        <v/>
      </c>
      <c r="V784" s="182" t="str">
        <f>#N/A</f>
        <v>12</v>
      </c>
      <c r="W784" s="182" t="str">
        <f>#N/A</f>
        <v/>
      </c>
      <c r="X784" s="182" t="str">
        <f>#N/A</f>
        <v/>
      </c>
      <c r="Y784" s="189" t="str">
        <f>#N/A</f>
        <v>122 Tahun,0 Bulan,31 Hari</v>
      </c>
      <c r="Z784" s="182">
        <f>#N/A</f>
        <v>12</v>
      </c>
    </row>
    <row r="785" spans="1:26" ht="14.25" customHeight="1">
      <c r="A785" s="156"/>
      <c r="B785" s="156"/>
      <c r="C785" s="176"/>
      <c r="D785" s="177"/>
      <c r="E785" s="187"/>
      <c r="F785" s="188">
        <f>#N/A</f>
        <v>12</v>
      </c>
      <c r="G785" s="253"/>
      <c r="H785" s="253"/>
      <c r="I785" s="253"/>
      <c r="J785" s="253"/>
      <c r="K785" s="253"/>
      <c r="L785" s="253"/>
      <c r="M785" s="253"/>
      <c r="N785" s="253"/>
      <c r="O785" s="253"/>
      <c r="P785" s="253"/>
      <c r="Q785" s="250"/>
      <c r="R785" s="254"/>
      <c r="S785" s="123">
        <v>783</v>
      </c>
      <c r="T785" s="182" t="str">
        <f>#N/A</f>
        <v/>
      </c>
      <c r="U785" s="182" t="str">
        <f>#N/A</f>
        <v/>
      </c>
      <c r="V785" s="182" t="str">
        <f>#N/A</f>
        <v>12</v>
      </c>
      <c r="W785" s="182" t="str">
        <f>#N/A</f>
        <v/>
      </c>
      <c r="X785" s="182" t="str">
        <f>#N/A</f>
        <v/>
      </c>
      <c r="Y785" s="189" t="str">
        <f>#N/A</f>
        <v>122 Tahun,0 Bulan,31 Hari</v>
      </c>
      <c r="Z785" s="182">
        <f>#N/A</f>
        <v>12</v>
      </c>
    </row>
    <row r="786" spans="1:26" ht="14.25" customHeight="1">
      <c r="A786" s="156"/>
      <c r="B786" s="156"/>
      <c r="C786" s="176"/>
      <c r="D786" s="177"/>
      <c r="E786" s="187"/>
      <c r="F786" s="188">
        <f>#N/A</f>
        <v>12</v>
      </c>
      <c r="G786" s="253"/>
      <c r="H786" s="253"/>
      <c r="I786" s="253"/>
      <c r="J786" s="253"/>
      <c r="K786" s="253"/>
      <c r="L786" s="253"/>
      <c r="M786" s="253"/>
      <c r="N786" s="253"/>
      <c r="O786" s="253"/>
      <c r="P786" s="253"/>
      <c r="Q786" s="250"/>
      <c r="R786" s="254"/>
      <c r="S786" s="123">
        <v>784</v>
      </c>
      <c r="T786" s="182" t="str">
        <f>#N/A</f>
        <v/>
      </c>
      <c r="U786" s="182" t="str">
        <f>#N/A</f>
        <v/>
      </c>
      <c r="V786" s="182" t="str">
        <f>#N/A</f>
        <v>12</v>
      </c>
      <c r="W786" s="182" t="str">
        <f>#N/A</f>
        <v/>
      </c>
      <c r="X786" s="182" t="str">
        <f>#N/A</f>
        <v/>
      </c>
      <c r="Y786" s="189" t="str">
        <f>#N/A</f>
        <v>122 Tahun,0 Bulan,31 Hari</v>
      </c>
      <c r="Z786" s="182">
        <f>#N/A</f>
        <v>12</v>
      </c>
    </row>
    <row r="787" spans="1:26" ht="14.25" customHeight="1">
      <c r="A787" s="156"/>
      <c r="B787" s="156"/>
      <c r="C787" s="176"/>
      <c r="D787" s="177"/>
      <c r="E787" s="187"/>
      <c r="F787" s="188">
        <f>#N/A</f>
        <v>12</v>
      </c>
      <c r="G787" s="253"/>
      <c r="H787" s="253"/>
      <c r="I787" s="253"/>
      <c r="J787" s="253"/>
      <c r="K787" s="253"/>
      <c r="L787" s="253"/>
      <c r="M787" s="253"/>
      <c r="N787" s="253"/>
      <c r="O787" s="253"/>
      <c r="P787" s="253"/>
      <c r="Q787" s="250"/>
      <c r="R787" s="254"/>
      <c r="S787" s="123">
        <v>785</v>
      </c>
      <c r="T787" s="182" t="str">
        <f>#N/A</f>
        <v/>
      </c>
      <c r="U787" s="182" t="str">
        <f>#N/A</f>
        <v/>
      </c>
      <c r="V787" s="182" t="str">
        <f>#N/A</f>
        <v>12</v>
      </c>
      <c r="W787" s="182" t="str">
        <f>#N/A</f>
        <v/>
      </c>
      <c r="X787" s="182" t="str">
        <f>#N/A</f>
        <v/>
      </c>
      <c r="Y787" s="189" t="str">
        <f>#N/A</f>
        <v>122 Tahun,0 Bulan,31 Hari</v>
      </c>
      <c r="Z787" s="182">
        <f>#N/A</f>
        <v>12</v>
      </c>
    </row>
    <row r="788" spans="1:26" ht="14.25" customHeight="1">
      <c r="A788" s="156"/>
      <c r="B788" s="156"/>
      <c r="C788" s="176"/>
      <c r="D788" s="177"/>
      <c r="E788" s="187"/>
      <c r="F788" s="188">
        <f>#N/A</f>
        <v>12</v>
      </c>
      <c r="G788" s="253"/>
      <c r="H788" s="253"/>
      <c r="I788" s="253"/>
      <c r="J788" s="253"/>
      <c r="K788" s="253"/>
      <c r="L788" s="253"/>
      <c r="M788" s="253"/>
      <c r="N788" s="253"/>
      <c r="O788" s="253"/>
      <c r="P788" s="253"/>
      <c r="Q788" s="250"/>
      <c r="R788" s="254"/>
      <c r="S788" s="123">
        <v>786</v>
      </c>
      <c r="T788" s="182" t="str">
        <f>#N/A</f>
        <v/>
      </c>
      <c r="U788" s="182" t="str">
        <f>#N/A</f>
        <v/>
      </c>
      <c r="V788" s="182" t="str">
        <f>#N/A</f>
        <v>12</v>
      </c>
      <c r="W788" s="182" t="str">
        <f>#N/A</f>
        <v/>
      </c>
      <c r="X788" s="182" t="str">
        <f>#N/A</f>
        <v/>
      </c>
      <c r="Y788" s="189" t="str">
        <f>#N/A</f>
        <v>122 Tahun,0 Bulan,31 Hari</v>
      </c>
      <c r="Z788" s="182">
        <f>#N/A</f>
        <v>12</v>
      </c>
    </row>
    <row r="789" spans="1:26" ht="14.25" customHeight="1">
      <c r="A789" s="156"/>
      <c r="B789" s="156"/>
      <c r="C789" s="176"/>
      <c r="D789" s="177"/>
      <c r="E789" s="187"/>
      <c r="F789" s="188">
        <f>#N/A</f>
        <v>12</v>
      </c>
      <c r="G789" s="253"/>
      <c r="H789" s="253"/>
      <c r="I789" s="253"/>
      <c r="J789" s="253"/>
      <c r="K789" s="253"/>
      <c r="L789" s="253"/>
      <c r="M789" s="253"/>
      <c r="N789" s="253"/>
      <c r="O789" s="253"/>
      <c r="P789" s="253"/>
      <c r="Q789" s="250"/>
      <c r="R789" s="254"/>
      <c r="S789" s="123">
        <v>787</v>
      </c>
      <c r="T789" s="182" t="str">
        <f>#N/A</f>
        <v/>
      </c>
      <c r="U789" s="182" t="str">
        <f>#N/A</f>
        <v/>
      </c>
      <c r="V789" s="182" t="str">
        <f>#N/A</f>
        <v>12</v>
      </c>
      <c r="W789" s="182" t="str">
        <f>#N/A</f>
        <v/>
      </c>
      <c r="X789" s="182" t="str">
        <f>#N/A</f>
        <v/>
      </c>
      <c r="Y789" s="189" t="str">
        <f>#N/A</f>
        <v>122 Tahun,0 Bulan,31 Hari</v>
      </c>
      <c r="Z789" s="182">
        <f>#N/A</f>
        <v>12</v>
      </c>
    </row>
    <row r="790" spans="1:26" ht="14.25" customHeight="1">
      <c r="A790" s="156"/>
      <c r="B790" s="156"/>
      <c r="C790" s="176"/>
      <c r="D790" s="177"/>
      <c r="E790" s="187"/>
      <c r="F790" s="188">
        <f>#N/A</f>
        <v>12</v>
      </c>
      <c r="G790" s="253"/>
      <c r="H790" s="253"/>
      <c r="I790" s="253"/>
      <c r="J790" s="253"/>
      <c r="K790" s="253"/>
      <c r="L790" s="253"/>
      <c r="M790" s="253"/>
      <c r="N790" s="253"/>
      <c r="O790" s="253"/>
      <c r="P790" s="253"/>
      <c r="Q790" s="250"/>
      <c r="R790" s="254"/>
      <c r="S790" s="123">
        <v>788</v>
      </c>
      <c r="T790" s="182" t="str">
        <f>#N/A</f>
        <v/>
      </c>
      <c r="U790" s="182" t="str">
        <f>#N/A</f>
        <v/>
      </c>
      <c r="V790" s="182" t="str">
        <f>#N/A</f>
        <v>12</v>
      </c>
      <c r="W790" s="182" t="str">
        <f>#N/A</f>
        <v/>
      </c>
      <c r="X790" s="182" t="str">
        <f>#N/A</f>
        <v/>
      </c>
      <c r="Y790" s="189" t="str">
        <f>#N/A</f>
        <v>122 Tahun,0 Bulan,31 Hari</v>
      </c>
      <c r="Z790" s="182">
        <f>#N/A</f>
        <v>12</v>
      </c>
    </row>
    <row r="791" spans="1:26" ht="14.25" customHeight="1">
      <c r="A791" s="156"/>
      <c r="B791" s="156"/>
      <c r="C791" s="176"/>
      <c r="D791" s="177"/>
      <c r="E791" s="187"/>
      <c r="F791" s="188">
        <f>#N/A</f>
        <v>12</v>
      </c>
      <c r="G791" s="253"/>
      <c r="H791" s="253"/>
      <c r="I791" s="253"/>
      <c r="J791" s="253"/>
      <c r="K791" s="253"/>
      <c r="L791" s="253"/>
      <c r="M791" s="253"/>
      <c r="N791" s="253"/>
      <c r="O791" s="253"/>
      <c r="P791" s="253"/>
      <c r="Q791" s="250"/>
      <c r="R791" s="254"/>
      <c r="S791" s="123">
        <v>789</v>
      </c>
      <c r="T791" s="182" t="str">
        <f>#N/A</f>
        <v/>
      </c>
      <c r="U791" s="182" t="str">
        <f>#N/A</f>
        <v/>
      </c>
      <c r="V791" s="182" t="str">
        <f>#N/A</f>
        <v>12</v>
      </c>
      <c r="W791" s="182" t="str">
        <f>#N/A</f>
        <v/>
      </c>
      <c r="X791" s="182" t="str">
        <f>#N/A</f>
        <v/>
      </c>
      <c r="Y791" s="189" t="str">
        <f>#N/A</f>
        <v>122 Tahun,0 Bulan,31 Hari</v>
      </c>
      <c r="Z791" s="182">
        <f>#N/A</f>
        <v>12</v>
      </c>
    </row>
    <row r="792" spans="1:26" ht="14.25" customHeight="1">
      <c r="A792" s="156"/>
      <c r="B792" s="156"/>
      <c r="C792" s="176"/>
      <c r="D792" s="177"/>
      <c r="E792" s="187"/>
      <c r="F792" s="188">
        <f>#N/A</f>
        <v>12</v>
      </c>
      <c r="G792" s="253"/>
      <c r="H792" s="253"/>
      <c r="I792" s="253"/>
      <c r="J792" s="253"/>
      <c r="K792" s="253"/>
      <c r="L792" s="253"/>
      <c r="M792" s="253"/>
      <c r="N792" s="253"/>
      <c r="O792" s="253"/>
      <c r="P792" s="253"/>
      <c r="Q792" s="250"/>
      <c r="R792" s="254"/>
      <c r="S792" s="123">
        <v>790</v>
      </c>
      <c r="T792" s="182" t="str">
        <f>#N/A</f>
        <v/>
      </c>
      <c r="U792" s="182" t="str">
        <f>#N/A</f>
        <v/>
      </c>
      <c r="V792" s="182" t="str">
        <f>#N/A</f>
        <v>12</v>
      </c>
      <c r="W792" s="182" t="str">
        <f>#N/A</f>
        <v/>
      </c>
      <c r="X792" s="182" t="str">
        <f>#N/A</f>
        <v/>
      </c>
      <c r="Y792" s="189" t="str">
        <f>#N/A</f>
        <v>122 Tahun,0 Bulan,31 Hari</v>
      </c>
      <c r="Z792" s="182">
        <f>#N/A</f>
        <v>12</v>
      </c>
    </row>
    <row r="793" spans="1:26" ht="14.25" customHeight="1">
      <c r="A793" s="156"/>
      <c r="B793" s="156"/>
      <c r="C793" s="176"/>
      <c r="D793" s="177"/>
      <c r="E793" s="187"/>
      <c r="F793" s="188">
        <f>#N/A</f>
        <v>12</v>
      </c>
      <c r="G793" s="253"/>
      <c r="H793" s="253"/>
      <c r="I793" s="253"/>
      <c r="J793" s="253"/>
      <c r="K793" s="253"/>
      <c r="L793" s="253"/>
      <c r="M793" s="253"/>
      <c r="N793" s="253"/>
      <c r="O793" s="253"/>
      <c r="P793" s="253"/>
      <c r="Q793" s="250"/>
      <c r="R793" s="254"/>
      <c r="S793" s="123">
        <v>791</v>
      </c>
      <c r="T793" s="182" t="str">
        <f>#N/A</f>
        <v/>
      </c>
      <c r="U793" s="182" t="str">
        <f>#N/A</f>
        <v/>
      </c>
      <c r="V793" s="182" t="str">
        <f>#N/A</f>
        <v>12</v>
      </c>
      <c r="W793" s="182" t="str">
        <f>#N/A</f>
        <v/>
      </c>
      <c r="X793" s="182" t="str">
        <f>#N/A</f>
        <v/>
      </c>
      <c r="Y793" s="189" t="str">
        <f>#N/A</f>
        <v>122 Tahun,0 Bulan,31 Hari</v>
      </c>
      <c r="Z793" s="182">
        <f>#N/A</f>
        <v>12</v>
      </c>
    </row>
    <row r="794" spans="1:26" ht="14.25" customHeight="1">
      <c r="A794" s="156"/>
      <c r="B794" s="156"/>
      <c r="C794" s="176"/>
      <c r="D794" s="177"/>
      <c r="E794" s="187"/>
      <c r="F794" s="188">
        <f>#N/A</f>
        <v>12</v>
      </c>
      <c r="G794" s="253"/>
      <c r="H794" s="253"/>
      <c r="I794" s="253"/>
      <c r="J794" s="253"/>
      <c r="K794" s="253"/>
      <c r="L794" s="253"/>
      <c r="M794" s="253"/>
      <c r="N794" s="253"/>
      <c r="O794" s="253"/>
      <c r="P794" s="253"/>
      <c r="Q794" s="250"/>
      <c r="R794" s="254"/>
      <c r="S794" s="123">
        <v>792</v>
      </c>
      <c r="T794" s="182" t="str">
        <f>#N/A</f>
        <v/>
      </c>
      <c r="U794" s="182" t="str">
        <f>#N/A</f>
        <v/>
      </c>
      <c r="V794" s="182" t="str">
        <f>#N/A</f>
        <v>12</v>
      </c>
      <c r="W794" s="182" t="str">
        <f>#N/A</f>
        <v/>
      </c>
      <c r="X794" s="182" t="str">
        <f>#N/A</f>
        <v/>
      </c>
      <c r="Y794" s="189" t="str">
        <f>#N/A</f>
        <v>122 Tahun,0 Bulan,31 Hari</v>
      </c>
      <c r="Z794" s="182">
        <f>#N/A</f>
        <v>12</v>
      </c>
    </row>
    <row r="795" spans="1:26" ht="14.25" customHeight="1">
      <c r="A795" s="156"/>
      <c r="B795" s="156"/>
      <c r="C795" s="176"/>
      <c r="D795" s="177"/>
      <c r="E795" s="187"/>
      <c r="F795" s="188">
        <f>#N/A</f>
        <v>12</v>
      </c>
      <c r="G795" s="253"/>
      <c r="H795" s="253"/>
      <c r="I795" s="253"/>
      <c r="J795" s="253"/>
      <c r="K795" s="253"/>
      <c r="L795" s="253"/>
      <c r="M795" s="253"/>
      <c r="N795" s="253"/>
      <c r="O795" s="253"/>
      <c r="P795" s="253"/>
      <c r="Q795" s="250"/>
      <c r="R795" s="254"/>
      <c r="S795" s="123">
        <v>793</v>
      </c>
      <c r="T795" s="182" t="str">
        <f>#N/A</f>
        <v/>
      </c>
      <c r="U795" s="182" t="str">
        <f>#N/A</f>
        <v/>
      </c>
      <c r="V795" s="182" t="str">
        <f>#N/A</f>
        <v>12</v>
      </c>
      <c r="W795" s="182" t="str">
        <f>#N/A</f>
        <v/>
      </c>
      <c r="X795" s="182" t="str">
        <f>#N/A</f>
        <v/>
      </c>
      <c r="Y795" s="189" t="str">
        <f>#N/A</f>
        <v>122 Tahun,0 Bulan,31 Hari</v>
      </c>
      <c r="Z795" s="182">
        <f>#N/A</f>
        <v>12</v>
      </c>
    </row>
    <row r="796" spans="1:26" ht="14.25" customHeight="1">
      <c r="A796" s="156"/>
      <c r="B796" s="156"/>
      <c r="C796" s="176"/>
      <c r="D796" s="177"/>
      <c r="E796" s="187"/>
      <c r="F796" s="188">
        <f>#N/A</f>
        <v>12</v>
      </c>
      <c r="G796" s="253"/>
      <c r="H796" s="253"/>
      <c r="I796" s="253"/>
      <c r="J796" s="253"/>
      <c r="K796" s="253"/>
      <c r="L796" s="253"/>
      <c r="M796" s="253"/>
      <c r="N796" s="253"/>
      <c r="O796" s="253"/>
      <c r="P796" s="253"/>
      <c r="Q796" s="250"/>
      <c r="R796" s="254"/>
      <c r="S796" s="123">
        <v>794</v>
      </c>
      <c r="T796" s="182" t="str">
        <f>#N/A</f>
        <v/>
      </c>
      <c r="U796" s="182" t="str">
        <f>#N/A</f>
        <v/>
      </c>
      <c r="V796" s="182" t="str">
        <f>#N/A</f>
        <v>12</v>
      </c>
      <c r="W796" s="182" t="str">
        <f>#N/A</f>
        <v/>
      </c>
      <c r="X796" s="182" t="str">
        <f>#N/A</f>
        <v/>
      </c>
      <c r="Y796" s="189" t="str">
        <f>#N/A</f>
        <v>122 Tahun,0 Bulan,31 Hari</v>
      </c>
      <c r="Z796" s="182">
        <f>#N/A</f>
        <v>12</v>
      </c>
    </row>
    <row r="797" spans="1:26" ht="14.25" customHeight="1">
      <c r="A797" s="156"/>
      <c r="B797" s="156"/>
      <c r="C797" s="176"/>
      <c r="D797" s="177"/>
      <c r="E797" s="187"/>
      <c r="F797" s="188">
        <f>#N/A</f>
        <v>12</v>
      </c>
      <c r="G797" s="253"/>
      <c r="H797" s="253"/>
      <c r="I797" s="253"/>
      <c r="J797" s="253"/>
      <c r="K797" s="253"/>
      <c r="L797" s="253"/>
      <c r="M797" s="253"/>
      <c r="N797" s="253"/>
      <c r="O797" s="253"/>
      <c r="P797" s="253"/>
      <c r="Q797" s="250"/>
      <c r="R797" s="254"/>
      <c r="S797" s="123">
        <v>795</v>
      </c>
      <c r="T797" s="182" t="str">
        <f>#N/A</f>
        <v/>
      </c>
      <c r="U797" s="182" t="str">
        <f>#N/A</f>
        <v/>
      </c>
      <c r="V797" s="182" t="str">
        <f>#N/A</f>
        <v>12</v>
      </c>
      <c r="W797" s="182" t="str">
        <f>#N/A</f>
        <v/>
      </c>
      <c r="X797" s="182" t="str">
        <f>#N/A</f>
        <v/>
      </c>
      <c r="Y797" s="189" t="str">
        <f>#N/A</f>
        <v>122 Tahun,0 Bulan,31 Hari</v>
      </c>
      <c r="Z797" s="182">
        <f>#N/A</f>
        <v>12</v>
      </c>
    </row>
    <row r="798" spans="1:26" ht="14.25" customHeight="1">
      <c r="A798" s="156"/>
      <c r="B798" s="156"/>
      <c r="C798" s="176"/>
      <c r="D798" s="177"/>
      <c r="E798" s="187"/>
      <c r="F798" s="188">
        <f>#N/A</f>
        <v>12</v>
      </c>
      <c r="G798" s="253"/>
      <c r="H798" s="253"/>
      <c r="I798" s="253"/>
      <c r="J798" s="253"/>
      <c r="K798" s="253"/>
      <c r="L798" s="253"/>
      <c r="M798" s="253"/>
      <c r="N798" s="253"/>
      <c r="O798" s="253"/>
      <c r="P798" s="253"/>
      <c r="Q798" s="250"/>
      <c r="R798" s="254"/>
      <c r="S798" s="123">
        <v>796</v>
      </c>
      <c r="T798" s="182" t="str">
        <f>#N/A</f>
        <v/>
      </c>
      <c r="U798" s="182" t="str">
        <f>#N/A</f>
        <v/>
      </c>
      <c r="V798" s="182" t="str">
        <f>#N/A</f>
        <v>12</v>
      </c>
      <c r="W798" s="182" t="str">
        <f>#N/A</f>
        <v/>
      </c>
      <c r="X798" s="182" t="str">
        <f>#N/A</f>
        <v/>
      </c>
      <c r="Y798" s="189" t="str">
        <f>#N/A</f>
        <v>122 Tahun,0 Bulan,31 Hari</v>
      </c>
      <c r="Z798" s="182">
        <f>#N/A</f>
        <v>12</v>
      </c>
    </row>
    <row r="799" spans="1:26" ht="14.25" customHeight="1">
      <c r="A799" s="156"/>
      <c r="B799" s="156"/>
      <c r="C799" s="176"/>
      <c r="D799" s="177"/>
      <c r="E799" s="187"/>
      <c r="F799" s="188">
        <f>#N/A</f>
        <v>12</v>
      </c>
      <c r="G799" s="253"/>
      <c r="H799" s="253"/>
      <c r="I799" s="253"/>
      <c r="J799" s="253"/>
      <c r="K799" s="253"/>
      <c r="L799" s="253"/>
      <c r="M799" s="253"/>
      <c r="N799" s="253"/>
      <c r="O799" s="253"/>
      <c r="P799" s="253"/>
      <c r="Q799" s="250"/>
      <c r="R799" s="254"/>
      <c r="S799" s="123">
        <v>797</v>
      </c>
      <c r="T799" s="182" t="str">
        <f>#N/A</f>
        <v/>
      </c>
      <c r="U799" s="182" t="str">
        <f>#N/A</f>
        <v/>
      </c>
      <c r="V799" s="182" t="str">
        <f>#N/A</f>
        <v>12</v>
      </c>
      <c r="W799" s="182" t="str">
        <f>#N/A</f>
        <v/>
      </c>
      <c r="X799" s="182" t="str">
        <f>#N/A</f>
        <v/>
      </c>
      <c r="Y799" s="189" t="str">
        <f>#N/A</f>
        <v>122 Tahun,0 Bulan,31 Hari</v>
      </c>
      <c r="Z799" s="182">
        <f>#N/A</f>
        <v>12</v>
      </c>
    </row>
    <row r="800" spans="1:26" ht="14.25" customHeight="1">
      <c r="A800" s="156"/>
      <c r="B800" s="156"/>
      <c r="C800" s="176"/>
      <c r="D800" s="177"/>
      <c r="E800" s="187"/>
      <c r="F800" s="188">
        <f>#N/A</f>
        <v>12</v>
      </c>
      <c r="G800" s="253"/>
      <c r="H800" s="253"/>
      <c r="I800" s="253"/>
      <c r="J800" s="253"/>
      <c r="K800" s="253"/>
      <c r="L800" s="253"/>
      <c r="M800" s="253"/>
      <c r="N800" s="253"/>
      <c r="O800" s="253"/>
      <c r="P800" s="253"/>
      <c r="Q800" s="250"/>
      <c r="R800" s="254"/>
      <c r="S800" s="123">
        <v>798</v>
      </c>
      <c r="T800" s="182" t="str">
        <f>#N/A</f>
        <v/>
      </c>
      <c r="U800" s="182" t="str">
        <f>#N/A</f>
        <v/>
      </c>
      <c r="V800" s="182" t="str">
        <f>#N/A</f>
        <v>12</v>
      </c>
      <c r="W800" s="182" t="str">
        <f>#N/A</f>
        <v/>
      </c>
      <c r="X800" s="182" t="str">
        <f>#N/A</f>
        <v/>
      </c>
      <c r="Y800" s="189" t="str">
        <f>#N/A</f>
        <v>122 Tahun,0 Bulan,31 Hari</v>
      </c>
      <c r="Z800" s="182">
        <f>#N/A</f>
        <v>12</v>
      </c>
    </row>
    <row r="801" spans="1:26" ht="14.25" customHeight="1">
      <c r="A801" s="156"/>
      <c r="B801" s="156"/>
      <c r="C801" s="176"/>
      <c r="D801" s="177"/>
      <c r="E801" s="187"/>
      <c r="F801" s="188">
        <f>#N/A</f>
        <v>12</v>
      </c>
      <c r="G801" s="253"/>
      <c r="H801" s="253"/>
      <c r="I801" s="253"/>
      <c r="J801" s="253"/>
      <c r="K801" s="253"/>
      <c r="L801" s="253"/>
      <c r="M801" s="253"/>
      <c r="N801" s="253"/>
      <c r="O801" s="253"/>
      <c r="P801" s="253"/>
      <c r="Q801" s="250"/>
      <c r="R801" s="254"/>
      <c r="S801" s="123">
        <v>799</v>
      </c>
      <c r="T801" s="182" t="str">
        <f>#N/A</f>
        <v/>
      </c>
      <c r="U801" s="182" t="str">
        <f>#N/A</f>
        <v/>
      </c>
      <c r="V801" s="182" t="str">
        <f>#N/A</f>
        <v>12</v>
      </c>
      <c r="W801" s="182" t="str">
        <f>#N/A</f>
        <v/>
      </c>
      <c r="X801" s="182" t="str">
        <f>#N/A</f>
        <v/>
      </c>
      <c r="Y801" s="189" t="str">
        <f>#N/A</f>
        <v>122 Tahun,0 Bulan,31 Hari</v>
      </c>
      <c r="Z801" s="182">
        <f>#N/A</f>
        <v>12</v>
      </c>
    </row>
    <row r="802" spans="1:26" ht="14.25" customHeight="1">
      <c r="A802" s="156"/>
      <c r="B802" s="156"/>
      <c r="C802" s="176"/>
      <c r="D802" s="177"/>
      <c r="E802" s="187"/>
      <c r="F802" s="188">
        <f>#N/A</f>
        <v>12</v>
      </c>
      <c r="G802" s="253"/>
      <c r="H802" s="253"/>
      <c r="I802" s="253"/>
      <c r="J802" s="253"/>
      <c r="K802" s="253"/>
      <c r="L802" s="253"/>
      <c r="M802" s="253"/>
      <c r="N802" s="253"/>
      <c r="O802" s="253"/>
      <c r="P802" s="253"/>
      <c r="Q802" s="250"/>
      <c r="R802" s="254"/>
      <c r="S802" s="123">
        <v>800</v>
      </c>
      <c r="T802" s="182" t="str">
        <f>#N/A</f>
        <v/>
      </c>
      <c r="U802" s="182" t="str">
        <f>#N/A</f>
        <v/>
      </c>
      <c r="V802" s="182" t="str">
        <f>#N/A</f>
        <v>12</v>
      </c>
      <c r="W802" s="182" t="str">
        <f>#N/A</f>
        <v/>
      </c>
      <c r="X802" s="182" t="str">
        <f>#N/A</f>
        <v/>
      </c>
      <c r="Y802" s="189" t="str">
        <f>#N/A</f>
        <v>122 Tahun,0 Bulan,31 Hari</v>
      </c>
      <c r="Z802" s="182">
        <f>#N/A</f>
        <v>12</v>
      </c>
    </row>
    <row r="803" spans="1:26" ht="14.25" customHeight="1">
      <c r="A803" s="156"/>
      <c r="B803" s="156"/>
      <c r="C803" s="176"/>
      <c r="D803" s="177"/>
      <c r="E803" s="187"/>
      <c r="F803" s="188">
        <f>#N/A</f>
        <v>12</v>
      </c>
      <c r="G803" s="253"/>
      <c r="H803" s="253"/>
      <c r="I803" s="253"/>
      <c r="J803" s="253"/>
      <c r="K803" s="253"/>
      <c r="L803" s="253"/>
      <c r="M803" s="253"/>
      <c r="N803" s="253"/>
      <c r="O803" s="253"/>
      <c r="P803" s="253"/>
      <c r="Q803" s="250"/>
      <c r="R803" s="254"/>
      <c r="S803" s="123">
        <v>801</v>
      </c>
      <c r="T803" s="182" t="str">
        <f>#N/A</f>
        <v/>
      </c>
      <c r="U803" s="182" t="str">
        <f>#N/A</f>
        <v/>
      </c>
      <c r="V803" s="182" t="str">
        <f>#N/A</f>
        <v>12</v>
      </c>
      <c r="W803" s="182" t="str">
        <f>#N/A</f>
        <v/>
      </c>
      <c r="X803" s="182" t="str">
        <f>#N/A</f>
        <v/>
      </c>
      <c r="Y803" s="189" t="str">
        <f>#N/A</f>
        <v>122 Tahun,0 Bulan,31 Hari</v>
      </c>
      <c r="Z803" s="182">
        <f>#N/A</f>
        <v>12</v>
      </c>
    </row>
    <row r="804" spans="1:26" ht="14.25" customHeight="1">
      <c r="A804" s="156"/>
      <c r="B804" s="156"/>
      <c r="C804" s="176"/>
      <c r="D804" s="177"/>
      <c r="E804" s="187"/>
      <c r="F804" s="188">
        <f>#N/A</f>
        <v>12</v>
      </c>
      <c r="G804" s="253"/>
      <c r="H804" s="253"/>
      <c r="I804" s="253"/>
      <c r="J804" s="253"/>
      <c r="K804" s="253"/>
      <c r="L804" s="253"/>
      <c r="M804" s="253"/>
      <c r="N804" s="253"/>
      <c r="O804" s="253"/>
      <c r="P804" s="253"/>
      <c r="Q804" s="250"/>
      <c r="R804" s="254"/>
      <c r="S804" s="123">
        <v>802</v>
      </c>
      <c r="T804" s="182" t="str">
        <f>#N/A</f>
        <v/>
      </c>
      <c r="U804" s="182" t="str">
        <f>#N/A</f>
        <v/>
      </c>
      <c r="V804" s="182" t="str">
        <f>#N/A</f>
        <v>12</v>
      </c>
      <c r="W804" s="182" t="str">
        <f>#N/A</f>
        <v/>
      </c>
      <c r="X804" s="182" t="str">
        <f>#N/A</f>
        <v/>
      </c>
      <c r="Y804" s="189" t="str">
        <f>#N/A</f>
        <v>122 Tahun,0 Bulan,31 Hari</v>
      </c>
      <c r="Z804" s="182">
        <f>#N/A</f>
        <v>12</v>
      </c>
    </row>
    <row r="805" spans="1:26" ht="14.25" customHeight="1">
      <c r="A805" s="156"/>
      <c r="B805" s="156"/>
      <c r="C805" s="176"/>
      <c r="D805" s="177"/>
      <c r="E805" s="187"/>
      <c r="F805" s="188">
        <f>#N/A</f>
        <v>12</v>
      </c>
      <c r="G805" s="253"/>
      <c r="H805" s="253"/>
      <c r="I805" s="253"/>
      <c r="J805" s="253"/>
      <c r="K805" s="253"/>
      <c r="L805" s="253"/>
      <c r="M805" s="253"/>
      <c r="N805" s="253"/>
      <c r="O805" s="253"/>
      <c r="P805" s="253"/>
      <c r="Q805" s="250"/>
      <c r="R805" s="254"/>
      <c r="S805" s="123">
        <v>803</v>
      </c>
      <c r="T805" s="182" t="str">
        <f>#N/A</f>
        <v/>
      </c>
      <c r="U805" s="182" t="str">
        <f>#N/A</f>
        <v/>
      </c>
      <c r="V805" s="182" t="str">
        <f>#N/A</f>
        <v>12</v>
      </c>
      <c r="W805" s="182" t="str">
        <f>#N/A</f>
        <v/>
      </c>
      <c r="X805" s="182" t="str">
        <f>#N/A</f>
        <v/>
      </c>
      <c r="Y805" s="189" t="str">
        <f>#N/A</f>
        <v>122 Tahun,0 Bulan,31 Hari</v>
      </c>
      <c r="Z805" s="182">
        <f>#N/A</f>
        <v>12</v>
      </c>
    </row>
    <row r="806" spans="1:26" ht="14.25" customHeight="1">
      <c r="A806" s="156"/>
      <c r="B806" s="156"/>
      <c r="C806" s="176"/>
      <c r="D806" s="177"/>
      <c r="E806" s="187"/>
      <c r="F806" s="188">
        <f>#N/A</f>
        <v>12</v>
      </c>
      <c r="G806" s="253"/>
      <c r="H806" s="253"/>
      <c r="I806" s="253"/>
      <c r="J806" s="253"/>
      <c r="K806" s="253"/>
      <c r="L806" s="253"/>
      <c r="M806" s="253"/>
      <c r="N806" s="253"/>
      <c r="O806" s="253"/>
      <c r="P806" s="253"/>
      <c r="Q806" s="250"/>
      <c r="R806" s="254"/>
      <c r="S806" s="123">
        <v>804</v>
      </c>
      <c r="T806" s="182" t="str">
        <f>#N/A</f>
        <v/>
      </c>
      <c r="U806" s="182" t="str">
        <f>#N/A</f>
        <v/>
      </c>
      <c r="V806" s="182" t="str">
        <f>#N/A</f>
        <v>12</v>
      </c>
      <c r="W806" s="182" t="str">
        <f>#N/A</f>
        <v/>
      </c>
      <c r="X806" s="182" t="str">
        <f>#N/A</f>
        <v/>
      </c>
      <c r="Y806" s="189" t="str">
        <f>#N/A</f>
        <v>122 Tahun,0 Bulan,31 Hari</v>
      </c>
      <c r="Z806" s="182">
        <f>#N/A</f>
        <v>12</v>
      </c>
    </row>
    <row r="807" spans="1:26" ht="14.25" customHeight="1">
      <c r="A807" s="156"/>
      <c r="B807" s="156"/>
      <c r="C807" s="176"/>
      <c r="D807" s="177"/>
      <c r="E807" s="187"/>
      <c r="F807" s="188">
        <f>#N/A</f>
        <v>12</v>
      </c>
      <c r="G807" s="253"/>
      <c r="H807" s="253"/>
      <c r="I807" s="253"/>
      <c r="J807" s="253"/>
      <c r="K807" s="253"/>
      <c r="L807" s="253"/>
      <c r="M807" s="253"/>
      <c r="N807" s="253"/>
      <c r="O807" s="253"/>
      <c r="P807" s="253"/>
      <c r="Q807" s="250"/>
      <c r="R807" s="254"/>
      <c r="S807" s="123">
        <v>805</v>
      </c>
      <c r="T807" s="182" t="str">
        <f>#N/A</f>
        <v/>
      </c>
      <c r="U807" s="182" t="str">
        <f>#N/A</f>
        <v/>
      </c>
      <c r="V807" s="182" t="str">
        <f>#N/A</f>
        <v>12</v>
      </c>
      <c r="W807" s="182" t="str">
        <f>#N/A</f>
        <v/>
      </c>
      <c r="X807" s="182" t="str">
        <f>#N/A</f>
        <v/>
      </c>
      <c r="Y807" s="189" t="str">
        <f>#N/A</f>
        <v>122 Tahun,0 Bulan,31 Hari</v>
      </c>
      <c r="Z807" s="182">
        <f>#N/A</f>
        <v>12</v>
      </c>
    </row>
    <row r="808" spans="1:26" ht="14.25" customHeight="1">
      <c r="A808" s="156"/>
      <c r="B808" s="156"/>
      <c r="C808" s="176"/>
      <c r="D808" s="177"/>
      <c r="E808" s="187"/>
      <c r="F808" s="188">
        <f>#N/A</f>
        <v>12</v>
      </c>
      <c r="G808" s="253"/>
      <c r="H808" s="253"/>
      <c r="I808" s="253"/>
      <c r="J808" s="253"/>
      <c r="K808" s="253"/>
      <c r="L808" s="253"/>
      <c r="M808" s="253"/>
      <c r="N808" s="253"/>
      <c r="O808" s="253"/>
      <c r="P808" s="253"/>
      <c r="Q808" s="250"/>
      <c r="R808" s="254"/>
      <c r="S808" s="123">
        <v>806</v>
      </c>
      <c r="T808" s="182" t="str">
        <f>#N/A</f>
        <v/>
      </c>
      <c r="U808" s="182" t="str">
        <f>#N/A</f>
        <v/>
      </c>
      <c r="V808" s="182" t="str">
        <f>#N/A</f>
        <v>12</v>
      </c>
      <c r="W808" s="182" t="str">
        <f>#N/A</f>
        <v/>
      </c>
      <c r="X808" s="182" t="str">
        <f>#N/A</f>
        <v/>
      </c>
      <c r="Y808" s="189" t="str">
        <f>#N/A</f>
        <v>122 Tahun,0 Bulan,31 Hari</v>
      </c>
      <c r="Z808" s="182">
        <f>#N/A</f>
        <v>12</v>
      </c>
    </row>
    <row r="809" spans="1:26" ht="14.25" customHeight="1">
      <c r="A809" s="156"/>
      <c r="B809" s="156"/>
      <c r="C809" s="176"/>
      <c r="D809" s="177"/>
      <c r="E809" s="187"/>
      <c r="F809" s="188">
        <f>#N/A</f>
        <v>12</v>
      </c>
      <c r="G809" s="253"/>
      <c r="H809" s="253"/>
      <c r="I809" s="253"/>
      <c r="J809" s="253"/>
      <c r="K809" s="253"/>
      <c r="L809" s="253"/>
      <c r="M809" s="253"/>
      <c r="N809" s="253"/>
      <c r="O809" s="253"/>
      <c r="P809" s="253"/>
      <c r="Q809" s="250"/>
      <c r="R809" s="254"/>
      <c r="S809" s="123">
        <v>807</v>
      </c>
      <c r="T809" s="182" t="str">
        <f>#N/A</f>
        <v/>
      </c>
      <c r="U809" s="182" t="str">
        <f>#N/A</f>
        <v/>
      </c>
      <c r="V809" s="182" t="str">
        <f>#N/A</f>
        <v>12</v>
      </c>
      <c r="W809" s="182" t="str">
        <f>#N/A</f>
        <v/>
      </c>
      <c r="X809" s="182" t="str">
        <f>#N/A</f>
        <v/>
      </c>
      <c r="Y809" s="189" t="str">
        <f>#N/A</f>
        <v>122 Tahun,0 Bulan,31 Hari</v>
      </c>
      <c r="Z809" s="182">
        <f>#N/A</f>
        <v>12</v>
      </c>
    </row>
    <row r="810" spans="1:26" ht="14.25" customHeight="1">
      <c r="A810" s="156"/>
      <c r="B810" s="156"/>
      <c r="C810" s="176"/>
      <c r="D810" s="177"/>
      <c r="E810" s="187"/>
      <c r="F810" s="188">
        <f>#N/A</f>
        <v>12</v>
      </c>
      <c r="G810" s="253"/>
      <c r="H810" s="253"/>
      <c r="I810" s="253"/>
      <c r="J810" s="253"/>
      <c r="K810" s="253"/>
      <c r="L810" s="253"/>
      <c r="M810" s="253"/>
      <c r="N810" s="253"/>
      <c r="O810" s="253"/>
      <c r="P810" s="253"/>
      <c r="Q810" s="250"/>
      <c r="R810" s="254"/>
      <c r="S810" s="123">
        <v>808</v>
      </c>
      <c r="T810" s="182" t="str">
        <f>#N/A</f>
        <v/>
      </c>
      <c r="U810" s="182" t="str">
        <f>#N/A</f>
        <v/>
      </c>
      <c r="V810" s="182" t="str">
        <f>#N/A</f>
        <v>12</v>
      </c>
      <c r="W810" s="182" t="str">
        <f>#N/A</f>
        <v/>
      </c>
      <c r="X810" s="182" t="str">
        <f>#N/A</f>
        <v/>
      </c>
      <c r="Y810" s="189" t="str">
        <f>#N/A</f>
        <v>122 Tahun,0 Bulan,31 Hari</v>
      </c>
      <c r="Z810" s="182">
        <f>#N/A</f>
        <v>12</v>
      </c>
    </row>
    <row r="811" spans="1:26" ht="14.25" customHeight="1">
      <c r="A811" s="156"/>
      <c r="B811" s="156"/>
      <c r="C811" s="176"/>
      <c r="D811" s="177"/>
      <c r="E811" s="187"/>
      <c r="F811" s="188">
        <f>#N/A</f>
        <v>12</v>
      </c>
      <c r="G811" s="253"/>
      <c r="H811" s="253"/>
      <c r="I811" s="253"/>
      <c r="J811" s="253"/>
      <c r="K811" s="253"/>
      <c r="L811" s="253"/>
      <c r="M811" s="253"/>
      <c r="N811" s="253"/>
      <c r="O811" s="253"/>
      <c r="P811" s="253"/>
      <c r="Q811" s="250"/>
      <c r="R811" s="254"/>
      <c r="S811" s="123">
        <v>809</v>
      </c>
      <c r="T811" s="182" t="str">
        <f>#N/A</f>
        <v/>
      </c>
      <c r="U811" s="182" t="str">
        <f>#N/A</f>
        <v/>
      </c>
      <c r="V811" s="182" t="str">
        <f>#N/A</f>
        <v>12</v>
      </c>
      <c r="W811" s="182" t="str">
        <f>#N/A</f>
        <v/>
      </c>
      <c r="X811" s="182" t="str">
        <f>#N/A</f>
        <v/>
      </c>
      <c r="Y811" s="189" t="str">
        <f>#N/A</f>
        <v>122 Tahun,0 Bulan,31 Hari</v>
      </c>
      <c r="Z811" s="182">
        <f>#N/A</f>
        <v>12</v>
      </c>
    </row>
    <row r="812" spans="1:26" ht="14.25" customHeight="1">
      <c r="A812" s="156"/>
      <c r="B812" s="156"/>
      <c r="C812" s="176"/>
      <c r="D812" s="177"/>
      <c r="E812" s="187"/>
      <c r="F812" s="188">
        <f>#N/A</f>
        <v>12</v>
      </c>
      <c r="G812" s="253"/>
      <c r="H812" s="253"/>
      <c r="I812" s="253"/>
      <c r="J812" s="253"/>
      <c r="K812" s="253"/>
      <c r="L812" s="253"/>
      <c r="M812" s="253"/>
      <c r="N812" s="253"/>
      <c r="O812" s="253"/>
      <c r="P812" s="253"/>
      <c r="Q812" s="250"/>
      <c r="R812" s="254"/>
      <c r="S812" s="123">
        <v>810</v>
      </c>
      <c r="T812" s="182" t="str">
        <f>#N/A</f>
        <v/>
      </c>
      <c r="U812" s="182" t="str">
        <f>#N/A</f>
        <v/>
      </c>
      <c r="V812" s="182" t="str">
        <f>#N/A</f>
        <v>12</v>
      </c>
      <c r="W812" s="182" t="str">
        <f>#N/A</f>
        <v/>
      </c>
      <c r="X812" s="182" t="str">
        <f>#N/A</f>
        <v/>
      </c>
      <c r="Y812" s="189" t="str">
        <f>#N/A</f>
        <v>122 Tahun,0 Bulan,31 Hari</v>
      </c>
      <c r="Z812" s="182">
        <f>#N/A</f>
        <v>12</v>
      </c>
    </row>
    <row r="813" spans="1:26" ht="14.25" customHeight="1">
      <c r="A813" s="156"/>
      <c r="B813" s="156"/>
      <c r="C813" s="176"/>
      <c r="D813" s="177"/>
      <c r="E813" s="187"/>
      <c r="F813" s="188">
        <f>#N/A</f>
        <v>12</v>
      </c>
      <c r="G813" s="253"/>
      <c r="H813" s="253"/>
      <c r="I813" s="253"/>
      <c r="J813" s="253"/>
      <c r="K813" s="253"/>
      <c r="L813" s="253"/>
      <c r="M813" s="253"/>
      <c r="N813" s="253"/>
      <c r="O813" s="253"/>
      <c r="P813" s="253"/>
      <c r="Q813" s="250"/>
      <c r="R813" s="254"/>
      <c r="S813" s="123">
        <v>811</v>
      </c>
      <c r="T813" s="182" t="str">
        <f>#N/A</f>
        <v/>
      </c>
      <c r="U813" s="182" t="str">
        <f>#N/A</f>
        <v/>
      </c>
      <c r="V813" s="182" t="str">
        <f>#N/A</f>
        <v>12</v>
      </c>
      <c r="W813" s="182" t="str">
        <f>#N/A</f>
        <v/>
      </c>
      <c r="X813" s="182" t="str">
        <f>#N/A</f>
        <v/>
      </c>
      <c r="Y813" s="189" t="str">
        <f>#N/A</f>
        <v>122 Tahun,0 Bulan,31 Hari</v>
      </c>
      <c r="Z813" s="182">
        <f>#N/A</f>
        <v>12</v>
      </c>
    </row>
    <row r="814" spans="1:26" ht="14.25" customHeight="1">
      <c r="A814" s="156"/>
      <c r="B814" s="156"/>
      <c r="C814" s="176"/>
      <c r="D814" s="177"/>
      <c r="E814" s="187"/>
      <c r="F814" s="188">
        <f>#N/A</f>
        <v>12</v>
      </c>
      <c r="G814" s="253"/>
      <c r="H814" s="253"/>
      <c r="I814" s="253"/>
      <c r="J814" s="253"/>
      <c r="K814" s="253"/>
      <c r="L814" s="253"/>
      <c r="M814" s="253"/>
      <c r="N814" s="253"/>
      <c r="O814" s="253"/>
      <c r="P814" s="253"/>
      <c r="Q814" s="250"/>
      <c r="R814" s="254"/>
      <c r="S814" s="123">
        <v>812</v>
      </c>
      <c r="T814" s="182" t="str">
        <f>#N/A</f>
        <v/>
      </c>
      <c r="U814" s="182" t="str">
        <f>#N/A</f>
        <v/>
      </c>
      <c r="V814" s="182" t="str">
        <f>#N/A</f>
        <v>12</v>
      </c>
      <c r="W814" s="182" t="str">
        <f>#N/A</f>
        <v/>
      </c>
      <c r="X814" s="182" t="str">
        <f>#N/A</f>
        <v/>
      </c>
      <c r="Y814" s="189" t="str">
        <f>#N/A</f>
        <v>122 Tahun,0 Bulan,31 Hari</v>
      </c>
      <c r="Z814" s="182">
        <f>#N/A</f>
        <v>12</v>
      </c>
    </row>
    <row r="815" spans="1:26" ht="14.25" customHeight="1">
      <c r="A815" s="156"/>
      <c r="B815" s="156"/>
      <c r="C815" s="176"/>
      <c r="D815" s="177"/>
      <c r="E815" s="187"/>
      <c r="F815" s="188">
        <f>#N/A</f>
        <v>12</v>
      </c>
      <c r="G815" s="253"/>
      <c r="H815" s="253"/>
      <c r="I815" s="253"/>
      <c r="J815" s="253"/>
      <c r="K815" s="253"/>
      <c r="L815" s="253"/>
      <c r="M815" s="253"/>
      <c r="N815" s="253"/>
      <c r="O815" s="253"/>
      <c r="P815" s="253"/>
      <c r="Q815" s="250"/>
      <c r="R815" s="254"/>
      <c r="S815" s="123">
        <v>813</v>
      </c>
      <c r="T815" s="182" t="str">
        <f>#N/A</f>
        <v/>
      </c>
      <c r="U815" s="182" t="str">
        <f>#N/A</f>
        <v/>
      </c>
      <c r="V815" s="182" t="str">
        <f>#N/A</f>
        <v>12</v>
      </c>
      <c r="W815" s="182" t="str">
        <f>#N/A</f>
        <v/>
      </c>
      <c r="X815" s="182" t="str">
        <f>#N/A</f>
        <v/>
      </c>
      <c r="Y815" s="189" t="str">
        <f>#N/A</f>
        <v>122 Tahun,0 Bulan,31 Hari</v>
      </c>
      <c r="Z815" s="182">
        <f>#N/A</f>
        <v>12</v>
      </c>
    </row>
    <row r="816" spans="1:26" ht="14.25" customHeight="1">
      <c r="A816" s="156"/>
      <c r="B816" s="156"/>
      <c r="C816" s="176"/>
      <c r="D816" s="177"/>
      <c r="E816" s="187"/>
      <c r="F816" s="188">
        <f>#N/A</f>
        <v>12</v>
      </c>
      <c r="G816" s="253"/>
      <c r="H816" s="253"/>
      <c r="I816" s="253"/>
      <c r="J816" s="253"/>
      <c r="K816" s="253"/>
      <c r="L816" s="253"/>
      <c r="M816" s="253"/>
      <c r="N816" s="253"/>
      <c r="O816" s="253"/>
      <c r="P816" s="253"/>
      <c r="Q816" s="250"/>
      <c r="R816" s="254"/>
      <c r="S816" s="123">
        <v>814</v>
      </c>
      <c r="T816" s="182" t="str">
        <f>#N/A</f>
        <v/>
      </c>
      <c r="U816" s="182" t="str">
        <f>#N/A</f>
        <v/>
      </c>
      <c r="V816" s="182" t="str">
        <f>#N/A</f>
        <v>12</v>
      </c>
      <c r="W816" s="182" t="str">
        <f>#N/A</f>
        <v/>
      </c>
      <c r="X816" s="182" t="str">
        <f>#N/A</f>
        <v/>
      </c>
      <c r="Y816" s="189" t="str">
        <f>#N/A</f>
        <v>122 Tahun,0 Bulan,31 Hari</v>
      </c>
      <c r="Z816" s="182">
        <f>#N/A</f>
        <v>12</v>
      </c>
    </row>
    <row r="817" spans="1:26" ht="14.25" customHeight="1">
      <c r="A817" s="156"/>
      <c r="B817" s="156"/>
      <c r="C817" s="176"/>
      <c r="D817" s="177"/>
      <c r="E817" s="187"/>
      <c r="F817" s="188">
        <f>#N/A</f>
        <v>12</v>
      </c>
      <c r="G817" s="253"/>
      <c r="H817" s="253"/>
      <c r="I817" s="253"/>
      <c r="J817" s="253"/>
      <c r="K817" s="253"/>
      <c r="L817" s="253"/>
      <c r="M817" s="253"/>
      <c r="N817" s="253"/>
      <c r="O817" s="253"/>
      <c r="P817" s="253"/>
      <c r="Q817" s="250"/>
      <c r="R817" s="254"/>
      <c r="S817" s="123">
        <v>815</v>
      </c>
      <c r="T817" s="182" t="str">
        <f>#N/A</f>
        <v/>
      </c>
      <c r="U817" s="182" t="str">
        <f>#N/A</f>
        <v/>
      </c>
      <c r="V817" s="182" t="str">
        <f>#N/A</f>
        <v>12</v>
      </c>
      <c r="W817" s="182" t="str">
        <f>#N/A</f>
        <v/>
      </c>
      <c r="X817" s="182" t="str">
        <f>#N/A</f>
        <v/>
      </c>
      <c r="Y817" s="189" t="str">
        <f>#N/A</f>
        <v>122 Tahun,0 Bulan,31 Hari</v>
      </c>
      <c r="Z817" s="182">
        <f>#N/A</f>
        <v>12</v>
      </c>
    </row>
    <row r="818" spans="1:26" ht="14.25" customHeight="1">
      <c r="A818" s="156"/>
      <c r="B818" s="156"/>
      <c r="C818" s="176"/>
      <c r="D818" s="177"/>
      <c r="E818" s="187"/>
      <c r="F818" s="188">
        <f>#N/A</f>
        <v>12</v>
      </c>
      <c r="G818" s="253"/>
      <c r="H818" s="253"/>
      <c r="I818" s="253"/>
      <c r="J818" s="253"/>
      <c r="K818" s="253"/>
      <c r="L818" s="253"/>
      <c r="M818" s="253"/>
      <c r="N818" s="253"/>
      <c r="O818" s="253"/>
      <c r="P818" s="253"/>
      <c r="Q818" s="250"/>
      <c r="R818" s="254"/>
      <c r="S818" s="123">
        <v>816</v>
      </c>
      <c r="T818" s="182" t="str">
        <f>#N/A</f>
        <v/>
      </c>
      <c r="U818" s="182" t="str">
        <f>#N/A</f>
        <v/>
      </c>
      <c r="V818" s="182" t="str">
        <f>#N/A</f>
        <v>12</v>
      </c>
      <c r="W818" s="182" t="str">
        <f>#N/A</f>
        <v/>
      </c>
      <c r="X818" s="182" t="str">
        <f>#N/A</f>
        <v/>
      </c>
      <c r="Y818" s="189" t="str">
        <f>#N/A</f>
        <v>122 Tahun,0 Bulan,31 Hari</v>
      </c>
      <c r="Z818" s="182">
        <f>#N/A</f>
        <v>12</v>
      </c>
    </row>
    <row r="819" spans="1:26" ht="14.25" customHeight="1">
      <c r="A819" s="156"/>
      <c r="B819" s="156"/>
      <c r="C819" s="176"/>
      <c r="D819" s="177"/>
      <c r="E819" s="187"/>
      <c r="F819" s="188">
        <f>#N/A</f>
        <v>12</v>
      </c>
      <c r="G819" s="253"/>
      <c r="H819" s="253"/>
      <c r="I819" s="253"/>
      <c r="J819" s="253"/>
      <c r="K819" s="253"/>
      <c r="L819" s="253"/>
      <c r="M819" s="253"/>
      <c r="N819" s="253"/>
      <c r="O819" s="253"/>
      <c r="P819" s="253"/>
      <c r="Q819" s="250"/>
      <c r="R819" s="254"/>
      <c r="S819" s="123">
        <v>817</v>
      </c>
      <c r="T819" s="182" t="str">
        <f>#N/A</f>
        <v/>
      </c>
      <c r="U819" s="182" t="str">
        <f>#N/A</f>
        <v/>
      </c>
      <c r="V819" s="182" t="str">
        <f>#N/A</f>
        <v>12</v>
      </c>
      <c r="W819" s="182" t="str">
        <f>#N/A</f>
        <v/>
      </c>
      <c r="X819" s="182" t="str">
        <f>#N/A</f>
        <v/>
      </c>
      <c r="Y819" s="189" t="str">
        <f>#N/A</f>
        <v>122 Tahun,0 Bulan,31 Hari</v>
      </c>
      <c r="Z819" s="182">
        <f>#N/A</f>
        <v>12</v>
      </c>
    </row>
    <row r="820" spans="1:26" ht="14.25" customHeight="1">
      <c r="A820" s="156"/>
      <c r="B820" s="156"/>
      <c r="C820" s="176"/>
      <c r="D820" s="177"/>
      <c r="E820" s="187"/>
      <c r="F820" s="188">
        <f>#N/A</f>
        <v>12</v>
      </c>
      <c r="G820" s="253"/>
      <c r="H820" s="253"/>
      <c r="I820" s="253"/>
      <c r="J820" s="253"/>
      <c r="K820" s="253"/>
      <c r="L820" s="253"/>
      <c r="M820" s="253"/>
      <c r="N820" s="253"/>
      <c r="O820" s="253"/>
      <c r="P820" s="253"/>
      <c r="Q820" s="250"/>
      <c r="R820" s="254"/>
      <c r="S820" s="123">
        <v>818</v>
      </c>
      <c r="T820" s="182" t="str">
        <f>#N/A</f>
        <v/>
      </c>
      <c r="U820" s="182" t="str">
        <f>#N/A</f>
        <v/>
      </c>
      <c r="V820" s="182" t="str">
        <f>#N/A</f>
        <v>12</v>
      </c>
      <c r="W820" s="182" t="str">
        <f>#N/A</f>
        <v/>
      </c>
      <c r="X820" s="182" t="str">
        <f>#N/A</f>
        <v/>
      </c>
      <c r="Y820" s="189" t="str">
        <f>#N/A</f>
        <v>122 Tahun,0 Bulan,31 Hari</v>
      </c>
      <c r="Z820" s="182">
        <f>#N/A</f>
        <v>12</v>
      </c>
    </row>
    <row r="821" spans="1:26" ht="14.25" customHeight="1">
      <c r="A821" s="156"/>
      <c r="B821" s="156"/>
      <c r="C821" s="176"/>
      <c r="D821" s="177"/>
      <c r="E821" s="187"/>
      <c r="F821" s="188">
        <f>#N/A</f>
        <v>12</v>
      </c>
      <c r="G821" s="253"/>
      <c r="H821" s="253"/>
      <c r="I821" s="253"/>
      <c r="J821" s="253"/>
      <c r="K821" s="253"/>
      <c r="L821" s="253"/>
      <c r="M821" s="253"/>
      <c r="N821" s="253"/>
      <c r="O821" s="253"/>
      <c r="P821" s="253"/>
      <c r="Q821" s="250"/>
      <c r="R821" s="254"/>
      <c r="S821" s="123">
        <v>819</v>
      </c>
      <c r="T821" s="182" t="str">
        <f>#N/A</f>
        <v/>
      </c>
      <c r="U821" s="182" t="str">
        <f>#N/A</f>
        <v/>
      </c>
      <c r="V821" s="182" t="str">
        <f>#N/A</f>
        <v>12</v>
      </c>
      <c r="W821" s="182" t="str">
        <f>#N/A</f>
        <v/>
      </c>
      <c r="X821" s="182" t="str">
        <f>#N/A</f>
        <v/>
      </c>
      <c r="Y821" s="189" t="str">
        <f>#N/A</f>
        <v>122 Tahun,0 Bulan,31 Hari</v>
      </c>
      <c r="Z821" s="182">
        <f>#N/A</f>
        <v>12</v>
      </c>
    </row>
    <row r="822" spans="1:26" ht="14.25" customHeight="1">
      <c r="A822" s="156"/>
      <c r="B822" s="156"/>
      <c r="C822" s="176"/>
      <c r="D822" s="177"/>
      <c r="E822" s="187"/>
      <c r="F822" s="188">
        <f>#N/A</f>
        <v>12</v>
      </c>
      <c r="G822" s="253"/>
      <c r="H822" s="253"/>
      <c r="I822" s="253"/>
      <c r="J822" s="253"/>
      <c r="K822" s="253"/>
      <c r="L822" s="253"/>
      <c r="M822" s="253"/>
      <c r="N822" s="253"/>
      <c r="O822" s="253"/>
      <c r="P822" s="253"/>
      <c r="Q822" s="250"/>
      <c r="R822" s="254"/>
      <c r="S822" s="123">
        <v>820</v>
      </c>
      <c r="T822" s="182" t="str">
        <f>#N/A</f>
        <v/>
      </c>
      <c r="U822" s="182" t="str">
        <f>#N/A</f>
        <v/>
      </c>
      <c r="V822" s="182" t="str">
        <f>#N/A</f>
        <v>12</v>
      </c>
      <c r="W822" s="182" t="str">
        <f>#N/A</f>
        <v/>
      </c>
      <c r="X822" s="182" t="str">
        <f>#N/A</f>
        <v/>
      </c>
      <c r="Y822" s="189" t="str">
        <f>#N/A</f>
        <v>122 Tahun,0 Bulan,31 Hari</v>
      </c>
      <c r="Z822" s="182">
        <f>#N/A</f>
        <v>12</v>
      </c>
    </row>
    <row r="823" spans="1:26" ht="14.25" customHeight="1">
      <c r="A823" s="156"/>
      <c r="B823" s="156"/>
      <c r="C823" s="176"/>
      <c r="D823" s="177"/>
      <c r="E823" s="187"/>
      <c r="F823" s="188">
        <f>#N/A</f>
        <v>12</v>
      </c>
      <c r="G823" s="253"/>
      <c r="H823" s="253"/>
      <c r="I823" s="253"/>
      <c r="J823" s="253"/>
      <c r="K823" s="253"/>
      <c r="L823" s="253"/>
      <c r="M823" s="253"/>
      <c r="N823" s="253"/>
      <c r="O823" s="253"/>
      <c r="P823" s="253"/>
      <c r="Q823" s="250"/>
      <c r="R823" s="254"/>
      <c r="S823" s="123">
        <v>821</v>
      </c>
      <c r="T823" s="182" t="str">
        <f>#N/A</f>
        <v/>
      </c>
      <c r="U823" s="182" t="str">
        <f>#N/A</f>
        <v/>
      </c>
      <c r="V823" s="182" t="str">
        <f>#N/A</f>
        <v>12</v>
      </c>
      <c r="W823" s="182" t="str">
        <f>#N/A</f>
        <v/>
      </c>
      <c r="X823" s="182" t="str">
        <f>#N/A</f>
        <v/>
      </c>
      <c r="Y823" s="189" t="str">
        <f>#N/A</f>
        <v>122 Tahun,0 Bulan,31 Hari</v>
      </c>
      <c r="Z823" s="182">
        <f>#N/A</f>
        <v>12</v>
      </c>
    </row>
    <row r="824" spans="1:26" ht="14.25" customHeight="1">
      <c r="A824" s="156"/>
      <c r="B824" s="156"/>
      <c r="C824" s="176"/>
      <c r="D824" s="177"/>
      <c r="E824" s="187"/>
      <c r="F824" s="188">
        <f>#N/A</f>
        <v>12</v>
      </c>
      <c r="G824" s="253"/>
      <c r="H824" s="253"/>
      <c r="I824" s="253"/>
      <c r="J824" s="253"/>
      <c r="K824" s="253"/>
      <c r="L824" s="253"/>
      <c r="M824" s="253"/>
      <c r="N824" s="253"/>
      <c r="O824" s="253"/>
      <c r="P824" s="253"/>
      <c r="Q824" s="250"/>
      <c r="R824" s="254"/>
      <c r="S824" s="123">
        <v>822</v>
      </c>
      <c r="T824" s="182" t="str">
        <f>#N/A</f>
        <v/>
      </c>
      <c r="U824" s="182" t="str">
        <f>#N/A</f>
        <v/>
      </c>
      <c r="V824" s="182" t="str">
        <f>#N/A</f>
        <v>12</v>
      </c>
      <c r="W824" s="182" t="str">
        <f>#N/A</f>
        <v/>
      </c>
      <c r="X824" s="182" t="str">
        <f>#N/A</f>
        <v/>
      </c>
      <c r="Y824" s="189" t="str">
        <f>#N/A</f>
        <v>122 Tahun,0 Bulan,31 Hari</v>
      </c>
      <c r="Z824" s="182">
        <f>#N/A</f>
        <v>12</v>
      </c>
    </row>
    <row r="825" spans="1:26" ht="14.25" customHeight="1">
      <c r="A825" s="156"/>
      <c r="B825" s="156"/>
      <c r="C825" s="176"/>
      <c r="D825" s="177"/>
      <c r="E825" s="187"/>
      <c r="F825" s="188">
        <f>#N/A</f>
        <v>12</v>
      </c>
      <c r="G825" s="253"/>
      <c r="H825" s="253"/>
      <c r="I825" s="253"/>
      <c r="J825" s="253"/>
      <c r="K825" s="253"/>
      <c r="L825" s="253"/>
      <c r="M825" s="253"/>
      <c r="N825" s="253"/>
      <c r="O825" s="253"/>
      <c r="P825" s="253"/>
      <c r="Q825" s="250"/>
      <c r="R825" s="254"/>
      <c r="S825" s="123">
        <v>823</v>
      </c>
      <c r="T825" s="182" t="str">
        <f>#N/A</f>
        <v/>
      </c>
      <c r="U825" s="182" t="str">
        <f>#N/A</f>
        <v/>
      </c>
      <c r="V825" s="182" t="str">
        <f>#N/A</f>
        <v>12</v>
      </c>
      <c r="W825" s="182" t="str">
        <f>#N/A</f>
        <v/>
      </c>
      <c r="X825" s="182" t="str">
        <f>#N/A</f>
        <v/>
      </c>
      <c r="Y825" s="189" t="str">
        <f>#N/A</f>
        <v>122 Tahun,0 Bulan,31 Hari</v>
      </c>
      <c r="Z825" s="182">
        <f>#N/A</f>
        <v>12</v>
      </c>
    </row>
    <row r="826" spans="1:26" ht="14.25" customHeight="1">
      <c r="A826" s="156"/>
      <c r="B826" s="156"/>
      <c r="C826" s="176"/>
      <c r="D826" s="177"/>
      <c r="E826" s="187"/>
      <c r="F826" s="188">
        <f>#N/A</f>
        <v>12</v>
      </c>
      <c r="G826" s="253"/>
      <c r="H826" s="253"/>
      <c r="I826" s="253"/>
      <c r="J826" s="253"/>
      <c r="K826" s="253"/>
      <c r="L826" s="253"/>
      <c r="M826" s="253"/>
      <c r="N826" s="253"/>
      <c r="O826" s="253"/>
      <c r="P826" s="253"/>
      <c r="Q826" s="250"/>
      <c r="R826" s="254"/>
      <c r="S826" s="123">
        <v>824</v>
      </c>
      <c r="T826" s="182" t="str">
        <f>#N/A</f>
        <v/>
      </c>
      <c r="U826" s="182" t="str">
        <f>#N/A</f>
        <v/>
      </c>
      <c r="V826" s="182" t="str">
        <f>#N/A</f>
        <v>12</v>
      </c>
      <c r="W826" s="182" t="str">
        <f>#N/A</f>
        <v/>
      </c>
      <c r="X826" s="182" t="str">
        <f>#N/A</f>
        <v/>
      </c>
      <c r="Y826" s="189" t="str">
        <f>#N/A</f>
        <v>122 Tahun,0 Bulan,31 Hari</v>
      </c>
      <c r="Z826" s="182">
        <f>#N/A</f>
        <v>12</v>
      </c>
    </row>
    <row r="827" spans="1:26" ht="14.25" customHeight="1">
      <c r="A827" s="156"/>
      <c r="B827" s="156"/>
      <c r="C827" s="176"/>
      <c r="D827" s="177"/>
      <c r="E827" s="187"/>
      <c r="F827" s="188">
        <f>#N/A</f>
        <v>12</v>
      </c>
      <c r="G827" s="253"/>
      <c r="H827" s="253"/>
      <c r="I827" s="253"/>
      <c r="J827" s="253"/>
      <c r="K827" s="253"/>
      <c r="L827" s="253"/>
      <c r="M827" s="253"/>
      <c r="N827" s="253"/>
      <c r="O827" s="253"/>
      <c r="P827" s="253"/>
      <c r="Q827" s="250"/>
      <c r="R827" s="254"/>
      <c r="S827" s="123">
        <v>825</v>
      </c>
      <c r="T827" s="182" t="str">
        <f>#N/A</f>
        <v/>
      </c>
      <c r="U827" s="182" t="str">
        <f>#N/A</f>
        <v/>
      </c>
      <c r="V827" s="182" t="str">
        <f>#N/A</f>
        <v>12</v>
      </c>
      <c r="W827" s="182" t="str">
        <f>#N/A</f>
        <v/>
      </c>
      <c r="X827" s="182" t="str">
        <f>#N/A</f>
        <v/>
      </c>
      <c r="Y827" s="189" t="str">
        <f>#N/A</f>
        <v>122 Tahun,0 Bulan,31 Hari</v>
      </c>
      <c r="Z827" s="182">
        <f>#N/A</f>
        <v>12</v>
      </c>
    </row>
    <row r="828" spans="1:26" ht="14.25" customHeight="1">
      <c r="A828" s="156"/>
      <c r="B828" s="156"/>
      <c r="C828" s="176"/>
      <c r="D828" s="177"/>
      <c r="E828" s="187"/>
      <c r="F828" s="188">
        <f>#N/A</f>
        <v>12</v>
      </c>
      <c r="G828" s="253"/>
      <c r="H828" s="253"/>
      <c r="I828" s="253"/>
      <c r="J828" s="253"/>
      <c r="K828" s="253"/>
      <c r="L828" s="253"/>
      <c r="M828" s="253"/>
      <c r="N828" s="253"/>
      <c r="O828" s="253"/>
      <c r="P828" s="253"/>
      <c r="Q828" s="250"/>
      <c r="R828" s="254"/>
      <c r="S828" s="123">
        <v>826</v>
      </c>
      <c r="T828" s="182" t="str">
        <f>#N/A</f>
        <v/>
      </c>
      <c r="U828" s="182" t="str">
        <f>#N/A</f>
        <v/>
      </c>
      <c r="V828" s="182" t="str">
        <f>#N/A</f>
        <v>12</v>
      </c>
      <c r="W828" s="182" t="str">
        <f>#N/A</f>
        <v/>
      </c>
      <c r="X828" s="182" t="str">
        <f>#N/A</f>
        <v/>
      </c>
      <c r="Y828" s="189" t="str">
        <f>#N/A</f>
        <v>122 Tahun,0 Bulan,31 Hari</v>
      </c>
      <c r="Z828" s="182">
        <f>#N/A</f>
        <v>12</v>
      </c>
    </row>
    <row r="829" spans="1:26" ht="14.25" customHeight="1">
      <c r="A829" s="156"/>
      <c r="B829" s="156"/>
      <c r="C829" s="176"/>
      <c r="D829" s="177"/>
      <c r="E829" s="187"/>
      <c r="F829" s="188">
        <f>#N/A</f>
        <v>12</v>
      </c>
      <c r="G829" s="253"/>
      <c r="H829" s="253"/>
      <c r="I829" s="253"/>
      <c r="J829" s="253"/>
      <c r="K829" s="253"/>
      <c r="L829" s="253"/>
      <c r="M829" s="253"/>
      <c r="N829" s="253"/>
      <c r="O829" s="253"/>
      <c r="P829" s="253"/>
      <c r="Q829" s="250"/>
      <c r="R829" s="254"/>
      <c r="S829" s="123">
        <v>827</v>
      </c>
      <c r="T829" s="182" t="str">
        <f>#N/A</f>
        <v/>
      </c>
      <c r="U829" s="182" t="str">
        <f>#N/A</f>
        <v/>
      </c>
      <c r="V829" s="182" t="str">
        <f>#N/A</f>
        <v>12</v>
      </c>
      <c r="W829" s="182" t="str">
        <f>#N/A</f>
        <v/>
      </c>
      <c r="X829" s="182" t="str">
        <f>#N/A</f>
        <v/>
      </c>
      <c r="Y829" s="189" t="str">
        <f>#N/A</f>
        <v>122 Tahun,0 Bulan,31 Hari</v>
      </c>
      <c r="Z829" s="182">
        <f>#N/A</f>
        <v>12</v>
      </c>
    </row>
    <row r="830" spans="1:26" ht="14.25" customHeight="1">
      <c r="A830" s="156"/>
      <c r="B830" s="156"/>
      <c r="C830" s="176"/>
      <c r="D830" s="177"/>
      <c r="E830" s="187"/>
      <c r="F830" s="188">
        <f>#N/A</f>
        <v>12</v>
      </c>
      <c r="G830" s="253"/>
      <c r="H830" s="253"/>
      <c r="I830" s="253"/>
      <c r="J830" s="253"/>
      <c r="K830" s="253"/>
      <c r="L830" s="253"/>
      <c r="M830" s="253"/>
      <c r="N830" s="253"/>
      <c r="O830" s="253"/>
      <c r="P830" s="253"/>
      <c r="Q830" s="250"/>
      <c r="R830" s="254"/>
      <c r="S830" s="123">
        <v>828</v>
      </c>
      <c r="T830" s="182" t="str">
        <f>#N/A</f>
        <v/>
      </c>
      <c r="U830" s="182" t="str">
        <f>#N/A</f>
        <v/>
      </c>
      <c r="V830" s="182" t="str">
        <f>#N/A</f>
        <v>12</v>
      </c>
      <c r="W830" s="182" t="str">
        <f>#N/A</f>
        <v/>
      </c>
      <c r="X830" s="182" t="str">
        <f>#N/A</f>
        <v/>
      </c>
      <c r="Y830" s="189" t="str">
        <f>#N/A</f>
        <v>122 Tahun,0 Bulan,31 Hari</v>
      </c>
      <c r="Z830" s="182">
        <f>#N/A</f>
        <v>12</v>
      </c>
    </row>
    <row r="831" spans="1:26" ht="14.25" customHeight="1">
      <c r="A831" s="156"/>
      <c r="B831" s="156"/>
      <c r="C831" s="176"/>
      <c r="D831" s="177"/>
      <c r="E831" s="187"/>
      <c r="F831" s="188">
        <f>#N/A</f>
        <v>12</v>
      </c>
      <c r="G831" s="253"/>
      <c r="H831" s="253"/>
      <c r="I831" s="253"/>
      <c r="J831" s="253"/>
      <c r="K831" s="253"/>
      <c r="L831" s="253"/>
      <c r="M831" s="253"/>
      <c r="N831" s="253"/>
      <c r="O831" s="253"/>
      <c r="P831" s="253"/>
      <c r="Q831" s="250"/>
      <c r="R831" s="254"/>
      <c r="S831" s="123">
        <v>829</v>
      </c>
      <c r="T831" s="182" t="str">
        <f>#N/A</f>
        <v/>
      </c>
      <c r="U831" s="182" t="str">
        <f>#N/A</f>
        <v/>
      </c>
      <c r="V831" s="182" t="str">
        <f>#N/A</f>
        <v>12</v>
      </c>
      <c r="W831" s="182" t="str">
        <f>#N/A</f>
        <v/>
      </c>
      <c r="X831" s="182" t="str">
        <f>#N/A</f>
        <v/>
      </c>
      <c r="Y831" s="189" t="str">
        <f>#N/A</f>
        <v>122 Tahun,0 Bulan,31 Hari</v>
      </c>
      <c r="Z831" s="182">
        <f>#N/A</f>
        <v>12</v>
      </c>
    </row>
    <row r="832" spans="1:26" ht="14.25" customHeight="1">
      <c r="A832" s="156"/>
      <c r="B832" s="156"/>
      <c r="C832" s="176"/>
      <c r="D832" s="177"/>
      <c r="E832" s="187"/>
      <c r="F832" s="188">
        <f>#N/A</f>
        <v>12</v>
      </c>
      <c r="G832" s="253"/>
      <c r="H832" s="253"/>
      <c r="I832" s="253"/>
      <c r="J832" s="253"/>
      <c r="K832" s="253"/>
      <c r="L832" s="253"/>
      <c r="M832" s="253"/>
      <c r="N832" s="253"/>
      <c r="O832" s="253"/>
      <c r="P832" s="253"/>
      <c r="Q832" s="250"/>
      <c r="R832" s="254"/>
      <c r="S832" s="123">
        <v>830</v>
      </c>
      <c r="T832" s="182" t="str">
        <f>#N/A</f>
        <v/>
      </c>
      <c r="U832" s="182" t="str">
        <f>#N/A</f>
        <v/>
      </c>
      <c r="V832" s="182" t="str">
        <f>#N/A</f>
        <v>12</v>
      </c>
      <c r="W832" s="182" t="str">
        <f>#N/A</f>
        <v/>
      </c>
      <c r="X832" s="182" t="str">
        <f>#N/A</f>
        <v/>
      </c>
      <c r="Y832" s="189" t="str">
        <f>#N/A</f>
        <v>122 Tahun,0 Bulan,31 Hari</v>
      </c>
      <c r="Z832" s="182">
        <f>#N/A</f>
        <v>12</v>
      </c>
    </row>
    <row r="833" spans="1:26" ht="14.25" customHeight="1">
      <c r="A833" s="156"/>
      <c r="B833" s="156"/>
      <c r="C833" s="176"/>
      <c r="D833" s="177"/>
      <c r="E833" s="187"/>
      <c r="F833" s="188">
        <f>#N/A</f>
        <v>12</v>
      </c>
      <c r="G833" s="253"/>
      <c r="H833" s="253"/>
      <c r="I833" s="253"/>
      <c r="J833" s="253"/>
      <c r="K833" s="253"/>
      <c r="L833" s="253"/>
      <c r="M833" s="253"/>
      <c r="N833" s="253"/>
      <c r="O833" s="253"/>
      <c r="P833" s="253"/>
      <c r="Q833" s="250"/>
      <c r="R833" s="254"/>
      <c r="S833" s="123">
        <v>831</v>
      </c>
      <c r="T833" s="182" t="str">
        <f>#N/A</f>
        <v/>
      </c>
      <c r="U833" s="182" t="str">
        <f>#N/A</f>
        <v/>
      </c>
      <c r="V833" s="182" t="str">
        <f>#N/A</f>
        <v>12</v>
      </c>
      <c r="W833" s="182" t="str">
        <f>#N/A</f>
        <v/>
      </c>
      <c r="X833" s="182" t="str">
        <f>#N/A</f>
        <v/>
      </c>
      <c r="Y833" s="189" t="str">
        <f>#N/A</f>
        <v>122 Tahun,0 Bulan,31 Hari</v>
      </c>
      <c r="Z833" s="182">
        <f>#N/A</f>
        <v>12</v>
      </c>
    </row>
    <row r="834" spans="1:26" ht="14.25" customHeight="1">
      <c r="C834" s="178"/>
      <c r="D834" s="178"/>
      <c r="E834" s="180"/>
      <c r="F834" s="181"/>
      <c r="T834" s="182"/>
      <c r="U834" s="182"/>
      <c r="V834" s="182"/>
      <c r="W834" s="182"/>
      <c r="X834" s="182"/>
      <c r="Y834" s="182"/>
      <c r="Z834" s="182"/>
    </row>
    <row r="835" spans="1:26" ht="14.25" customHeight="1">
      <c r="C835" s="178"/>
      <c r="D835" s="178"/>
      <c r="E835" s="180"/>
      <c r="F835" s="181"/>
      <c r="T835" s="182"/>
      <c r="U835" s="182"/>
      <c r="V835" s="182"/>
      <c r="W835" s="182"/>
      <c r="X835" s="182"/>
      <c r="Y835" s="182"/>
      <c r="Z835" s="182"/>
    </row>
    <row r="836" spans="1:26" ht="14.25" customHeight="1">
      <c r="C836" s="178"/>
      <c r="D836" s="178"/>
      <c r="E836" s="180"/>
      <c r="F836" s="181"/>
      <c r="T836" s="182"/>
      <c r="U836" s="182"/>
      <c r="V836" s="182"/>
      <c r="W836" s="182"/>
      <c r="X836" s="182"/>
      <c r="Y836" s="182"/>
      <c r="Z836" s="182"/>
    </row>
    <row r="837" spans="1:26" ht="14.25" customHeight="1">
      <c r="C837" s="178"/>
      <c r="D837" s="178"/>
      <c r="E837" s="180"/>
      <c r="F837" s="181"/>
      <c r="T837" s="182"/>
      <c r="U837" s="182"/>
      <c r="V837" s="182"/>
      <c r="W837" s="182"/>
      <c r="X837" s="182"/>
      <c r="Y837" s="182"/>
      <c r="Z837" s="182"/>
    </row>
    <row r="838" spans="1:26" ht="14.25" customHeight="1">
      <c r="C838" s="178"/>
      <c r="D838" s="178"/>
      <c r="E838" s="180"/>
      <c r="F838" s="181"/>
      <c r="T838" s="182"/>
      <c r="U838" s="182"/>
      <c r="V838" s="182"/>
      <c r="W838" s="182"/>
      <c r="X838" s="182"/>
      <c r="Y838" s="182"/>
      <c r="Z838" s="182"/>
    </row>
    <row r="839" spans="1:26" ht="14.25" customHeight="1">
      <c r="C839" s="178"/>
      <c r="D839" s="178"/>
      <c r="E839" s="180"/>
      <c r="F839" s="181"/>
      <c r="T839" s="182"/>
      <c r="U839" s="182"/>
      <c r="V839" s="182"/>
      <c r="W839" s="182"/>
      <c r="X839" s="182"/>
      <c r="Y839" s="182"/>
      <c r="Z839" s="182"/>
    </row>
    <row r="840" spans="1:26" ht="14.25" customHeight="1">
      <c r="C840" s="178"/>
      <c r="D840" s="178"/>
      <c r="E840" s="180"/>
      <c r="F840" s="181"/>
      <c r="T840" s="182"/>
      <c r="U840" s="182"/>
      <c r="V840" s="182"/>
      <c r="W840" s="182"/>
      <c r="X840" s="182"/>
      <c r="Y840" s="182"/>
      <c r="Z840" s="182"/>
    </row>
    <row r="841" spans="1:26" ht="14.25" customHeight="1">
      <c r="C841" s="178"/>
      <c r="D841" s="178"/>
      <c r="E841" s="180"/>
      <c r="F841" s="181"/>
      <c r="T841" s="182"/>
      <c r="U841" s="182"/>
      <c r="V841" s="182"/>
      <c r="W841" s="182"/>
      <c r="X841" s="182"/>
      <c r="Y841" s="182"/>
      <c r="Z841" s="182"/>
    </row>
    <row r="842" spans="1:26" ht="14.25" customHeight="1">
      <c r="C842" s="178"/>
      <c r="D842" s="178"/>
      <c r="E842" s="180"/>
      <c r="F842" s="181"/>
      <c r="T842" s="182"/>
      <c r="U842" s="182"/>
      <c r="V842" s="182"/>
      <c r="W842" s="182"/>
      <c r="X842" s="182"/>
      <c r="Y842" s="182"/>
      <c r="Z842" s="182"/>
    </row>
    <row r="843" spans="1:26" ht="14.25" customHeight="1">
      <c r="C843" s="178"/>
      <c r="D843" s="178"/>
      <c r="E843" s="180"/>
      <c r="F843" s="181"/>
      <c r="T843" s="182"/>
      <c r="U843" s="182"/>
      <c r="V843" s="182"/>
      <c r="W843" s="182"/>
      <c r="X843" s="182"/>
      <c r="Y843" s="182"/>
      <c r="Z843" s="182"/>
    </row>
    <row r="844" spans="1:26" ht="14.25" customHeight="1">
      <c r="C844" s="178"/>
      <c r="D844" s="178"/>
      <c r="E844" s="180"/>
      <c r="F844" s="181"/>
      <c r="T844" s="182"/>
      <c r="U844" s="182"/>
      <c r="V844" s="182"/>
      <c r="W844" s="182"/>
      <c r="X844" s="182"/>
      <c r="Y844" s="182"/>
      <c r="Z844" s="182"/>
    </row>
    <row r="845" spans="1:26" ht="14.25" customHeight="1">
      <c r="C845" s="178"/>
      <c r="D845" s="178"/>
      <c r="E845" s="180"/>
      <c r="F845" s="181"/>
      <c r="T845" s="182"/>
      <c r="U845" s="182"/>
      <c r="V845" s="182"/>
      <c r="W845" s="182"/>
      <c r="X845" s="182"/>
      <c r="Y845" s="182"/>
      <c r="Z845" s="182"/>
    </row>
    <row r="846" spans="1:26" ht="14.25" customHeight="1">
      <c r="C846" s="178"/>
      <c r="D846" s="178"/>
      <c r="E846" s="180"/>
      <c r="F846" s="181"/>
      <c r="T846" s="182"/>
      <c r="U846" s="182"/>
      <c r="V846" s="182"/>
      <c r="W846" s="182"/>
      <c r="X846" s="182"/>
      <c r="Y846" s="182"/>
      <c r="Z846" s="182"/>
    </row>
    <row r="847" spans="1:26" ht="14.25" customHeight="1">
      <c r="C847" s="178"/>
      <c r="D847" s="178"/>
      <c r="E847" s="180"/>
      <c r="F847" s="181"/>
      <c r="T847" s="182"/>
      <c r="U847" s="182"/>
      <c r="V847" s="182"/>
      <c r="W847" s="182"/>
      <c r="X847" s="182"/>
      <c r="Y847" s="182"/>
      <c r="Z847" s="182"/>
    </row>
    <row r="848" spans="1:26" ht="14.25" customHeight="1">
      <c r="C848" s="178"/>
      <c r="D848" s="178"/>
      <c r="E848" s="180"/>
      <c r="F848" s="181"/>
      <c r="T848" s="182"/>
      <c r="U848" s="182"/>
      <c r="V848" s="182"/>
      <c r="W848" s="182"/>
      <c r="X848" s="182"/>
      <c r="Y848" s="182"/>
      <c r="Z848" s="182"/>
    </row>
    <row r="849" spans="3:26" ht="14.25" customHeight="1">
      <c r="C849" s="178"/>
      <c r="D849" s="178"/>
      <c r="E849" s="180"/>
      <c r="F849" s="181"/>
      <c r="T849" s="182"/>
      <c r="U849" s="182"/>
      <c r="V849" s="182"/>
      <c r="W849" s="182"/>
      <c r="X849" s="182"/>
      <c r="Y849" s="182"/>
      <c r="Z849" s="182"/>
    </row>
    <row r="850" spans="3:26" ht="14.25" customHeight="1">
      <c r="C850" s="178"/>
      <c r="D850" s="178"/>
      <c r="E850" s="180"/>
      <c r="F850" s="181"/>
      <c r="T850" s="182"/>
      <c r="U850" s="182"/>
      <c r="V850" s="182"/>
      <c r="W850" s="182"/>
      <c r="X850" s="182"/>
      <c r="Y850" s="182"/>
      <c r="Z850" s="182"/>
    </row>
    <row r="851" spans="3:26" ht="14.25" customHeight="1">
      <c r="C851" s="178"/>
      <c r="D851" s="178"/>
      <c r="E851" s="180"/>
      <c r="F851" s="181"/>
      <c r="T851" s="182"/>
      <c r="U851" s="182"/>
      <c r="V851" s="182"/>
      <c r="W851" s="182"/>
      <c r="X851" s="182"/>
      <c r="Y851" s="182"/>
      <c r="Z851" s="182"/>
    </row>
    <row r="852" spans="3:26" ht="14.25" customHeight="1">
      <c r="C852" s="178"/>
      <c r="D852" s="178"/>
      <c r="E852" s="180"/>
      <c r="F852" s="181"/>
      <c r="T852" s="182"/>
      <c r="U852" s="182"/>
      <c r="V852" s="182"/>
      <c r="W852" s="182"/>
      <c r="X852" s="182"/>
      <c r="Y852" s="182"/>
      <c r="Z852" s="182"/>
    </row>
    <row r="853" spans="3:26" ht="14.25" customHeight="1">
      <c r="C853" s="178"/>
      <c r="D853" s="178"/>
      <c r="E853" s="180"/>
      <c r="F853" s="181"/>
      <c r="T853" s="182"/>
      <c r="U853" s="182"/>
      <c r="V853" s="182"/>
      <c r="W853" s="182"/>
      <c r="X853" s="182"/>
      <c r="Y853" s="182"/>
      <c r="Z853" s="182"/>
    </row>
    <row r="854" spans="3:26" ht="14.25" customHeight="1">
      <c r="C854" s="178"/>
      <c r="D854" s="178"/>
      <c r="E854" s="180"/>
      <c r="F854" s="181"/>
      <c r="T854" s="182"/>
      <c r="U854" s="182"/>
      <c r="V854" s="182"/>
      <c r="W854" s="182"/>
      <c r="X854" s="182"/>
      <c r="Y854" s="182"/>
      <c r="Z854" s="182"/>
    </row>
    <row r="855" spans="3:26" ht="14.25" customHeight="1">
      <c r="C855" s="178"/>
      <c r="D855" s="178"/>
      <c r="E855" s="180"/>
      <c r="F855" s="181"/>
      <c r="T855" s="182"/>
      <c r="U855" s="182"/>
      <c r="V855" s="182"/>
      <c r="W855" s="182"/>
      <c r="X855" s="182"/>
      <c r="Y855" s="182"/>
      <c r="Z855" s="182"/>
    </row>
    <row r="856" spans="3:26" ht="14.25" customHeight="1">
      <c r="C856" s="178"/>
      <c r="D856" s="178"/>
      <c r="E856" s="180"/>
      <c r="F856" s="181"/>
      <c r="T856" s="182"/>
      <c r="U856" s="182"/>
      <c r="V856" s="182"/>
      <c r="W856" s="182"/>
      <c r="X856" s="182"/>
      <c r="Y856" s="182"/>
      <c r="Z856" s="182"/>
    </row>
    <row r="857" spans="3:26" ht="14.25" customHeight="1">
      <c r="C857" s="178"/>
      <c r="D857" s="178"/>
      <c r="E857" s="180"/>
      <c r="F857" s="181"/>
      <c r="T857" s="182"/>
      <c r="U857" s="182"/>
      <c r="V857" s="182"/>
      <c r="W857" s="182"/>
      <c r="X857" s="182"/>
      <c r="Y857" s="182"/>
      <c r="Z857" s="182"/>
    </row>
    <row r="858" spans="3:26" ht="14.25" customHeight="1">
      <c r="C858" s="178"/>
      <c r="D858" s="178"/>
      <c r="E858" s="180"/>
      <c r="F858" s="181"/>
      <c r="T858" s="182"/>
      <c r="U858" s="182"/>
      <c r="V858" s="182"/>
      <c r="W858" s="182"/>
      <c r="X858" s="182"/>
      <c r="Y858" s="182"/>
      <c r="Z858" s="182"/>
    </row>
    <row r="859" spans="3:26" ht="14.25" customHeight="1">
      <c r="C859" s="178"/>
      <c r="D859" s="178"/>
      <c r="E859" s="180"/>
      <c r="F859" s="181"/>
      <c r="T859" s="182"/>
      <c r="U859" s="182"/>
      <c r="V859" s="182"/>
      <c r="W859" s="182"/>
      <c r="X859" s="182"/>
      <c r="Y859" s="182"/>
      <c r="Z859" s="182"/>
    </row>
    <row r="860" spans="3:26" ht="14.25" customHeight="1">
      <c r="C860" s="178"/>
      <c r="D860" s="178"/>
      <c r="E860" s="180"/>
      <c r="F860" s="181"/>
      <c r="T860" s="182"/>
      <c r="U860" s="182"/>
      <c r="V860" s="182"/>
      <c r="W860" s="182"/>
      <c r="X860" s="182"/>
      <c r="Y860" s="182"/>
      <c r="Z860" s="182"/>
    </row>
    <row r="861" spans="3:26" ht="14.25" customHeight="1">
      <c r="C861" s="178"/>
      <c r="D861" s="178"/>
      <c r="E861" s="180"/>
      <c r="F861" s="181"/>
      <c r="T861" s="182"/>
      <c r="U861" s="182"/>
      <c r="V861" s="182"/>
      <c r="W861" s="182"/>
      <c r="X861" s="182"/>
      <c r="Y861" s="182"/>
      <c r="Z861" s="182"/>
    </row>
    <row r="862" spans="3:26" ht="14.25" customHeight="1">
      <c r="C862" s="178"/>
      <c r="D862" s="178"/>
      <c r="E862" s="180"/>
      <c r="F862" s="181"/>
      <c r="T862" s="182"/>
      <c r="U862" s="182"/>
      <c r="V862" s="182"/>
      <c r="W862" s="182"/>
      <c r="X862" s="182"/>
      <c r="Y862" s="182"/>
      <c r="Z862" s="182"/>
    </row>
    <row r="863" spans="3:26" ht="14.25" customHeight="1">
      <c r="C863" s="178"/>
      <c r="D863" s="178"/>
      <c r="E863" s="180"/>
      <c r="F863" s="181"/>
      <c r="T863" s="182"/>
      <c r="U863" s="182"/>
      <c r="V863" s="182"/>
      <c r="W863" s="182"/>
      <c r="X863" s="182"/>
      <c r="Y863" s="182"/>
      <c r="Z863" s="182"/>
    </row>
    <row r="864" spans="3:26" ht="14.25" customHeight="1">
      <c r="C864" s="178"/>
      <c r="D864" s="178"/>
      <c r="E864" s="180"/>
      <c r="F864" s="181"/>
      <c r="T864" s="182"/>
      <c r="U864" s="182"/>
      <c r="V864" s="182"/>
      <c r="W864" s="182"/>
      <c r="X864" s="182"/>
      <c r="Y864" s="182"/>
      <c r="Z864" s="182"/>
    </row>
    <row r="865" spans="3:26" ht="14.25" customHeight="1">
      <c r="C865" s="178"/>
      <c r="D865" s="178"/>
      <c r="E865" s="180"/>
      <c r="F865" s="181"/>
      <c r="T865" s="182"/>
      <c r="U865" s="182"/>
      <c r="V865" s="182"/>
      <c r="W865" s="182"/>
      <c r="X865" s="182"/>
      <c r="Y865" s="182"/>
      <c r="Z865" s="182"/>
    </row>
    <row r="866" spans="3:26" ht="14.25" customHeight="1">
      <c r="C866" s="178"/>
      <c r="D866" s="178"/>
      <c r="E866" s="180"/>
      <c r="F866" s="181"/>
      <c r="T866" s="182"/>
      <c r="U866" s="182"/>
      <c r="V866" s="182"/>
      <c r="W866" s="182"/>
      <c r="X866" s="182"/>
      <c r="Y866" s="182"/>
      <c r="Z866" s="182"/>
    </row>
    <row r="867" spans="3:26" ht="14.25" customHeight="1">
      <c r="C867" s="178"/>
      <c r="D867" s="178"/>
      <c r="E867" s="180"/>
      <c r="F867" s="181"/>
      <c r="T867" s="182"/>
      <c r="U867" s="182"/>
      <c r="V867" s="182"/>
      <c r="W867" s="182"/>
      <c r="X867" s="182"/>
      <c r="Y867" s="182"/>
      <c r="Z867" s="182"/>
    </row>
    <row r="868" spans="3:26" ht="14.25" customHeight="1">
      <c r="C868" s="178"/>
      <c r="D868" s="178"/>
      <c r="E868" s="180"/>
      <c r="F868" s="181"/>
      <c r="T868" s="182"/>
      <c r="U868" s="182"/>
      <c r="V868" s="182"/>
      <c r="W868" s="182"/>
      <c r="X868" s="182"/>
      <c r="Y868" s="182"/>
      <c r="Z868" s="182"/>
    </row>
    <row r="869" spans="3:26" ht="14.25" customHeight="1">
      <c r="C869" s="178"/>
      <c r="D869" s="178"/>
      <c r="E869" s="180"/>
      <c r="F869" s="181"/>
      <c r="T869" s="182"/>
      <c r="U869" s="182"/>
      <c r="V869" s="182"/>
      <c r="W869" s="182"/>
      <c r="X869" s="182"/>
      <c r="Y869" s="182"/>
      <c r="Z869" s="182"/>
    </row>
    <row r="870" spans="3:26" ht="14.25" customHeight="1">
      <c r="C870" s="178"/>
      <c r="D870" s="178"/>
      <c r="E870" s="180"/>
      <c r="F870" s="181"/>
      <c r="T870" s="182"/>
      <c r="U870" s="182"/>
      <c r="V870" s="182"/>
      <c r="W870" s="182"/>
      <c r="X870" s="182"/>
      <c r="Y870" s="182"/>
      <c r="Z870" s="182"/>
    </row>
    <row r="871" spans="3:26" ht="14.25" customHeight="1">
      <c r="C871" s="178"/>
      <c r="D871" s="178"/>
      <c r="E871" s="180"/>
      <c r="F871" s="181"/>
      <c r="T871" s="182"/>
      <c r="U871" s="182"/>
      <c r="V871" s="182"/>
      <c r="W871" s="182"/>
      <c r="X871" s="182"/>
      <c r="Y871" s="182"/>
      <c r="Z871" s="182"/>
    </row>
    <row r="872" spans="3:26" ht="14.25" customHeight="1">
      <c r="C872" s="178"/>
      <c r="D872" s="178"/>
      <c r="E872" s="180"/>
      <c r="F872" s="181"/>
      <c r="T872" s="182"/>
      <c r="U872" s="182"/>
      <c r="V872" s="182"/>
      <c r="W872" s="182"/>
      <c r="X872" s="182"/>
      <c r="Y872" s="182"/>
      <c r="Z872" s="182"/>
    </row>
    <row r="873" spans="3:26" ht="14.25" customHeight="1">
      <c r="C873" s="178"/>
      <c r="D873" s="178"/>
      <c r="E873" s="180"/>
      <c r="F873" s="181"/>
      <c r="T873" s="182"/>
      <c r="U873" s="182"/>
      <c r="V873" s="182"/>
      <c r="W873" s="182"/>
      <c r="X873" s="182"/>
      <c r="Y873" s="182"/>
      <c r="Z873" s="182"/>
    </row>
    <row r="874" spans="3:26" ht="14.25" customHeight="1">
      <c r="C874" s="178"/>
      <c r="D874" s="178"/>
      <c r="E874" s="180"/>
      <c r="F874" s="181"/>
      <c r="T874" s="182"/>
      <c r="U874" s="182"/>
      <c r="V874" s="182"/>
      <c r="W874" s="182"/>
      <c r="X874" s="182"/>
      <c r="Y874" s="182"/>
      <c r="Z874" s="182"/>
    </row>
    <row r="875" spans="3:26" ht="14.25" customHeight="1">
      <c r="C875" s="178"/>
      <c r="D875" s="178"/>
      <c r="E875" s="180"/>
      <c r="F875" s="181"/>
      <c r="T875" s="182"/>
      <c r="U875" s="182"/>
      <c r="V875" s="182"/>
      <c r="W875" s="182"/>
      <c r="X875" s="182"/>
      <c r="Y875" s="182"/>
      <c r="Z875" s="182"/>
    </row>
    <row r="876" spans="3:26" ht="14.25" customHeight="1">
      <c r="C876" s="178"/>
      <c r="D876" s="178"/>
      <c r="E876" s="180"/>
      <c r="F876" s="181"/>
      <c r="T876" s="182"/>
      <c r="U876" s="182"/>
      <c r="V876" s="182"/>
      <c r="W876" s="182"/>
      <c r="X876" s="182"/>
      <c r="Y876" s="182"/>
      <c r="Z876" s="182"/>
    </row>
    <row r="877" spans="3:26" ht="14.25" customHeight="1">
      <c r="C877" s="178"/>
      <c r="D877" s="178"/>
      <c r="E877" s="180"/>
      <c r="F877" s="181"/>
      <c r="T877" s="182"/>
      <c r="U877" s="182"/>
      <c r="V877" s="182"/>
      <c r="W877" s="182"/>
      <c r="X877" s="182"/>
      <c r="Y877" s="182"/>
      <c r="Z877" s="182"/>
    </row>
    <row r="878" spans="3:26" ht="14.25" customHeight="1">
      <c r="C878" s="178"/>
      <c r="D878" s="178"/>
      <c r="E878" s="180"/>
      <c r="F878" s="181"/>
      <c r="T878" s="182"/>
      <c r="U878" s="182"/>
      <c r="V878" s="182"/>
      <c r="W878" s="182"/>
      <c r="X878" s="182"/>
      <c r="Y878" s="182"/>
      <c r="Z878" s="182"/>
    </row>
    <row r="879" spans="3:26" ht="14.25" customHeight="1">
      <c r="C879" s="178"/>
      <c r="D879" s="178"/>
      <c r="E879" s="180"/>
      <c r="F879" s="181"/>
      <c r="T879" s="182"/>
      <c r="U879" s="182"/>
      <c r="V879" s="182"/>
      <c r="W879" s="182"/>
      <c r="X879" s="182"/>
      <c r="Y879" s="182"/>
      <c r="Z879" s="182"/>
    </row>
    <row r="880" spans="3:26" ht="14.25" customHeight="1">
      <c r="C880" s="178"/>
      <c r="D880" s="178"/>
      <c r="E880" s="180"/>
      <c r="F880" s="181"/>
      <c r="T880" s="182"/>
      <c r="U880" s="182"/>
      <c r="V880" s="182"/>
      <c r="W880" s="182"/>
      <c r="X880" s="182"/>
      <c r="Y880" s="182"/>
      <c r="Z880" s="182"/>
    </row>
    <row r="881" spans="3:26" ht="14.25" customHeight="1">
      <c r="C881" s="178"/>
      <c r="D881" s="178"/>
      <c r="E881" s="180"/>
      <c r="F881" s="181"/>
      <c r="T881" s="182"/>
      <c r="U881" s="182"/>
      <c r="V881" s="182"/>
      <c r="W881" s="182"/>
      <c r="X881" s="182"/>
      <c r="Y881" s="182"/>
      <c r="Z881" s="182"/>
    </row>
    <row r="882" spans="3:26" ht="14.25" customHeight="1">
      <c r="C882" s="178"/>
      <c r="D882" s="178"/>
      <c r="E882" s="180"/>
      <c r="F882" s="181"/>
      <c r="T882" s="182"/>
      <c r="U882" s="182"/>
      <c r="V882" s="182"/>
      <c r="W882" s="182"/>
      <c r="X882" s="182"/>
      <c r="Y882" s="182"/>
      <c r="Z882" s="182"/>
    </row>
    <row r="883" spans="3:26" ht="14.25" customHeight="1">
      <c r="C883" s="178"/>
      <c r="D883" s="178"/>
      <c r="E883" s="180"/>
      <c r="F883" s="181"/>
      <c r="T883" s="182"/>
      <c r="U883" s="182"/>
      <c r="V883" s="182"/>
      <c r="W883" s="182"/>
      <c r="X883" s="182"/>
      <c r="Y883" s="182"/>
      <c r="Z883" s="182"/>
    </row>
    <row r="884" spans="3:26" ht="14.25" customHeight="1">
      <c r="C884" s="178"/>
      <c r="D884" s="178"/>
      <c r="E884" s="180"/>
      <c r="F884" s="181"/>
      <c r="T884" s="182"/>
      <c r="U884" s="182"/>
      <c r="V884" s="182"/>
      <c r="W884" s="182"/>
      <c r="X884" s="182"/>
      <c r="Y884" s="182"/>
      <c r="Z884" s="182"/>
    </row>
    <row r="885" spans="3:26" ht="14.25" customHeight="1">
      <c r="C885" s="178"/>
      <c r="D885" s="178"/>
      <c r="E885" s="180"/>
      <c r="F885" s="181"/>
      <c r="T885" s="182"/>
      <c r="U885" s="182"/>
      <c r="V885" s="182"/>
      <c r="W885" s="182"/>
      <c r="X885" s="182"/>
      <c r="Y885" s="182"/>
      <c r="Z885" s="182"/>
    </row>
    <row r="886" spans="3:26" ht="14.25" customHeight="1">
      <c r="C886" s="178"/>
      <c r="D886" s="178"/>
      <c r="E886" s="180"/>
      <c r="F886" s="181"/>
      <c r="T886" s="182"/>
      <c r="U886" s="182"/>
      <c r="V886" s="182"/>
      <c r="W886" s="182"/>
      <c r="X886" s="182"/>
      <c r="Y886" s="182"/>
      <c r="Z886" s="182"/>
    </row>
    <row r="887" spans="3:26" ht="14.25" customHeight="1">
      <c r="C887" s="178"/>
      <c r="D887" s="178"/>
      <c r="E887" s="180"/>
      <c r="F887" s="181"/>
      <c r="T887" s="182"/>
      <c r="U887" s="182"/>
      <c r="V887" s="182"/>
      <c r="W887" s="182"/>
      <c r="X887" s="182"/>
      <c r="Y887" s="182"/>
      <c r="Z887" s="182"/>
    </row>
    <row r="888" spans="3:26" ht="14.25" customHeight="1">
      <c r="C888" s="178"/>
      <c r="D888" s="178"/>
      <c r="E888" s="180"/>
      <c r="F888" s="181"/>
      <c r="T888" s="182"/>
      <c r="U888" s="182"/>
      <c r="V888" s="182"/>
      <c r="W888" s="182"/>
      <c r="X888" s="182"/>
      <c r="Y888" s="182"/>
      <c r="Z888" s="182"/>
    </row>
    <row r="889" spans="3:26" ht="14.25" customHeight="1">
      <c r="C889" s="178"/>
      <c r="D889" s="178"/>
      <c r="E889" s="180"/>
      <c r="F889" s="181"/>
      <c r="T889" s="182"/>
      <c r="U889" s="182"/>
      <c r="V889" s="182"/>
      <c r="W889" s="182"/>
      <c r="X889" s="182"/>
      <c r="Y889" s="182"/>
      <c r="Z889" s="182"/>
    </row>
    <row r="890" spans="3:26" ht="14.25" customHeight="1">
      <c r="C890" s="178"/>
      <c r="D890" s="178"/>
      <c r="E890" s="180"/>
      <c r="F890" s="181"/>
      <c r="T890" s="182"/>
      <c r="U890" s="182"/>
      <c r="V890" s="182"/>
      <c r="W890" s="182"/>
      <c r="X890" s="182"/>
      <c r="Y890" s="182"/>
      <c r="Z890" s="182"/>
    </row>
    <row r="891" spans="3:26" ht="14.25" customHeight="1">
      <c r="C891" s="178"/>
      <c r="D891" s="178"/>
      <c r="E891" s="180"/>
      <c r="F891" s="181"/>
      <c r="T891" s="182"/>
      <c r="U891" s="182"/>
      <c r="V891" s="182"/>
      <c r="W891" s="182"/>
      <c r="X891" s="182"/>
      <c r="Y891" s="182"/>
      <c r="Z891" s="182"/>
    </row>
    <row r="892" spans="3:26" ht="14.25" customHeight="1">
      <c r="C892" s="178"/>
      <c r="D892" s="178"/>
      <c r="E892" s="180"/>
      <c r="F892" s="181"/>
      <c r="T892" s="182"/>
      <c r="U892" s="182"/>
      <c r="V892" s="182"/>
      <c r="W892" s="182"/>
      <c r="X892" s="182"/>
      <c r="Y892" s="182"/>
      <c r="Z892" s="182"/>
    </row>
    <row r="893" spans="3:26" ht="14.25" customHeight="1">
      <c r="C893" s="178"/>
      <c r="D893" s="178"/>
      <c r="E893" s="180"/>
      <c r="F893" s="181"/>
      <c r="T893" s="182"/>
      <c r="U893" s="182"/>
      <c r="V893" s="182"/>
      <c r="W893" s="182"/>
      <c r="X893" s="182"/>
      <c r="Y893" s="182"/>
      <c r="Z893" s="182"/>
    </row>
    <row r="894" spans="3:26" ht="14.25" customHeight="1">
      <c r="C894" s="178"/>
      <c r="D894" s="178"/>
      <c r="E894" s="180"/>
      <c r="F894" s="181"/>
      <c r="T894" s="182"/>
      <c r="U894" s="182"/>
      <c r="V894" s="182"/>
      <c r="W894" s="182"/>
      <c r="X894" s="182"/>
      <c r="Y894" s="182"/>
      <c r="Z894" s="182"/>
    </row>
    <row r="895" spans="3:26" ht="14.25" customHeight="1">
      <c r="C895" s="178"/>
      <c r="D895" s="178"/>
      <c r="E895" s="180"/>
      <c r="F895" s="181"/>
      <c r="T895" s="182"/>
      <c r="U895" s="182"/>
      <c r="V895" s="182"/>
      <c r="W895" s="182"/>
      <c r="X895" s="182"/>
      <c r="Y895" s="182"/>
      <c r="Z895" s="182"/>
    </row>
    <row r="896" spans="3:26" ht="14.25" customHeight="1">
      <c r="C896" s="178"/>
      <c r="D896" s="178"/>
      <c r="E896" s="180"/>
      <c r="F896" s="181"/>
      <c r="T896" s="182"/>
      <c r="U896" s="182"/>
      <c r="V896" s="182"/>
      <c r="W896" s="182"/>
      <c r="X896" s="182"/>
      <c r="Y896" s="182"/>
      <c r="Z896" s="182"/>
    </row>
    <row r="897" spans="3:26" ht="14.25" customHeight="1">
      <c r="C897" s="178"/>
      <c r="D897" s="178"/>
      <c r="E897" s="180"/>
      <c r="F897" s="181"/>
      <c r="T897" s="182"/>
      <c r="U897" s="182"/>
      <c r="V897" s="182"/>
      <c r="W897" s="182"/>
      <c r="X897" s="182"/>
      <c r="Y897" s="182"/>
      <c r="Z897" s="182"/>
    </row>
    <row r="898" spans="3:26" ht="14.25" customHeight="1">
      <c r="C898" s="178"/>
      <c r="D898" s="178"/>
      <c r="E898" s="180"/>
      <c r="F898" s="181"/>
      <c r="T898" s="182"/>
      <c r="U898" s="182"/>
      <c r="V898" s="182"/>
      <c r="W898" s="182"/>
      <c r="X898" s="182"/>
      <c r="Y898" s="182"/>
      <c r="Z898" s="182"/>
    </row>
    <row r="899" spans="3:26" ht="14.25" customHeight="1">
      <c r="C899" s="178"/>
      <c r="D899" s="178"/>
      <c r="E899" s="180"/>
      <c r="F899" s="181"/>
      <c r="T899" s="182"/>
      <c r="U899" s="182"/>
      <c r="V899" s="182"/>
      <c r="W899" s="182"/>
      <c r="X899" s="182"/>
      <c r="Y899" s="182"/>
      <c r="Z899" s="182"/>
    </row>
    <row r="900" spans="3:26" ht="14.25" customHeight="1">
      <c r="C900" s="178"/>
      <c r="D900" s="178"/>
      <c r="E900" s="180"/>
      <c r="F900" s="181"/>
      <c r="T900" s="182"/>
      <c r="U900" s="182"/>
      <c r="V900" s="182"/>
      <c r="W900" s="182"/>
      <c r="X900" s="182"/>
      <c r="Y900" s="182"/>
      <c r="Z900" s="182"/>
    </row>
    <row r="901" spans="3:26" ht="14.25" customHeight="1">
      <c r="C901" s="178"/>
      <c r="D901" s="178"/>
      <c r="E901" s="180"/>
      <c r="F901" s="181"/>
      <c r="T901" s="182"/>
      <c r="U901" s="182"/>
      <c r="V901" s="182"/>
      <c r="W901" s="182"/>
      <c r="X901" s="182"/>
      <c r="Y901" s="182"/>
      <c r="Z901" s="182"/>
    </row>
    <row r="902" spans="3:26" ht="14.25" customHeight="1">
      <c r="C902" s="178"/>
      <c r="D902" s="178"/>
      <c r="E902" s="180"/>
      <c r="F902" s="181"/>
      <c r="T902" s="182"/>
      <c r="U902" s="182"/>
      <c r="V902" s="182"/>
      <c r="W902" s="182"/>
      <c r="X902" s="182"/>
      <c r="Y902" s="182"/>
      <c r="Z902" s="182"/>
    </row>
    <row r="903" spans="3:26" ht="14.25" customHeight="1">
      <c r="C903" s="178"/>
      <c r="D903" s="178"/>
      <c r="E903" s="180"/>
      <c r="F903" s="181"/>
      <c r="T903" s="182"/>
      <c r="U903" s="182"/>
      <c r="V903" s="182"/>
      <c r="W903" s="182"/>
      <c r="X903" s="182"/>
      <c r="Y903" s="182"/>
      <c r="Z903" s="182"/>
    </row>
    <row r="904" spans="3:26" ht="14.25" customHeight="1">
      <c r="C904" s="178"/>
      <c r="D904" s="178"/>
      <c r="E904" s="180"/>
      <c r="F904" s="181"/>
      <c r="T904" s="182"/>
      <c r="U904" s="182"/>
      <c r="V904" s="182"/>
      <c r="W904" s="182"/>
      <c r="X904" s="182"/>
      <c r="Y904" s="182"/>
      <c r="Z904" s="182"/>
    </row>
    <row r="905" spans="3:26" ht="14.25" customHeight="1">
      <c r="C905" s="178"/>
      <c r="D905" s="178"/>
      <c r="E905" s="180"/>
      <c r="F905" s="181"/>
      <c r="T905" s="182"/>
      <c r="U905" s="182"/>
      <c r="V905" s="182"/>
      <c r="W905" s="182"/>
      <c r="X905" s="182"/>
      <c r="Y905" s="182"/>
      <c r="Z905" s="182"/>
    </row>
    <row r="906" spans="3:26" ht="14.25" customHeight="1">
      <c r="C906" s="178"/>
      <c r="D906" s="178"/>
      <c r="E906" s="180"/>
      <c r="F906" s="181"/>
      <c r="T906" s="182"/>
      <c r="U906" s="182"/>
      <c r="V906" s="182"/>
      <c r="W906" s="182"/>
      <c r="X906" s="182"/>
      <c r="Y906" s="182"/>
      <c r="Z906" s="182"/>
    </row>
    <row r="907" spans="3:26" ht="14.25" customHeight="1">
      <c r="C907" s="178"/>
      <c r="D907" s="178"/>
      <c r="E907" s="180"/>
      <c r="F907" s="181"/>
      <c r="T907" s="182"/>
      <c r="U907" s="182"/>
      <c r="V907" s="182"/>
      <c r="W907" s="182"/>
      <c r="X907" s="182"/>
      <c r="Y907" s="182"/>
      <c r="Z907" s="182"/>
    </row>
    <row r="908" spans="3:26" ht="14.25" customHeight="1">
      <c r="C908" s="178"/>
      <c r="D908" s="178"/>
      <c r="E908" s="180"/>
      <c r="F908" s="181"/>
      <c r="T908" s="182"/>
      <c r="U908" s="182"/>
      <c r="V908" s="182"/>
      <c r="W908" s="182"/>
      <c r="X908" s="182"/>
      <c r="Y908" s="182"/>
      <c r="Z908" s="182"/>
    </row>
    <row r="909" spans="3:26" ht="14.25" customHeight="1">
      <c r="C909" s="178"/>
      <c r="D909" s="178"/>
      <c r="E909" s="180"/>
      <c r="F909" s="181"/>
      <c r="T909" s="182"/>
      <c r="U909" s="182"/>
      <c r="V909" s="182"/>
      <c r="W909" s="182"/>
      <c r="X909" s="182"/>
      <c r="Y909" s="182"/>
      <c r="Z909" s="182"/>
    </row>
    <row r="910" spans="3:26" ht="14.25" customHeight="1">
      <c r="C910" s="178"/>
      <c r="D910" s="178"/>
      <c r="E910" s="180"/>
      <c r="F910" s="181"/>
      <c r="T910" s="182"/>
      <c r="U910" s="182"/>
      <c r="V910" s="182"/>
      <c r="W910" s="182"/>
      <c r="X910" s="182"/>
      <c r="Y910" s="182"/>
      <c r="Z910" s="182"/>
    </row>
    <row r="911" spans="3:26" ht="14.25" customHeight="1">
      <c r="C911" s="178"/>
      <c r="D911" s="178"/>
      <c r="E911" s="180"/>
      <c r="F911" s="181"/>
      <c r="T911" s="182"/>
      <c r="U911" s="182"/>
      <c r="V911" s="182"/>
      <c r="W911" s="182"/>
      <c r="X911" s="182"/>
      <c r="Y911" s="182"/>
      <c r="Z911" s="182"/>
    </row>
    <row r="912" spans="3:26" ht="14.25" customHeight="1">
      <c r="C912" s="178"/>
      <c r="D912" s="178"/>
      <c r="E912" s="180"/>
      <c r="F912" s="181"/>
      <c r="T912" s="182"/>
      <c r="U912" s="182"/>
      <c r="V912" s="182"/>
      <c r="W912" s="182"/>
      <c r="X912" s="182"/>
      <c r="Y912" s="182"/>
      <c r="Z912" s="182"/>
    </row>
    <row r="913" spans="3:26" ht="14.25" customHeight="1">
      <c r="C913" s="178"/>
      <c r="D913" s="178"/>
      <c r="E913" s="180"/>
      <c r="F913" s="181"/>
      <c r="T913" s="182"/>
      <c r="U913" s="182"/>
      <c r="V913" s="182"/>
      <c r="W913" s="182"/>
      <c r="X913" s="182"/>
      <c r="Y913" s="182"/>
      <c r="Z913" s="182"/>
    </row>
    <row r="914" spans="3:26" ht="14.25" customHeight="1">
      <c r="C914" s="178"/>
      <c r="D914" s="178"/>
      <c r="E914" s="180"/>
      <c r="F914" s="181"/>
      <c r="T914" s="182"/>
      <c r="U914" s="182"/>
      <c r="V914" s="182"/>
      <c r="W914" s="182"/>
      <c r="X914" s="182"/>
      <c r="Y914" s="182"/>
      <c r="Z914" s="182"/>
    </row>
    <row r="915" spans="3:26" ht="14.25" customHeight="1">
      <c r="C915" s="178"/>
      <c r="D915" s="178"/>
      <c r="E915" s="180"/>
      <c r="F915" s="181"/>
      <c r="T915" s="182"/>
      <c r="U915" s="182"/>
      <c r="V915" s="182"/>
      <c r="W915" s="182"/>
      <c r="X915" s="182"/>
      <c r="Y915" s="182"/>
      <c r="Z915" s="182"/>
    </row>
    <row r="916" spans="3:26" ht="14.25" customHeight="1">
      <c r="C916" s="178"/>
      <c r="D916" s="178"/>
      <c r="E916" s="180"/>
      <c r="F916" s="181"/>
      <c r="T916" s="182"/>
      <c r="U916" s="182"/>
      <c r="V916" s="182"/>
      <c r="W916" s="182"/>
      <c r="X916" s="182"/>
      <c r="Y916" s="182"/>
      <c r="Z916" s="182"/>
    </row>
    <row r="917" spans="3:26" ht="14.25" customHeight="1">
      <c r="C917" s="178"/>
      <c r="D917" s="178"/>
      <c r="E917" s="180"/>
      <c r="F917" s="181"/>
      <c r="T917" s="182"/>
      <c r="U917" s="182"/>
      <c r="V917" s="182"/>
      <c r="W917" s="182"/>
      <c r="X917" s="182"/>
      <c r="Y917" s="182"/>
      <c r="Z917" s="182"/>
    </row>
    <row r="918" spans="3:26" ht="14.25" customHeight="1">
      <c r="C918" s="178"/>
      <c r="D918" s="178"/>
      <c r="E918" s="180"/>
      <c r="F918" s="181"/>
      <c r="T918" s="182"/>
      <c r="U918" s="182"/>
      <c r="V918" s="182"/>
      <c r="W918" s="182"/>
      <c r="X918" s="182"/>
      <c r="Y918" s="182"/>
      <c r="Z918" s="182"/>
    </row>
    <row r="919" spans="3:26" ht="14.25" customHeight="1">
      <c r="C919" s="178"/>
      <c r="D919" s="178"/>
      <c r="E919" s="180"/>
      <c r="F919" s="181"/>
      <c r="T919" s="182"/>
      <c r="U919" s="182"/>
      <c r="V919" s="182"/>
      <c r="W919" s="182"/>
      <c r="X919" s="182"/>
      <c r="Y919" s="182"/>
      <c r="Z919" s="182"/>
    </row>
    <row r="920" spans="3:26" ht="14.25" customHeight="1">
      <c r="C920" s="178"/>
      <c r="D920" s="178"/>
      <c r="E920" s="180"/>
      <c r="F920" s="181"/>
      <c r="T920" s="182"/>
      <c r="U920" s="182"/>
      <c r="V920" s="182"/>
      <c r="W920" s="182"/>
      <c r="X920" s="182"/>
      <c r="Y920" s="182"/>
      <c r="Z920" s="182"/>
    </row>
    <row r="921" spans="3:26" ht="14.25" customHeight="1">
      <c r="C921" s="178"/>
      <c r="D921" s="178"/>
      <c r="E921" s="180"/>
      <c r="F921" s="181"/>
      <c r="T921" s="182"/>
      <c r="U921" s="182"/>
      <c r="V921" s="182"/>
      <c r="W921" s="182"/>
      <c r="X921" s="182"/>
      <c r="Y921" s="182"/>
      <c r="Z921" s="182"/>
    </row>
    <row r="922" spans="3:26" ht="14.25" customHeight="1">
      <c r="C922" s="178"/>
      <c r="D922" s="178"/>
      <c r="E922" s="180"/>
      <c r="F922" s="181"/>
      <c r="T922" s="182"/>
      <c r="U922" s="182"/>
      <c r="V922" s="182"/>
      <c r="W922" s="182"/>
      <c r="X922" s="182"/>
      <c r="Y922" s="182"/>
      <c r="Z922" s="182"/>
    </row>
    <row r="923" spans="3:26" ht="14.25" customHeight="1">
      <c r="C923" s="178"/>
      <c r="D923" s="178"/>
      <c r="E923" s="180"/>
      <c r="F923" s="181"/>
      <c r="T923" s="182"/>
      <c r="U923" s="182"/>
      <c r="V923" s="182"/>
      <c r="W923" s="182"/>
      <c r="X923" s="182"/>
      <c r="Y923" s="182"/>
      <c r="Z923" s="182"/>
    </row>
    <row r="924" spans="3:26" ht="14.25" customHeight="1">
      <c r="C924" s="178"/>
      <c r="D924" s="178"/>
      <c r="E924" s="180"/>
      <c r="F924" s="181"/>
      <c r="T924" s="182"/>
      <c r="U924" s="182"/>
      <c r="V924" s="182"/>
      <c r="W924" s="182"/>
      <c r="X924" s="182"/>
      <c r="Y924" s="182"/>
      <c r="Z924" s="182"/>
    </row>
    <row r="925" spans="3:26" ht="14.25" customHeight="1">
      <c r="C925" s="178"/>
      <c r="D925" s="178"/>
      <c r="E925" s="180"/>
      <c r="F925" s="181"/>
      <c r="T925" s="182"/>
      <c r="U925" s="182"/>
      <c r="V925" s="182"/>
      <c r="W925" s="182"/>
      <c r="X925" s="182"/>
      <c r="Y925" s="182"/>
      <c r="Z925" s="182"/>
    </row>
    <row r="926" spans="3:26" ht="14.25" customHeight="1">
      <c r="C926" s="178"/>
      <c r="D926" s="178"/>
      <c r="E926" s="180"/>
      <c r="F926" s="181"/>
      <c r="T926" s="182"/>
      <c r="U926" s="182"/>
      <c r="V926" s="182"/>
      <c r="W926" s="182"/>
      <c r="X926" s="182"/>
      <c r="Y926" s="182"/>
      <c r="Z926" s="182"/>
    </row>
    <row r="927" spans="3:26" ht="14.25" customHeight="1">
      <c r="C927" s="178"/>
      <c r="D927" s="178"/>
      <c r="E927" s="180"/>
      <c r="F927" s="181"/>
      <c r="T927" s="182"/>
      <c r="U927" s="182"/>
      <c r="V927" s="182"/>
      <c r="W927" s="182"/>
      <c r="X927" s="182"/>
      <c r="Y927" s="182"/>
      <c r="Z927" s="182"/>
    </row>
    <row r="928" spans="3:26" ht="14.25" customHeight="1">
      <c r="C928" s="178"/>
      <c r="D928" s="178"/>
      <c r="E928" s="180"/>
      <c r="F928" s="181"/>
      <c r="T928" s="182"/>
      <c r="U928" s="182"/>
      <c r="V928" s="182"/>
      <c r="W928" s="182"/>
      <c r="X928" s="182"/>
      <c r="Y928" s="182"/>
      <c r="Z928" s="182"/>
    </row>
    <row r="929" spans="3:26" ht="14.25" customHeight="1">
      <c r="C929" s="178"/>
      <c r="D929" s="178"/>
      <c r="E929" s="180"/>
      <c r="F929" s="181"/>
      <c r="T929" s="182"/>
      <c r="U929" s="182"/>
      <c r="V929" s="182"/>
      <c r="W929" s="182"/>
      <c r="X929" s="182"/>
      <c r="Y929" s="182"/>
      <c r="Z929" s="182"/>
    </row>
    <row r="930" spans="3:26" ht="14.25" customHeight="1">
      <c r="C930" s="178"/>
      <c r="D930" s="178"/>
      <c r="E930" s="180"/>
      <c r="F930" s="181"/>
      <c r="T930" s="182"/>
      <c r="U930" s="182"/>
      <c r="V930" s="182"/>
      <c r="W930" s="182"/>
      <c r="X930" s="182"/>
      <c r="Y930" s="182"/>
      <c r="Z930" s="182"/>
    </row>
    <row r="931" spans="3:26" ht="14.25" customHeight="1">
      <c r="C931" s="178"/>
      <c r="D931" s="178"/>
      <c r="E931" s="180"/>
      <c r="F931" s="181"/>
      <c r="T931" s="182"/>
      <c r="U931" s="182"/>
      <c r="V931" s="182"/>
      <c r="W931" s="182"/>
      <c r="X931" s="182"/>
      <c r="Y931" s="182"/>
      <c r="Z931" s="182"/>
    </row>
    <row r="932" spans="3:26" ht="14.25" customHeight="1">
      <c r="C932" s="178"/>
      <c r="D932" s="178"/>
      <c r="E932" s="180"/>
      <c r="F932" s="181"/>
      <c r="T932" s="182"/>
      <c r="U932" s="182"/>
      <c r="V932" s="182"/>
      <c r="W932" s="182"/>
      <c r="X932" s="182"/>
      <c r="Y932" s="182"/>
      <c r="Z932" s="182"/>
    </row>
    <row r="933" spans="3:26" ht="14.25" customHeight="1">
      <c r="C933" s="178"/>
      <c r="D933" s="178"/>
      <c r="E933" s="180"/>
      <c r="F933" s="181"/>
      <c r="T933" s="182"/>
      <c r="U933" s="182"/>
      <c r="V933" s="182"/>
      <c r="W933" s="182"/>
      <c r="X933" s="182"/>
      <c r="Y933" s="182"/>
      <c r="Z933" s="182"/>
    </row>
    <row r="934" spans="3:26" ht="14.25" customHeight="1">
      <c r="C934" s="178"/>
      <c r="D934" s="178"/>
      <c r="E934" s="180"/>
      <c r="F934" s="181"/>
      <c r="T934" s="182"/>
      <c r="U934" s="182"/>
      <c r="V934" s="182"/>
      <c r="W934" s="182"/>
      <c r="X934" s="182"/>
      <c r="Y934" s="182"/>
      <c r="Z934" s="182"/>
    </row>
    <row r="935" spans="3:26" ht="14.25" customHeight="1">
      <c r="C935" s="178"/>
      <c r="D935" s="178"/>
      <c r="E935" s="180"/>
      <c r="F935" s="181"/>
      <c r="T935" s="182"/>
      <c r="U935" s="182"/>
      <c r="V935" s="182"/>
      <c r="W935" s="182"/>
      <c r="X935" s="182"/>
      <c r="Y935" s="182"/>
      <c r="Z935" s="182"/>
    </row>
    <row r="936" spans="3:26" ht="14.25" customHeight="1">
      <c r="C936" s="178"/>
      <c r="D936" s="178"/>
      <c r="E936" s="180"/>
      <c r="F936" s="181"/>
      <c r="T936" s="182"/>
      <c r="U936" s="182"/>
      <c r="V936" s="182"/>
      <c r="W936" s="182"/>
      <c r="X936" s="182"/>
      <c r="Y936" s="182"/>
      <c r="Z936" s="182"/>
    </row>
    <row r="937" spans="3:26" ht="14.25" customHeight="1">
      <c r="C937" s="178"/>
      <c r="D937" s="178"/>
      <c r="E937" s="180"/>
      <c r="F937" s="181"/>
      <c r="T937" s="182"/>
      <c r="U937" s="182"/>
      <c r="V937" s="182"/>
      <c r="W937" s="182"/>
      <c r="X937" s="182"/>
      <c r="Y937" s="182"/>
      <c r="Z937" s="182"/>
    </row>
    <row r="938" spans="3:26" ht="14.25" customHeight="1">
      <c r="C938" s="178"/>
      <c r="D938" s="178"/>
      <c r="E938" s="180"/>
      <c r="F938" s="181"/>
      <c r="T938" s="182"/>
      <c r="U938" s="182"/>
      <c r="V938" s="182"/>
      <c r="W938" s="182"/>
      <c r="X938" s="182"/>
      <c r="Y938" s="182"/>
      <c r="Z938" s="182"/>
    </row>
    <row r="939" spans="3:26" ht="14.25" customHeight="1">
      <c r="C939" s="178"/>
      <c r="D939" s="178"/>
      <c r="E939" s="180"/>
      <c r="F939" s="181"/>
      <c r="T939" s="182"/>
      <c r="U939" s="182"/>
      <c r="V939" s="182"/>
      <c r="W939" s="182"/>
      <c r="X939" s="182"/>
      <c r="Y939" s="182"/>
      <c r="Z939" s="182"/>
    </row>
    <row r="940" spans="3:26" ht="14.25" customHeight="1">
      <c r="C940" s="178"/>
      <c r="D940" s="178"/>
      <c r="E940" s="180"/>
      <c r="F940" s="181"/>
      <c r="T940" s="182"/>
      <c r="U940" s="182"/>
      <c r="V940" s="182"/>
      <c r="W940" s="182"/>
      <c r="X940" s="182"/>
      <c r="Y940" s="182"/>
      <c r="Z940" s="182"/>
    </row>
    <row r="941" spans="3:26" ht="14.25" customHeight="1">
      <c r="C941" s="178"/>
      <c r="D941" s="178"/>
      <c r="E941" s="180"/>
      <c r="F941" s="181"/>
      <c r="T941" s="182"/>
      <c r="U941" s="182"/>
      <c r="V941" s="182"/>
      <c r="W941" s="182"/>
      <c r="X941" s="182"/>
      <c r="Y941" s="182"/>
      <c r="Z941" s="182"/>
    </row>
    <row r="942" spans="3:26" ht="14.25" customHeight="1">
      <c r="C942" s="178"/>
      <c r="D942" s="178"/>
      <c r="E942" s="180"/>
      <c r="F942" s="181"/>
      <c r="T942" s="182"/>
      <c r="U942" s="182"/>
      <c r="V942" s="182"/>
      <c r="W942" s="182"/>
      <c r="X942" s="182"/>
      <c r="Y942" s="182"/>
      <c r="Z942" s="182"/>
    </row>
    <row r="943" spans="3:26" ht="14.25" customHeight="1">
      <c r="C943" s="178"/>
      <c r="D943" s="178"/>
      <c r="E943" s="180"/>
      <c r="F943" s="181"/>
      <c r="T943" s="182"/>
      <c r="U943" s="182"/>
      <c r="V943" s="182"/>
      <c r="W943" s="182"/>
      <c r="X943" s="182"/>
      <c r="Y943" s="182"/>
      <c r="Z943" s="182"/>
    </row>
    <row r="944" spans="3:26" ht="14.25" customHeight="1">
      <c r="C944" s="178"/>
      <c r="D944" s="178"/>
      <c r="E944" s="180"/>
      <c r="F944" s="181"/>
      <c r="T944" s="182"/>
      <c r="U944" s="182"/>
      <c r="V944" s="182"/>
      <c r="W944" s="182"/>
      <c r="X944" s="182"/>
      <c r="Y944" s="182"/>
      <c r="Z944" s="182"/>
    </row>
    <row r="945" spans="3:26" ht="14.25" customHeight="1">
      <c r="C945" s="178"/>
      <c r="D945" s="178"/>
      <c r="E945" s="180"/>
      <c r="F945" s="181"/>
      <c r="T945" s="182"/>
      <c r="U945" s="182"/>
      <c r="V945" s="182"/>
      <c r="W945" s="182"/>
      <c r="X945" s="182"/>
      <c r="Y945" s="182"/>
      <c r="Z945" s="182"/>
    </row>
    <row r="946" spans="3:26" ht="14.25" customHeight="1">
      <c r="C946" s="178"/>
      <c r="D946" s="178"/>
      <c r="E946" s="180"/>
      <c r="F946" s="181"/>
      <c r="T946" s="182"/>
      <c r="U946" s="182"/>
      <c r="V946" s="182"/>
      <c r="W946" s="182"/>
      <c r="X946" s="182"/>
      <c r="Y946" s="182"/>
      <c r="Z946" s="182"/>
    </row>
    <row r="947" spans="3:26" ht="14.25" customHeight="1">
      <c r="C947" s="178"/>
      <c r="D947" s="178"/>
      <c r="E947" s="180"/>
      <c r="F947" s="181"/>
      <c r="T947" s="182"/>
      <c r="U947" s="182"/>
      <c r="V947" s="182"/>
      <c r="W947" s="182"/>
      <c r="X947" s="182"/>
      <c r="Y947" s="182"/>
      <c r="Z947" s="182"/>
    </row>
    <row r="948" spans="3:26" ht="14.25" customHeight="1">
      <c r="C948" s="178"/>
      <c r="D948" s="178"/>
      <c r="E948" s="180"/>
      <c r="F948" s="181"/>
      <c r="T948" s="182"/>
      <c r="U948" s="182"/>
      <c r="V948" s="182"/>
      <c r="W948" s="182"/>
      <c r="X948" s="182"/>
      <c r="Y948" s="182"/>
      <c r="Z948" s="182"/>
    </row>
    <row r="949" spans="3:26" ht="14.25" customHeight="1">
      <c r="C949" s="178"/>
      <c r="D949" s="178"/>
      <c r="E949" s="180"/>
      <c r="F949" s="181"/>
      <c r="T949" s="182"/>
      <c r="U949" s="182"/>
      <c r="V949" s="182"/>
      <c r="W949" s="182"/>
      <c r="X949" s="182"/>
      <c r="Y949" s="182"/>
      <c r="Z949" s="182"/>
    </row>
    <row r="950" spans="3:26" ht="14.25" customHeight="1">
      <c r="C950" s="178"/>
      <c r="D950" s="178"/>
      <c r="E950" s="180"/>
      <c r="F950" s="181"/>
      <c r="T950" s="182"/>
      <c r="U950" s="182"/>
      <c r="V950" s="182"/>
      <c r="W950" s="182"/>
      <c r="X950" s="182"/>
      <c r="Y950" s="182"/>
      <c r="Z950" s="182"/>
    </row>
    <row r="951" spans="3:26" ht="14.25" customHeight="1">
      <c r="C951" s="178"/>
      <c r="D951" s="178"/>
      <c r="E951" s="180"/>
      <c r="F951" s="181"/>
      <c r="T951" s="182"/>
      <c r="U951" s="182"/>
      <c r="V951" s="182"/>
      <c r="W951" s="182"/>
      <c r="X951" s="182"/>
      <c r="Y951" s="182"/>
      <c r="Z951" s="182"/>
    </row>
    <row r="952" spans="3:26" ht="14.25" customHeight="1">
      <c r="C952" s="178"/>
      <c r="D952" s="178"/>
      <c r="E952" s="180"/>
      <c r="F952" s="181"/>
      <c r="T952" s="182"/>
      <c r="U952" s="182"/>
      <c r="V952" s="182"/>
      <c r="W952" s="182"/>
      <c r="X952" s="182"/>
      <c r="Y952" s="182"/>
      <c r="Z952" s="182"/>
    </row>
    <row r="953" spans="3:26" ht="14.25" customHeight="1">
      <c r="C953" s="178"/>
      <c r="D953" s="178"/>
      <c r="E953" s="180"/>
      <c r="F953" s="181"/>
      <c r="T953" s="182"/>
      <c r="U953" s="182"/>
      <c r="V953" s="182"/>
      <c r="W953" s="182"/>
      <c r="X953" s="182"/>
      <c r="Y953" s="182"/>
      <c r="Z953" s="182"/>
    </row>
    <row r="954" spans="3:26" ht="14.25" customHeight="1">
      <c r="C954" s="178"/>
      <c r="D954" s="178"/>
      <c r="E954" s="180"/>
      <c r="F954" s="181"/>
      <c r="T954" s="182"/>
      <c r="U954" s="182"/>
      <c r="V954" s="182"/>
      <c r="W954" s="182"/>
      <c r="X954" s="182"/>
      <c r="Y954" s="182"/>
      <c r="Z954" s="182"/>
    </row>
    <row r="955" spans="3:26" ht="14.25" customHeight="1">
      <c r="C955" s="178"/>
      <c r="D955" s="178"/>
      <c r="E955" s="180"/>
      <c r="F955" s="181"/>
      <c r="T955" s="182"/>
      <c r="U955" s="182"/>
      <c r="V955" s="182"/>
      <c r="W955" s="182"/>
      <c r="X955" s="182"/>
      <c r="Y955" s="182"/>
      <c r="Z955" s="182"/>
    </row>
    <row r="956" spans="3:26" ht="14.25" customHeight="1">
      <c r="C956" s="178"/>
      <c r="D956" s="178"/>
      <c r="E956" s="180"/>
      <c r="F956" s="181"/>
      <c r="T956" s="182"/>
      <c r="U956" s="182"/>
      <c r="V956" s="182"/>
      <c r="W956" s="182"/>
      <c r="X956" s="182"/>
      <c r="Y956" s="182"/>
      <c r="Z956" s="182"/>
    </row>
    <row r="957" spans="3:26" ht="14.25" customHeight="1">
      <c r="C957" s="178"/>
      <c r="D957" s="178"/>
      <c r="E957" s="180"/>
      <c r="F957" s="181"/>
      <c r="T957" s="182"/>
      <c r="U957" s="182"/>
      <c r="V957" s="182"/>
      <c r="W957" s="182"/>
      <c r="X957" s="182"/>
      <c r="Y957" s="182"/>
      <c r="Z957" s="182"/>
    </row>
    <row r="958" spans="3:26" ht="14.25" customHeight="1">
      <c r="C958" s="178"/>
      <c r="D958" s="178"/>
      <c r="E958" s="180"/>
      <c r="F958" s="181"/>
      <c r="T958" s="182"/>
      <c r="U958" s="182"/>
      <c r="V958" s="182"/>
      <c r="W958" s="182"/>
      <c r="X958" s="182"/>
      <c r="Y958" s="182"/>
      <c r="Z958" s="182"/>
    </row>
    <row r="959" spans="3:26" ht="14.25" customHeight="1">
      <c r="C959" s="178"/>
      <c r="D959" s="178"/>
      <c r="E959" s="180"/>
      <c r="F959" s="181"/>
      <c r="T959" s="182"/>
      <c r="U959" s="182"/>
      <c r="V959" s="182"/>
      <c r="W959" s="182"/>
      <c r="X959" s="182"/>
      <c r="Y959" s="182"/>
      <c r="Z959" s="182"/>
    </row>
    <row r="960" spans="3:26" ht="14.25" customHeight="1">
      <c r="C960" s="178"/>
      <c r="D960" s="178"/>
      <c r="E960" s="180"/>
      <c r="F960" s="181"/>
      <c r="T960" s="182"/>
      <c r="U960" s="182"/>
      <c r="V960" s="182"/>
      <c r="W960" s="182"/>
      <c r="X960" s="182"/>
      <c r="Y960" s="182"/>
      <c r="Z960" s="182"/>
    </row>
    <row r="961" spans="3:26" ht="14.25" customHeight="1">
      <c r="C961" s="178"/>
      <c r="D961" s="178"/>
      <c r="E961" s="180"/>
      <c r="F961" s="181"/>
      <c r="T961" s="182"/>
      <c r="U961" s="182"/>
      <c r="V961" s="182"/>
      <c r="W961" s="182"/>
      <c r="X961" s="182"/>
      <c r="Y961" s="182"/>
      <c r="Z961" s="182"/>
    </row>
    <row r="962" spans="3:26" ht="14.25" customHeight="1">
      <c r="C962" s="178"/>
      <c r="D962" s="178"/>
      <c r="E962" s="180"/>
      <c r="F962" s="181"/>
      <c r="T962" s="182"/>
      <c r="U962" s="182"/>
      <c r="V962" s="182"/>
      <c r="W962" s="182"/>
      <c r="X962" s="182"/>
      <c r="Y962" s="182"/>
      <c r="Z962" s="182"/>
    </row>
    <row r="963" spans="3:26" ht="14.25" customHeight="1">
      <c r="C963" s="178"/>
      <c r="D963" s="178"/>
      <c r="E963" s="180"/>
      <c r="F963" s="181"/>
      <c r="T963" s="182"/>
      <c r="U963" s="182"/>
      <c r="V963" s="182"/>
      <c r="W963" s="182"/>
      <c r="X963" s="182"/>
      <c r="Y963" s="182"/>
      <c r="Z963" s="182"/>
    </row>
    <row r="964" spans="3:26" ht="14.25" customHeight="1">
      <c r="C964" s="178"/>
      <c r="D964" s="178"/>
      <c r="E964" s="180"/>
      <c r="F964" s="181"/>
      <c r="T964" s="182"/>
      <c r="U964" s="182"/>
      <c r="V964" s="182"/>
      <c r="W964" s="182"/>
      <c r="X964" s="182"/>
      <c r="Y964" s="182"/>
      <c r="Z964" s="182"/>
    </row>
    <row r="965" spans="3:26" ht="14.25" customHeight="1">
      <c r="C965" s="178"/>
      <c r="D965" s="178"/>
      <c r="E965" s="180"/>
      <c r="F965" s="181"/>
      <c r="T965" s="182"/>
      <c r="U965" s="182"/>
      <c r="V965" s="182"/>
      <c r="W965" s="182"/>
      <c r="X965" s="182"/>
      <c r="Y965" s="182"/>
      <c r="Z965" s="182"/>
    </row>
    <row r="966" spans="3:26" ht="14.25" customHeight="1">
      <c r="C966" s="178"/>
      <c r="D966" s="178"/>
      <c r="E966" s="180"/>
      <c r="F966" s="181"/>
      <c r="T966" s="182"/>
      <c r="U966" s="182"/>
      <c r="V966" s="182"/>
      <c r="W966" s="182"/>
      <c r="X966" s="182"/>
      <c r="Y966" s="182"/>
      <c r="Z966" s="182"/>
    </row>
    <row r="967" spans="3:26" ht="14.25" customHeight="1">
      <c r="C967" s="178"/>
      <c r="D967" s="178"/>
      <c r="E967" s="180"/>
      <c r="F967" s="181"/>
      <c r="T967" s="182"/>
      <c r="U967" s="182"/>
      <c r="V967" s="182"/>
      <c r="W967" s="182"/>
      <c r="X967" s="182"/>
      <c r="Y967" s="182"/>
      <c r="Z967" s="182"/>
    </row>
    <row r="968" spans="3:26" ht="14.25" customHeight="1">
      <c r="C968" s="178"/>
      <c r="D968" s="178"/>
      <c r="E968" s="180"/>
      <c r="F968" s="181"/>
      <c r="T968" s="182"/>
      <c r="U968" s="182"/>
      <c r="V968" s="182"/>
      <c r="W968" s="182"/>
      <c r="X968" s="182"/>
      <c r="Y968" s="182"/>
      <c r="Z968" s="182"/>
    </row>
    <row r="969" spans="3:26" ht="14.25" customHeight="1">
      <c r="C969" s="178"/>
      <c r="D969" s="178"/>
      <c r="E969" s="180"/>
      <c r="F969" s="181"/>
      <c r="T969" s="182"/>
      <c r="U969" s="182"/>
      <c r="V969" s="182"/>
      <c r="W969" s="182"/>
      <c r="X969" s="182"/>
      <c r="Y969" s="182"/>
      <c r="Z969" s="182"/>
    </row>
    <row r="970" spans="3:26" ht="14.25" customHeight="1">
      <c r="C970" s="178"/>
      <c r="D970" s="178"/>
      <c r="E970" s="180"/>
      <c r="F970" s="181"/>
      <c r="T970" s="182"/>
      <c r="U970" s="182"/>
      <c r="V970" s="182"/>
      <c r="W970" s="182"/>
      <c r="X970" s="182"/>
      <c r="Y970" s="182"/>
      <c r="Z970" s="182"/>
    </row>
    <row r="971" spans="3:26" ht="14.25" customHeight="1">
      <c r="C971" s="178"/>
      <c r="D971" s="178"/>
      <c r="E971" s="180"/>
      <c r="F971" s="181"/>
      <c r="T971" s="182"/>
      <c r="U971" s="182"/>
      <c r="V971" s="182"/>
      <c r="W971" s="182"/>
      <c r="X971" s="182"/>
      <c r="Y971" s="182"/>
      <c r="Z971" s="182"/>
    </row>
    <row r="972" spans="3:26" ht="14.25" customHeight="1">
      <c r="C972" s="178"/>
      <c r="D972" s="178"/>
      <c r="E972" s="180"/>
      <c r="F972" s="181"/>
      <c r="T972" s="182"/>
      <c r="U972" s="182"/>
      <c r="V972" s="182"/>
      <c r="W972" s="182"/>
      <c r="X972" s="182"/>
      <c r="Y972" s="182"/>
      <c r="Z972" s="182"/>
    </row>
    <row r="973" spans="3:26" ht="14.25" customHeight="1">
      <c r="C973" s="178"/>
      <c r="D973" s="178"/>
      <c r="E973" s="180"/>
      <c r="F973" s="181"/>
      <c r="T973" s="182"/>
      <c r="U973" s="182"/>
      <c r="V973" s="182"/>
      <c r="W973" s="182"/>
      <c r="X973" s="182"/>
      <c r="Y973" s="182"/>
      <c r="Z973" s="182"/>
    </row>
    <row r="974" spans="3:26" ht="14.25" customHeight="1">
      <c r="C974" s="178"/>
      <c r="D974" s="178"/>
      <c r="E974" s="180"/>
      <c r="F974" s="181"/>
      <c r="T974" s="182"/>
      <c r="U974" s="182"/>
      <c r="V974" s="182"/>
      <c r="W974" s="182"/>
      <c r="X974" s="182"/>
      <c r="Y974" s="182"/>
      <c r="Z974" s="182"/>
    </row>
    <row r="975" spans="3:26" ht="14.25" customHeight="1">
      <c r="C975" s="178"/>
      <c r="D975" s="178"/>
      <c r="E975" s="180"/>
      <c r="F975" s="181"/>
      <c r="T975" s="182"/>
      <c r="U975" s="182"/>
      <c r="V975" s="182"/>
      <c r="W975" s="182"/>
      <c r="X975" s="182"/>
      <c r="Y975" s="182"/>
      <c r="Z975" s="182"/>
    </row>
    <row r="976" spans="3:26" ht="14.25" customHeight="1">
      <c r="C976" s="178"/>
      <c r="D976" s="178"/>
      <c r="E976" s="180"/>
      <c r="F976" s="181"/>
      <c r="T976" s="182"/>
      <c r="U976" s="182"/>
      <c r="V976" s="182"/>
      <c r="W976" s="182"/>
      <c r="X976" s="182"/>
      <c r="Y976" s="182"/>
      <c r="Z976" s="182"/>
    </row>
    <row r="977" spans="3:26" ht="14.25" customHeight="1">
      <c r="C977" s="178"/>
      <c r="D977" s="178"/>
      <c r="E977" s="180"/>
      <c r="F977" s="181"/>
      <c r="T977" s="182"/>
      <c r="U977" s="182"/>
      <c r="V977" s="182"/>
      <c r="W977" s="182"/>
      <c r="X977" s="182"/>
      <c r="Y977" s="182"/>
      <c r="Z977" s="182"/>
    </row>
    <row r="978" spans="3:26" ht="14.25" customHeight="1">
      <c r="C978" s="178"/>
      <c r="D978" s="178"/>
      <c r="E978" s="180"/>
      <c r="F978" s="181"/>
      <c r="T978" s="182"/>
      <c r="U978" s="182"/>
      <c r="V978" s="182"/>
      <c r="W978" s="182"/>
      <c r="X978" s="182"/>
      <c r="Y978" s="182"/>
      <c r="Z978" s="182"/>
    </row>
    <row r="979" spans="3:26" ht="14.25" customHeight="1">
      <c r="C979" s="178"/>
      <c r="D979" s="178"/>
      <c r="E979" s="180"/>
      <c r="F979" s="181"/>
      <c r="T979" s="182"/>
      <c r="U979" s="182"/>
      <c r="V979" s="182"/>
      <c r="W979" s="182"/>
      <c r="X979" s="182"/>
      <c r="Y979" s="182"/>
      <c r="Z979" s="182"/>
    </row>
    <row r="980" spans="3:26" ht="14.25" customHeight="1">
      <c r="C980" s="178"/>
      <c r="D980" s="178"/>
      <c r="E980" s="180"/>
      <c r="F980" s="181"/>
      <c r="T980" s="182"/>
      <c r="U980" s="182"/>
      <c r="V980" s="182"/>
      <c r="W980" s="182"/>
      <c r="X980" s="182"/>
      <c r="Y980" s="182"/>
      <c r="Z980" s="182"/>
    </row>
    <row r="981" spans="3:26" ht="14.25" customHeight="1">
      <c r="C981" s="178"/>
      <c r="D981" s="178"/>
      <c r="E981" s="180"/>
      <c r="F981" s="181"/>
      <c r="T981" s="182"/>
      <c r="U981" s="182"/>
      <c r="V981" s="182"/>
      <c r="W981" s="182"/>
      <c r="X981" s="182"/>
      <c r="Y981" s="182"/>
      <c r="Z981" s="182"/>
    </row>
    <row r="982" spans="3:26" ht="14.25" customHeight="1">
      <c r="C982" s="178"/>
      <c r="D982" s="178"/>
      <c r="E982" s="180"/>
      <c r="F982" s="181"/>
      <c r="T982" s="182"/>
      <c r="U982" s="182"/>
      <c r="V982" s="182"/>
      <c r="W982" s="182"/>
      <c r="X982" s="182"/>
      <c r="Y982" s="182"/>
      <c r="Z982" s="182"/>
    </row>
    <row r="983" spans="3:26" ht="14.25" customHeight="1">
      <c r="C983" s="178"/>
      <c r="D983" s="178"/>
      <c r="E983" s="180"/>
      <c r="F983" s="181"/>
      <c r="T983" s="182"/>
      <c r="U983" s="182"/>
      <c r="V983" s="182"/>
      <c r="W983" s="182"/>
      <c r="X983" s="182"/>
      <c r="Y983" s="182"/>
      <c r="Z983" s="182"/>
    </row>
    <row r="984" spans="3:26" ht="14.25" customHeight="1">
      <c r="C984" s="178"/>
      <c r="D984" s="178"/>
      <c r="E984" s="180"/>
      <c r="F984" s="181"/>
      <c r="T984" s="182"/>
      <c r="U984" s="182"/>
      <c r="V984" s="182"/>
      <c r="W984" s="182"/>
      <c r="X984" s="182"/>
      <c r="Y984" s="182"/>
      <c r="Z984" s="182"/>
    </row>
    <row r="985" spans="3:26" ht="14.25" customHeight="1">
      <c r="C985" s="178"/>
      <c r="D985" s="178"/>
      <c r="E985" s="180"/>
      <c r="F985" s="181"/>
      <c r="T985" s="182"/>
      <c r="U985" s="182"/>
      <c r="V985" s="182"/>
      <c r="W985" s="182"/>
      <c r="X985" s="182"/>
      <c r="Y985" s="182"/>
      <c r="Z985" s="182"/>
    </row>
    <row r="986" spans="3:26" ht="14.25" customHeight="1">
      <c r="C986" s="178"/>
      <c r="D986" s="178"/>
      <c r="E986" s="180"/>
      <c r="F986" s="181"/>
      <c r="T986" s="182"/>
      <c r="U986" s="182"/>
      <c r="V986" s="182"/>
      <c r="W986" s="182"/>
      <c r="X986" s="182"/>
      <c r="Y986" s="182"/>
      <c r="Z986" s="182"/>
    </row>
    <row r="987" spans="3:26" ht="14.25" customHeight="1">
      <c r="C987" s="178"/>
      <c r="D987" s="178"/>
      <c r="E987" s="180"/>
      <c r="F987" s="181"/>
      <c r="T987" s="182"/>
      <c r="U987" s="182"/>
      <c r="V987" s="182"/>
      <c r="W987" s="182"/>
      <c r="X987" s="182"/>
      <c r="Y987" s="182"/>
      <c r="Z987" s="182"/>
    </row>
    <row r="988" spans="3:26" ht="14.25" customHeight="1">
      <c r="C988" s="178"/>
      <c r="D988" s="178"/>
      <c r="E988" s="180"/>
      <c r="F988" s="181"/>
      <c r="T988" s="182"/>
      <c r="U988" s="182"/>
      <c r="V988" s="182"/>
      <c r="W988" s="182"/>
      <c r="X988" s="182"/>
      <c r="Y988" s="182"/>
      <c r="Z988" s="182"/>
    </row>
    <row r="989" spans="3:26" ht="14.25" customHeight="1">
      <c r="C989" s="178"/>
      <c r="D989" s="178"/>
      <c r="E989" s="180"/>
      <c r="F989" s="181"/>
      <c r="T989" s="182"/>
      <c r="U989" s="182"/>
      <c r="V989" s="182"/>
      <c r="W989" s="182"/>
      <c r="X989" s="182"/>
      <c r="Y989" s="182"/>
      <c r="Z989" s="182"/>
    </row>
    <row r="990" spans="3:26" ht="14.25" customHeight="1">
      <c r="C990" s="178"/>
      <c r="D990" s="178"/>
      <c r="E990" s="180"/>
      <c r="F990" s="181"/>
      <c r="T990" s="182"/>
      <c r="U990" s="182"/>
      <c r="V990" s="182"/>
      <c r="W990" s="182"/>
      <c r="X990" s="182"/>
      <c r="Y990" s="182"/>
      <c r="Z990" s="182"/>
    </row>
    <row r="991" spans="3:26" ht="14.25" customHeight="1">
      <c r="C991" s="178"/>
      <c r="D991" s="178"/>
      <c r="E991" s="180"/>
      <c r="F991" s="181"/>
      <c r="T991" s="182"/>
      <c r="U991" s="182"/>
      <c r="V991" s="182"/>
      <c r="W991" s="182"/>
      <c r="X991" s="182"/>
      <c r="Y991" s="182"/>
      <c r="Z991" s="182"/>
    </row>
    <row r="992" spans="3:26" ht="14.25" customHeight="1">
      <c r="C992" s="178"/>
      <c r="D992" s="178"/>
      <c r="E992" s="180"/>
      <c r="F992" s="181"/>
      <c r="T992" s="182"/>
      <c r="U992" s="182"/>
      <c r="V992" s="182"/>
      <c r="W992" s="182"/>
      <c r="X992" s="182"/>
      <c r="Y992" s="182"/>
      <c r="Z992" s="182"/>
    </row>
    <row r="993" spans="3:26" ht="14.25" customHeight="1">
      <c r="C993" s="178"/>
      <c r="D993" s="178"/>
      <c r="E993" s="180"/>
      <c r="F993" s="181"/>
      <c r="T993" s="182"/>
      <c r="U993" s="182"/>
      <c r="V993" s="182"/>
      <c r="W993" s="182"/>
      <c r="X993" s="182"/>
      <c r="Y993" s="182"/>
      <c r="Z993" s="182"/>
    </row>
    <row r="994" spans="3:26" ht="14.25" customHeight="1">
      <c r="C994" s="178"/>
      <c r="D994" s="178"/>
      <c r="E994" s="180"/>
      <c r="F994" s="181"/>
      <c r="T994" s="182"/>
      <c r="U994" s="182"/>
      <c r="V994" s="182"/>
      <c r="W994" s="182"/>
      <c r="X994" s="182"/>
      <c r="Y994" s="182"/>
      <c r="Z994" s="182"/>
    </row>
    <row r="995" spans="3:26" ht="14.25" customHeight="1">
      <c r="C995" s="178"/>
      <c r="D995" s="178"/>
      <c r="E995" s="180"/>
      <c r="F995" s="181"/>
      <c r="T995" s="182"/>
      <c r="U995" s="182"/>
      <c r="V995" s="182"/>
      <c r="W995" s="182"/>
      <c r="X995" s="182"/>
      <c r="Y995" s="182"/>
      <c r="Z995" s="182"/>
    </row>
    <row r="996" spans="3:26" ht="14.25" customHeight="1">
      <c r="C996" s="178"/>
      <c r="D996" s="178"/>
      <c r="E996" s="180"/>
      <c r="F996" s="181"/>
      <c r="T996" s="182"/>
      <c r="U996" s="182"/>
      <c r="V996" s="182"/>
      <c r="W996" s="182"/>
      <c r="X996" s="182"/>
      <c r="Y996" s="182"/>
      <c r="Z996" s="182"/>
    </row>
    <row r="997" spans="3:26" ht="14.25" customHeight="1">
      <c r="C997" s="178"/>
      <c r="D997" s="178"/>
      <c r="E997" s="180"/>
      <c r="F997" s="181"/>
      <c r="T997" s="182"/>
      <c r="U997" s="182"/>
      <c r="V997" s="182"/>
      <c r="W997" s="182"/>
      <c r="X997" s="182"/>
      <c r="Y997" s="182"/>
      <c r="Z997" s="182"/>
    </row>
    <row r="998" spans="3:26" ht="14.25" customHeight="1">
      <c r="C998" s="178"/>
      <c r="D998" s="178"/>
      <c r="E998" s="180"/>
      <c r="F998" s="181"/>
      <c r="T998" s="182"/>
      <c r="U998" s="182"/>
      <c r="V998" s="182"/>
      <c r="W998" s="182"/>
      <c r="X998" s="182"/>
      <c r="Y998" s="182"/>
      <c r="Z998" s="182"/>
    </row>
    <row r="999" spans="3:26" ht="14.25" customHeight="1">
      <c r="C999" s="178"/>
      <c r="D999" s="178"/>
      <c r="E999" s="180"/>
      <c r="F999" s="181"/>
      <c r="T999" s="182"/>
      <c r="U999" s="182"/>
      <c r="V999" s="182"/>
      <c r="W999" s="182"/>
      <c r="X999" s="182"/>
      <c r="Y999" s="182"/>
      <c r="Z999" s="182"/>
    </row>
    <row r="1000" spans="3:26" ht="14.25" customHeight="1">
      <c r="C1000" s="178"/>
      <c r="D1000" s="178"/>
      <c r="E1000" s="180"/>
      <c r="F1000" s="181"/>
      <c r="T1000" s="182"/>
      <c r="U1000" s="182"/>
      <c r="V1000" s="182"/>
      <c r="W1000" s="182"/>
      <c r="X1000" s="182"/>
      <c r="Y1000" s="182"/>
      <c r="Z1000" s="182"/>
    </row>
  </sheetData>
  <autoFilter ref="A2:Z2" xr:uid="{00000000-0009-0000-0000-000008000000}"/>
  <conditionalFormatting sqref="A1:E2 A133:A255 A834:E1000">
    <cfRule type="cellIs" dxfId="39" priority="33" operator="equal">
      <formula>0</formula>
    </cfRule>
  </conditionalFormatting>
  <conditionalFormatting sqref="D133:E255">
    <cfRule type="cellIs" dxfId="38" priority="42" operator="equal">
      <formula>0</formula>
    </cfRule>
  </conditionalFormatting>
  <conditionalFormatting sqref="B133:C255">
    <cfRule type="cellIs" dxfId="37" priority="44" operator="equal">
      <formula>0</formula>
    </cfRule>
  </conditionalFormatting>
  <conditionalFormatting sqref="A256:A267">
    <cfRule type="cellIs" dxfId="36" priority="46" operator="equal">
      <formula>0</formula>
    </cfRule>
  </conditionalFormatting>
  <conditionalFormatting sqref="D256:E267">
    <cfRule type="cellIs" dxfId="35" priority="49" operator="equal">
      <formula>0</formula>
    </cfRule>
  </conditionalFormatting>
  <conditionalFormatting sqref="B256:C267">
    <cfRule type="cellIs" dxfId="34" priority="51" operator="equal">
      <formula>0</formula>
    </cfRule>
  </conditionalFormatting>
  <conditionalFormatting sqref="A268:A833">
    <cfRule type="cellIs" dxfId="33" priority="57" operator="equal">
      <formula>0</formula>
    </cfRule>
  </conditionalFormatting>
  <conditionalFormatting sqref="D268:E833">
    <cfRule type="cellIs" dxfId="32" priority="60" operator="equal">
      <formula>0</formula>
    </cfRule>
  </conditionalFormatting>
  <conditionalFormatting sqref="B268:C833">
    <cfRule type="cellIs" dxfId="31" priority="62" operator="equal">
      <formula>0</formula>
    </cfRule>
  </conditionalFormatting>
  <conditionalFormatting sqref="A3:E3 A4:A132">
    <cfRule type="cellIs" dxfId="30" priority="32" operator="equal">
      <formula>0</formula>
    </cfRule>
  </conditionalFormatting>
  <conditionalFormatting sqref="B48:C100 B4:E47 C101:C132 D48:D132">
    <cfRule type="cellIs" dxfId="29" priority="31" operator="equal">
      <formula>0</formula>
    </cfRule>
  </conditionalFormatting>
  <conditionalFormatting sqref="D48:D132">
    <cfRule type="cellIs" dxfId="28" priority="29" operator="equal">
      <formula>0</formula>
    </cfRule>
  </conditionalFormatting>
  <conditionalFormatting sqref="B101:C132">
    <cfRule type="cellIs" dxfId="27" priority="30" operator="equal">
      <formula>0</formula>
    </cfRule>
  </conditionalFormatting>
  <conditionalFormatting sqref="E48:E132">
    <cfRule type="cellIs" dxfId="26" priority="28" operator="equal">
      <formula>0</formula>
    </cfRule>
  </conditionalFormatting>
  <conditionalFormatting sqref="G1:G3 G834:G1048576">
    <cfRule type="cellIs" dxfId="25" priority="26" operator="equal">
      <formula>0</formula>
    </cfRule>
  </conditionalFormatting>
  <conditionalFormatting sqref="G4:G47">
    <cfRule type="cellIs" dxfId="24" priority="25" operator="equal">
      <formula>0</formula>
    </cfRule>
  </conditionalFormatting>
  <conditionalFormatting sqref="G48:G255">
    <cfRule type="cellIs" dxfId="23" priority="24" operator="equal">
      <formula>0</formula>
    </cfRule>
  </conditionalFormatting>
  <conditionalFormatting sqref="G256:G267">
    <cfRule type="cellIs" dxfId="22" priority="23" operator="equal">
      <formula>0</formula>
    </cfRule>
  </conditionalFormatting>
  <conditionalFormatting sqref="G268:G833">
    <cfRule type="cellIs" dxfId="21" priority="22" operator="equal">
      <formula>0</formula>
    </cfRule>
  </conditionalFormatting>
  <conditionalFormatting sqref="H1:R3 J4:K255 P4:R255 H4:H255 R256:R267 H834:R1048576">
    <cfRule type="cellIs" dxfId="1" priority="21" operator="equal">
      <formula>0</formula>
    </cfRule>
  </conditionalFormatting>
  <conditionalFormatting sqref="M4:O5 I43:I47 M42:O47 L6:O41">
    <cfRule type="cellIs" dxfId="20" priority="20" operator="equal">
      <formula>0</formula>
    </cfRule>
  </conditionalFormatting>
  <conditionalFormatting sqref="H3:H255">
    <cfRule type="cellIs" dxfId="0" priority="19" operator="equal">
      <formula>0</formula>
    </cfRule>
  </conditionalFormatting>
  <conditionalFormatting sqref="I4:I42">
    <cfRule type="cellIs" dxfId="19" priority="18" operator="equal">
      <formula>0</formula>
    </cfRule>
  </conditionalFormatting>
  <conditionalFormatting sqref="L4:L5">
    <cfRule type="cellIs" dxfId="18" priority="17" operator="equal">
      <formula>0</formula>
    </cfRule>
  </conditionalFormatting>
  <conditionalFormatting sqref="L42:L44">
    <cfRule type="cellIs" dxfId="17" priority="16" operator="equal">
      <formula>0</formula>
    </cfRule>
  </conditionalFormatting>
  <conditionalFormatting sqref="L45:L47">
    <cfRule type="cellIs" dxfId="16" priority="15" operator="equal">
      <formula>0</formula>
    </cfRule>
  </conditionalFormatting>
  <conditionalFormatting sqref="I48:I255 M48:O255">
    <cfRule type="cellIs" dxfId="15" priority="14" operator="equal">
      <formula>0</formula>
    </cfRule>
  </conditionalFormatting>
  <conditionalFormatting sqref="L48:L255">
    <cfRule type="cellIs" dxfId="14" priority="13" operator="equal">
      <formula>0</formula>
    </cfRule>
  </conditionalFormatting>
  <conditionalFormatting sqref="H256:H267 P256:P267">
    <cfRule type="cellIs" dxfId="13" priority="12" operator="equal">
      <formula>0</formula>
    </cfRule>
  </conditionalFormatting>
  <conditionalFormatting sqref="H256:H267">
    <cfRule type="cellIs" dxfId="12" priority="11" operator="equal">
      <formula>0</formula>
    </cfRule>
  </conditionalFormatting>
  <conditionalFormatting sqref="I266:I267 M256:O267">
    <cfRule type="cellIs" dxfId="11" priority="10" operator="equal">
      <formula>0</formula>
    </cfRule>
  </conditionalFormatting>
  <conditionalFormatting sqref="L256:L267">
    <cfRule type="cellIs" dxfId="10" priority="9" operator="equal">
      <formula>0</formula>
    </cfRule>
  </conditionalFormatting>
  <conditionalFormatting sqref="I256:I265">
    <cfRule type="cellIs" dxfId="9" priority="8" operator="equal">
      <formula>0</formula>
    </cfRule>
  </conditionalFormatting>
  <conditionalFormatting sqref="J256:K833">
    <cfRule type="cellIs" dxfId="8" priority="7" operator="equal">
      <formula>0</formula>
    </cfRule>
  </conditionalFormatting>
  <conditionalFormatting sqref="Q256:Q833">
    <cfRule type="cellIs" dxfId="7" priority="6" operator="equal">
      <formula>0</formula>
    </cfRule>
  </conditionalFormatting>
  <conditionalFormatting sqref="R268:R833">
    <cfRule type="cellIs" dxfId="6" priority="5" operator="equal">
      <formula>0</formula>
    </cfRule>
  </conditionalFormatting>
  <conditionalFormatting sqref="H268:H833 P268:P833">
    <cfRule type="cellIs" dxfId="5" priority="4" operator="equal">
      <formula>0</formula>
    </cfRule>
  </conditionalFormatting>
  <conditionalFormatting sqref="H268:H833">
    <cfRule type="cellIs" dxfId="4" priority="3" operator="equal">
      <formula>0</formula>
    </cfRule>
  </conditionalFormatting>
  <conditionalFormatting sqref="I268:I833 M268:O833">
    <cfRule type="cellIs" dxfId="3" priority="2" operator="equal">
      <formula>0</formula>
    </cfRule>
  </conditionalFormatting>
  <conditionalFormatting sqref="L268:L833">
    <cfRule type="cellIs" dxfId="2" priority="1" operator="equal">
      <formula>0</formula>
    </cfRule>
  </conditionalFormatting>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E75B5"/>
  </sheetPr>
  <dimension ref="A1:F1000"/>
  <sheetViews>
    <sheetView workbookViewId="0">
      <selection activeCell="F11" sqref="F11"/>
    </sheetView>
  </sheetViews>
  <sheetFormatPr defaultColWidth="14.42578125" defaultRowHeight="15" customHeight="1"/>
  <cols>
    <col min="1" max="1" width="3" customWidth="1"/>
    <col min="2" max="2" width="42.7109375" customWidth="1"/>
    <col min="3" max="3" width="44.7109375" customWidth="1"/>
    <col min="4" max="4" width="8.7109375" customWidth="1"/>
    <col min="5" max="5" width="10.28515625" customWidth="1"/>
    <col min="6" max="26" width="8.7109375" customWidth="1"/>
  </cols>
  <sheetData>
    <row r="1" spans="1:4" ht="14.25" customHeight="1">
      <c r="A1" s="123">
        <v>20</v>
      </c>
      <c r="B1" s="123" t="s">
        <v>12</v>
      </c>
      <c r="C1" s="123" t="str">
        <f t="shared" ref="C1:C299" si="0">B1&amp;A1</f>
        <v>BOD Pelindo (Penugasan)20</v>
      </c>
      <c r="D1" s="190">
        <f>COUNTIF('JANUARI (sesuai bulan berjalan)'!$V$1:$V$464,'Usia cek'!C1)</f>
        <v>0</v>
      </c>
    </row>
    <row r="2" spans="1:4" ht="14.25" customHeight="1">
      <c r="A2" s="123">
        <v>21</v>
      </c>
      <c r="B2" s="123" t="s">
        <v>12</v>
      </c>
      <c r="C2" s="123" t="str">
        <f t="shared" si="0"/>
        <v>BOD Pelindo (Penugasan)21</v>
      </c>
      <c r="D2" s="190">
        <f>COUNTIF('JANUARI (sesuai bulan berjalan)'!$V$1:$V$464,'Usia cek'!C2)</f>
        <v>0</v>
      </c>
    </row>
    <row r="3" spans="1:4" ht="14.25" customHeight="1">
      <c r="A3" s="123">
        <v>22</v>
      </c>
      <c r="B3" s="123" t="s">
        <v>12</v>
      </c>
      <c r="C3" s="123" t="str">
        <f t="shared" si="0"/>
        <v>BOD Pelindo (Penugasan)22</v>
      </c>
      <c r="D3" s="190">
        <f>COUNTIF('JANUARI (sesuai bulan berjalan)'!$V$1:$V$464,'Usia cek'!C3)</f>
        <v>0</v>
      </c>
    </row>
    <row r="4" spans="1:4" ht="14.25" customHeight="1">
      <c r="A4" s="123">
        <v>23</v>
      </c>
      <c r="B4" s="123" t="s">
        <v>12</v>
      </c>
      <c r="C4" s="123" t="str">
        <f t="shared" si="0"/>
        <v>BOD Pelindo (Penugasan)23</v>
      </c>
      <c r="D4" s="190">
        <f>COUNTIF('JANUARI (sesuai bulan berjalan)'!$V$1:$V$464,'Usia cek'!C4)</f>
        <v>0</v>
      </c>
    </row>
    <row r="5" spans="1:4" ht="14.25" customHeight="1">
      <c r="A5" s="123">
        <v>24</v>
      </c>
      <c r="B5" s="123" t="s">
        <v>12</v>
      </c>
      <c r="C5" s="123" t="str">
        <f t="shared" si="0"/>
        <v>BOD Pelindo (Penugasan)24</v>
      </c>
      <c r="D5" s="190">
        <f>COUNTIF('JANUARI (sesuai bulan berjalan)'!$V$1:$V$464,'Usia cek'!C5)</f>
        <v>0</v>
      </c>
    </row>
    <row r="6" spans="1:4" ht="14.25" customHeight="1">
      <c r="A6" s="123">
        <v>25</v>
      </c>
      <c r="B6" s="123" t="s">
        <v>12</v>
      </c>
      <c r="C6" s="123" t="str">
        <f t="shared" si="0"/>
        <v>BOD Pelindo (Penugasan)25</v>
      </c>
      <c r="D6" s="190">
        <f>COUNTIF('JANUARI (sesuai bulan berjalan)'!$V$1:$V$464,'Usia cek'!C6)</f>
        <v>0</v>
      </c>
    </row>
    <row r="7" spans="1:4" ht="14.25" customHeight="1">
      <c r="A7" s="123">
        <v>26</v>
      </c>
      <c r="B7" s="123" t="s">
        <v>12</v>
      </c>
      <c r="C7" s="123" t="str">
        <f t="shared" si="0"/>
        <v>BOD Pelindo (Penugasan)26</v>
      </c>
      <c r="D7" s="190">
        <f>COUNTIF('JANUARI (sesuai bulan berjalan)'!$V$1:$V$464,'Usia cek'!C7)</f>
        <v>0</v>
      </c>
    </row>
    <row r="8" spans="1:4" ht="14.25" customHeight="1">
      <c r="A8" s="123">
        <v>27</v>
      </c>
      <c r="B8" s="123" t="str">
        <f t="shared" ref="B8:B38" si="1">B7</f>
        <v>BOD Pelindo (Penugasan)</v>
      </c>
      <c r="C8" s="123" t="str">
        <f t="shared" si="0"/>
        <v>BOD Pelindo (Penugasan)27</v>
      </c>
      <c r="D8" s="190">
        <f>COUNTIF('JANUARI (sesuai bulan berjalan)'!$V$1:$V$464,'Usia cek'!C8)</f>
        <v>0</v>
      </c>
    </row>
    <row r="9" spans="1:4" ht="14.25" customHeight="1">
      <c r="A9" s="123">
        <v>28</v>
      </c>
      <c r="B9" s="123" t="str">
        <f t="shared" si="1"/>
        <v>BOD Pelindo (Penugasan)</v>
      </c>
      <c r="C9" s="123" t="str">
        <f t="shared" si="0"/>
        <v>BOD Pelindo (Penugasan)28</v>
      </c>
      <c r="D9" s="190">
        <f>COUNTIF('JANUARI (sesuai bulan berjalan)'!$V$1:$V$464,'Usia cek'!C9)</f>
        <v>0</v>
      </c>
    </row>
    <row r="10" spans="1:4" ht="14.25" customHeight="1">
      <c r="A10" s="123">
        <v>29</v>
      </c>
      <c r="B10" s="123" t="str">
        <f t="shared" si="1"/>
        <v>BOD Pelindo (Penugasan)</v>
      </c>
      <c r="C10" s="123" t="str">
        <f t="shared" si="0"/>
        <v>BOD Pelindo (Penugasan)29</v>
      </c>
      <c r="D10" s="190">
        <f>COUNTIF('JANUARI (sesuai bulan berjalan)'!$V$1:$V$464,'Usia cek'!C10)</f>
        <v>0</v>
      </c>
    </row>
    <row r="11" spans="1:4" ht="14.25" customHeight="1">
      <c r="A11" s="123">
        <v>30</v>
      </c>
      <c r="B11" s="123" t="str">
        <f t="shared" si="1"/>
        <v>BOD Pelindo (Penugasan)</v>
      </c>
      <c r="C11" s="123" t="str">
        <f t="shared" si="0"/>
        <v>BOD Pelindo (Penugasan)30</v>
      </c>
      <c r="D11" s="190">
        <f>COUNTIF('JANUARI (sesuai bulan berjalan)'!$V$1:$V$464,'Usia cek'!C11)</f>
        <v>0</v>
      </c>
    </row>
    <row r="12" spans="1:4" ht="14.25" customHeight="1">
      <c r="A12" s="123">
        <v>31</v>
      </c>
      <c r="B12" s="123" t="str">
        <f t="shared" si="1"/>
        <v>BOD Pelindo (Penugasan)</v>
      </c>
      <c r="C12" s="123" t="str">
        <f t="shared" si="0"/>
        <v>BOD Pelindo (Penugasan)31</v>
      </c>
      <c r="D12" s="190">
        <f>COUNTIF('JANUARI (sesuai bulan berjalan)'!$V$1:$V$464,'Usia cek'!C12)</f>
        <v>0</v>
      </c>
    </row>
    <row r="13" spans="1:4" ht="14.25" customHeight="1">
      <c r="A13" s="123">
        <v>32</v>
      </c>
      <c r="B13" s="123" t="str">
        <f t="shared" si="1"/>
        <v>BOD Pelindo (Penugasan)</v>
      </c>
      <c r="C13" s="123" t="str">
        <f t="shared" si="0"/>
        <v>BOD Pelindo (Penugasan)32</v>
      </c>
      <c r="D13" s="190">
        <f>COUNTIF('JANUARI (sesuai bulan berjalan)'!$V$1:$V$464,'Usia cek'!C13)</f>
        <v>0</v>
      </c>
    </row>
    <row r="14" spans="1:4" ht="14.25" customHeight="1">
      <c r="A14" s="123">
        <v>33</v>
      </c>
      <c r="B14" s="123" t="str">
        <f t="shared" si="1"/>
        <v>BOD Pelindo (Penugasan)</v>
      </c>
      <c r="C14" s="123" t="str">
        <f t="shared" si="0"/>
        <v>BOD Pelindo (Penugasan)33</v>
      </c>
      <c r="D14" s="190">
        <f>COUNTIF('JANUARI (sesuai bulan berjalan)'!$V$1:$V$464,'Usia cek'!C14)</f>
        <v>0</v>
      </c>
    </row>
    <row r="15" spans="1:4" ht="14.25" customHeight="1">
      <c r="A15" s="123">
        <v>34</v>
      </c>
      <c r="B15" s="123" t="str">
        <f t="shared" si="1"/>
        <v>BOD Pelindo (Penugasan)</v>
      </c>
      <c r="C15" s="123" t="str">
        <f t="shared" si="0"/>
        <v>BOD Pelindo (Penugasan)34</v>
      </c>
      <c r="D15" s="190">
        <f>COUNTIF('JANUARI (sesuai bulan berjalan)'!$V$1:$V$464,'Usia cek'!C15)</f>
        <v>0</v>
      </c>
    </row>
    <row r="16" spans="1:4" ht="14.25" customHeight="1">
      <c r="A16" s="123">
        <v>35</v>
      </c>
      <c r="B16" s="123" t="str">
        <f t="shared" si="1"/>
        <v>BOD Pelindo (Penugasan)</v>
      </c>
      <c r="C16" s="123" t="str">
        <f t="shared" si="0"/>
        <v>BOD Pelindo (Penugasan)35</v>
      </c>
      <c r="D16" s="190">
        <f>COUNTIF('JANUARI (sesuai bulan berjalan)'!$V$1:$V$464,'Usia cek'!C16)</f>
        <v>0</v>
      </c>
    </row>
    <row r="17" spans="1:6" ht="14.25" customHeight="1">
      <c r="A17" s="123">
        <v>36</v>
      </c>
      <c r="B17" s="123" t="str">
        <f t="shared" si="1"/>
        <v>BOD Pelindo (Penugasan)</v>
      </c>
      <c r="C17" s="123" t="str">
        <f t="shared" si="0"/>
        <v>BOD Pelindo (Penugasan)36</v>
      </c>
      <c r="D17" s="190">
        <f>COUNTIF('JANUARI (sesuai bulan berjalan)'!$V$1:$V$464,'Usia cek'!C17)</f>
        <v>0</v>
      </c>
    </row>
    <row r="18" spans="1:6" ht="14.25" customHeight="1">
      <c r="A18" s="123">
        <v>37</v>
      </c>
      <c r="B18" s="123" t="str">
        <f t="shared" si="1"/>
        <v>BOD Pelindo (Penugasan)</v>
      </c>
      <c r="C18" s="123" t="str">
        <f t="shared" si="0"/>
        <v>BOD Pelindo (Penugasan)37</v>
      </c>
      <c r="D18" s="190">
        <f>COUNTIF('JANUARI (sesuai bulan berjalan)'!$V$1:$V$464,'Usia cek'!C18)</f>
        <v>0</v>
      </c>
    </row>
    <row r="19" spans="1:6" ht="14.25" customHeight="1">
      <c r="A19" s="123">
        <v>38</v>
      </c>
      <c r="B19" s="123" t="str">
        <f t="shared" si="1"/>
        <v>BOD Pelindo (Penugasan)</v>
      </c>
      <c r="C19" s="123" t="str">
        <f t="shared" si="0"/>
        <v>BOD Pelindo (Penugasan)38</v>
      </c>
      <c r="D19" s="190">
        <f>COUNTIF('JANUARI (sesuai bulan berjalan)'!$V$1:$V$464,'Usia cek'!C19)</f>
        <v>0</v>
      </c>
      <c r="E19" s="191" t="s">
        <v>233</v>
      </c>
      <c r="F19" s="190">
        <f>SUM(D1:D6)</f>
        <v>0</v>
      </c>
    </row>
    <row r="20" spans="1:6" ht="14.25" customHeight="1">
      <c r="A20" s="123">
        <v>39</v>
      </c>
      <c r="B20" s="123" t="str">
        <f t="shared" si="1"/>
        <v>BOD Pelindo (Penugasan)</v>
      </c>
      <c r="C20" s="123" t="str">
        <f t="shared" si="0"/>
        <v>BOD Pelindo (Penugasan)39</v>
      </c>
      <c r="D20" s="190">
        <f>COUNTIF('JANUARI (sesuai bulan berjalan)'!$V$1:$V$464,'Usia cek'!C20)</f>
        <v>0</v>
      </c>
      <c r="E20" s="191" t="s">
        <v>234</v>
      </c>
      <c r="F20" s="190">
        <f>SUM(D7:D16)</f>
        <v>0</v>
      </c>
    </row>
    <row r="21" spans="1:6" ht="14.25" customHeight="1">
      <c r="A21" s="123">
        <v>40</v>
      </c>
      <c r="B21" s="123" t="str">
        <f t="shared" si="1"/>
        <v>BOD Pelindo (Penugasan)</v>
      </c>
      <c r="C21" s="123" t="str">
        <f t="shared" si="0"/>
        <v>BOD Pelindo (Penugasan)40</v>
      </c>
      <c r="D21" s="190">
        <f>COUNTIF('JANUARI (sesuai bulan berjalan)'!$V$1:$V$464,'Usia cek'!C21)</f>
        <v>0</v>
      </c>
      <c r="E21" s="191" t="s">
        <v>235</v>
      </c>
      <c r="F21" s="190">
        <f>SUM(D17:D26)</f>
        <v>0</v>
      </c>
    </row>
    <row r="22" spans="1:6" ht="14.25" customHeight="1">
      <c r="A22" s="123">
        <v>41</v>
      </c>
      <c r="B22" s="123" t="str">
        <f t="shared" si="1"/>
        <v>BOD Pelindo (Penugasan)</v>
      </c>
      <c r="C22" s="123" t="str">
        <f t="shared" si="0"/>
        <v>BOD Pelindo (Penugasan)41</v>
      </c>
      <c r="D22" s="190">
        <f>COUNTIF('JANUARI (sesuai bulan berjalan)'!$V$1:$V$464,'Usia cek'!C22)</f>
        <v>0</v>
      </c>
      <c r="E22" s="191" t="s">
        <v>236</v>
      </c>
      <c r="F22" s="190">
        <f>SUM(D27:D31)</f>
        <v>1</v>
      </c>
    </row>
    <row r="23" spans="1:6" ht="14.25" customHeight="1">
      <c r="A23" s="123">
        <v>42</v>
      </c>
      <c r="B23" s="123" t="str">
        <f t="shared" si="1"/>
        <v>BOD Pelindo (Penugasan)</v>
      </c>
      <c r="C23" s="123" t="str">
        <f t="shared" si="0"/>
        <v>BOD Pelindo (Penugasan)42</v>
      </c>
      <c r="D23" s="190">
        <f>COUNTIF('JANUARI (sesuai bulan berjalan)'!$V$1:$V$464,'Usia cek'!C23)</f>
        <v>0</v>
      </c>
      <c r="E23" s="191" t="s">
        <v>237</v>
      </c>
      <c r="F23" s="190">
        <f>SUM(D32:D35)</f>
        <v>0</v>
      </c>
    </row>
    <row r="24" spans="1:6" ht="14.25" customHeight="1">
      <c r="A24" s="123">
        <v>43</v>
      </c>
      <c r="B24" s="123" t="str">
        <f t="shared" si="1"/>
        <v>BOD Pelindo (Penugasan)</v>
      </c>
      <c r="C24" s="123" t="str">
        <f t="shared" si="0"/>
        <v>BOD Pelindo (Penugasan)43</v>
      </c>
      <c r="D24" s="190">
        <f>COUNTIF('JANUARI (sesuai bulan berjalan)'!$V$1:$V$464,'Usia cek'!C24)</f>
        <v>0</v>
      </c>
      <c r="E24" s="191" t="s">
        <v>238</v>
      </c>
      <c r="F24" s="190">
        <f>SUM(D36:D38)</f>
        <v>0</v>
      </c>
    </row>
    <row r="25" spans="1:6" ht="14.25" customHeight="1">
      <c r="A25" s="123">
        <v>44</v>
      </c>
      <c r="B25" s="123" t="str">
        <f t="shared" si="1"/>
        <v>BOD Pelindo (Penugasan)</v>
      </c>
      <c r="C25" s="123" t="str">
        <f t="shared" si="0"/>
        <v>BOD Pelindo (Penugasan)44</v>
      </c>
      <c r="D25" s="190">
        <f>COUNTIF('JANUARI (sesuai bulan berjalan)'!$V$1:$V$464,'Usia cek'!C25)</f>
        <v>0</v>
      </c>
    </row>
    <row r="26" spans="1:6" ht="14.25" customHeight="1">
      <c r="A26" s="123">
        <v>45</v>
      </c>
      <c r="B26" s="123" t="str">
        <f t="shared" si="1"/>
        <v>BOD Pelindo (Penugasan)</v>
      </c>
      <c r="C26" s="123" t="str">
        <f t="shared" si="0"/>
        <v>BOD Pelindo (Penugasan)45</v>
      </c>
      <c r="D26" s="190">
        <f>COUNTIF('JANUARI (sesuai bulan berjalan)'!$V$1:$V$464,'Usia cek'!C26)</f>
        <v>0</v>
      </c>
    </row>
    <row r="27" spans="1:6" ht="14.25" customHeight="1">
      <c r="A27" s="123">
        <v>46</v>
      </c>
      <c r="B27" s="123" t="str">
        <f t="shared" si="1"/>
        <v>BOD Pelindo (Penugasan)</v>
      </c>
      <c r="C27" s="123" t="str">
        <f t="shared" si="0"/>
        <v>BOD Pelindo (Penugasan)46</v>
      </c>
      <c r="D27" s="190">
        <f>COUNTIF('JANUARI (sesuai bulan berjalan)'!$V$1:$V$464,'Usia cek'!C27)</f>
        <v>1</v>
      </c>
    </row>
    <row r="28" spans="1:6" ht="14.25" customHeight="1">
      <c r="A28" s="123">
        <v>47</v>
      </c>
      <c r="B28" s="123" t="str">
        <f t="shared" si="1"/>
        <v>BOD Pelindo (Penugasan)</v>
      </c>
      <c r="C28" s="123" t="str">
        <f t="shared" si="0"/>
        <v>BOD Pelindo (Penugasan)47</v>
      </c>
      <c r="D28" s="190">
        <f>COUNTIF('JANUARI (sesuai bulan berjalan)'!$V$1:$V$464,'Usia cek'!C28)</f>
        <v>0</v>
      </c>
    </row>
    <row r="29" spans="1:6" ht="14.25" customHeight="1">
      <c r="A29" s="123">
        <v>48</v>
      </c>
      <c r="B29" s="123" t="str">
        <f t="shared" si="1"/>
        <v>BOD Pelindo (Penugasan)</v>
      </c>
      <c r="C29" s="123" t="str">
        <f t="shared" si="0"/>
        <v>BOD Pelindo (Penugasan)48</v>
      </c>
      <c r="D29" s="190">
        <f>COUNTIF('JANUARI (sesuai bulan berjalan)'!$V$1:$V$464,'Usia cek'!C29)</f>
        <v>0</v>
      </c>
    </row>
    <row r="30" spans="1:6" ht="14.25" customHeight="1">
      <c r="A30" s="123">
        <v>49</v>
      </c>
      <c r="B30" s="123" t="str">
        <f t="shared" si="1"/>
        <v>BOD Pelindo (Penugasan)</v>
      </c>
      <c r="C30" s="123" t="str">
        <f t="shared" si="0"/>
        <v>BOD Pelindo (Penugasan)49</v>
      </c>
      <c r="D30" s="190">
        <f>COUNTIF('JANUARI (sesuai bulan berjalan)'!$V$1:$V$464,'Usia cek'!C30)</f>
        <v>0</v>
      </c>
    </row>
    <row r="31" spans="1:6" ht="14.25" customHeight="1">
      <c r="A31" s="123">
        <v>50</v>
      </c>
      <c r="B31" s="123" t="str">
        <f t="shared" si="1"/>
        <v>BOD Pelindo (Penugasan)</v>
      </c>
      <c r="C31" s="123" t="str">
        <f t="shared" si="0"/>
        <v>BOD Pelindo (Penugasan)50</v>
      </c>
      <c r="D31" s="190">
        <f>COUNTIF('JANUARI (sesuai bulan berjalan)'!$V$1:$V$464,'Usia cek'!C31)</f>
        <v>0</v>
      </c>
    </row>
    <row r="32" spans="1:6" ht="14.25" customHeight="1">
      <c r="A32" s="123">
        <v>51</v>
      </c>
      <c r="B32" s="123" t="str">
        <f t="shared" si="1"/>
        <v>BOD Pelindo (Penugasan)</v>
      </c>
      <c r="C32" s="123" t="str">
        <f t="shared" si="0"/>
        <v>BOD Pelindo (Penugasan)51</v>
      </c>
      <c r="D32" s="190">
        <f>COUNTIF('JANUARI (sesuai bulan berjalan)'!$V$1:$V$464,'Usia cek'!C32)</f>
        <v>0</v>
      </c>
    </row>
    <row r="33" spans="1:4" ht="14.25" customHeight="1">
      <c r="A33" s="123">
        <v>52</v>
      </c>
      <c r="B33" s="123" t="str">
        <f t="shared" si="1"/>
        <v>BOD Pelindo (Penugasan)</v>
      </c>
      <c r="C33" s="123" t="str">
        <f t="shared" si="0"/>
        <v>BOD Pelindo (Penugasan)52</v>
      </c>
      <c r="D33" s="190">
        <f>COUNTIF('JANUARI (sesuai bulan berjalan)'!$V$1:$V$464,'Usia cek'!C33)</f>
        <v>0</v>
      </c>
    </row>
    <row r="34" spans="1:4" ht="14.25" customHeight="1">
      <c r="A34" s="123">
        <v>53</v>
      </c>
      <c r="B34" s="123" t="str">
        <f t="shared" si="1"/>
        <v>BOD Pelindo (Penugasan)</v>
      </c>
      <c r="C34" s="123" t="str">
        <f t="shared" si="0"/>
        <v>BOD Pelindo (Penugasan)53</v>
      </c>
      <c r="D34" s="190">
        <f>COUNTIF('JANUARI (sesuai bulan berjalan)'!$V$1:$V$464,'Usia cek'!C34)</f>
        <v>0</v>
      </c>
    </row>
    <row r="35" spans="1:4" ht="14.25" customHeight="1">
      <c r="A35" s="123">
        <v>54</v>
      </c>
      <c r="B35" s="123" t="str">
        <f t="shared" si="1"/>
        <v>BOD Pelindo (Penugasan)</v>
      </c>
      <c r="C35" s="123" t="str">
        <f t="shared" si="0"/>
        <v>BOD Pelindo (Penugasan)54</v>
      </c>
      <c r="D35" s="190">
        <f>COUNTIF('JANUARI (sesuai bulan berjalan)'!$V$1:$V$464,'Usia cek'!C35)</f>
        <v>0</v>
      </c>
    </row>
    <row r="36" spans="1:4" ht="14.25" customHeight="1">
      <c r="A36" s="123">
        <v>55</v>
      </c>
      <c r="B36" s="123" t="str">
        <f t="shared" si="1"/>
        <v>BOD Pelindo (Penugasan)</v>
      </c>
      <c r="C36" s="123" t="str">
        <f t="shared" si="0"/>
        <v>BOD Pelindo (Penugasan)55</v>
      </c>
      <c r="D36" s="190">
        <f>COUNTIF('JANUARI (sesuai bulan berjalan)'!$V$1:$V$464,'Usia cek'!C36)</f>
        <v>0</v>
      </c>
    </row>
    <row r="37" spans="1:4" ht="14.25" customHeight="1">
      <c r="A37" s="123">
        <v>56</v>
      </c>
      <c r="B37" s="123" t="str">
        <f t="shared" si="1"/>
        <v>BOD Pelindo (Penugasan)</v>
      </c>
      <c r="C37" s="123" t="str">
        <f t="shared" si="0"/>
        <v>BOD Pelindo (Penugasan)56</v>
      </c>
      <c r="D37" s="190">
        <f>COUNTIF('JANUARI (sesuai bulan berjalan)'!$V$1:$V$464,'Usia cek'!C37)</f>
        <v>0</v>
      </c>
    </row>
    <row r="38" spans="1:4" ht="14.25" customHeight="1">
      <c r="A38" s="123">
        <v>57</v>
      </c>
      <c r="B38" s="123" t="str">
        <f t="shared" si="1"/>
        <v>BOD Pelindo (Penugasan)</v>
      </c>
      <c r="C38" s="123" t="str">
        <f t="shared" si="0"/>
        <v>BOD Pelindo (Penugasan)57</v>
      </c>
      <c r="D38" s="190">
        <f>COUNTIF('JANUARI (sesuai bulan berjalan)'!$V$1:$V$464,'Usia cek'!C38)</f>
        <v>0</v>
      </c>
    </row>
    <row r="39" spans="1:4" ht="14.25" customHeight="1">
      <c r="A39" s="123">
        <v>20</v>
      </c>
      <c r="B39" s="123" t="s">
        <v>13</v>
      </c>
      <c r="C39" s="123" t="str">
        <f t="shared" si="0"/>
        <v>BOD Non Pelindo20</v>
      </c>
      <c r="D39" s="190">
        <f>COUNTIF('JANUARI (sesuai bulan berjalan)'!$V$1:$V$464,'Usia cek'!C39)</f>
        <v>0</v>
      </c>
    </row>
    <row r="40" spans="1:4" ht="14.25" customHeight="1">
      <c r="A40" s="123">
        <v>21</v>
      </c>
      <c r="B40" s="123" t="s">
        <v>13</v>
      </c>
      <c r="C40" s="123" t="str">
        <f t="shared" si="0"/>
        <v>BOD Non Pelindo21</v>
      </c>
      <c r="D40" s="190">
        <f>COUNTIF('JANUARI (sesuai bulan berjalan)'!$V$1:$V$464,'Usia cek'!C40)</f>
        <v>0</v>
      </c>
    </row>
    <row r="41" spans="1:4" ht="14.25" customHeight="1">
      <c r="A41" s="123">
        <v>22</v>
      </c>
      <c r="B41" s="123" t="s">
        <v>13</v>
      </c>
      <c r="C41" s="123" t="str">
        <f t="shared" si="0"/>
        <v>BOD Non Pelindo22</v>
      </c>
      <c r="D41" s="190">
        <f>COUNTIF('JANUARI (sesuai bulan berjalan)'!$V$1:$V$464,'Usia cek'!C41)</f>
        <v>0</v>
      </c>
    </row>
    <row r="42" spans="1:4" ht="14.25" customHeight="1">
      <c r="A42" s="123">
        <v>23</v>
      </c>
      <c r="B42" s="123" t="s">
        <v>13</v>
      </c>
      <c r="C42" s="123" t="str">
        <f t="shared" si="0"/>
        <v>BOD Non Pelindo23</v>
      </c>
      <c r="D42" s="190">
        <f>COUNTIF('JANUARI (sesuai bulan berjalan)'!$V$1:$V$464,'Usia cek'!C42)</f>
        <v>0</v>
      </c>
    </row>
    <row r="43" spans="1:4" ht="14.25" customHeight="1">
      <c r="A43" s="123">
        <v>24</v>
      </c>
      <c r="B43" s="123" t="s">
        <v>13</v>
      </c>
      <c r="C43" s="123" t="str">
        <f t="shared" si="0"/>
        <v>BOD Non Pelindo24</v>
      </c>
      <c r="D43" s="190">
        <f>COUNTIF('JANUARI (sesuai bulan berjalan)'!$V$1:$V$464,'Usia cek'!C43)</f>
        <v>0</v>
      </c>
    </row>
    <row r="44" spans="1:4" ht="14.25" customHeight="1">
      <c r="A44" s="123">
        <v>25</v>
      </c>
      <c r="B44" s="123" t="s">
        <v>13</v>
      </c>
      <c r="C44" s="123" t="str">
        <f t="shared" si="0"/>
        <v>BOD Non Pelindo25</v>
      </c>
      <c r="D44" s="190">
        <f>COUNTIF('JANUARI (sesuai bulan berjalan)'!$V$1:$V$464,'Usia cek'!C44)</f>
        <v>0</v>
      </c>
    </row>
    <row r="45" spans="1:4" ht="14.25" customHeight="1">
      <c r="A45" s="123">
        <v>26</v>
      </c>
      <c r="B45" s="123" t="s">
        <v>13</v>
      </c>
      <c r="C45" s="123" t="str">
        <f t="shared" si="0"/>
        <v>BOD Non Pelindo26</v>
      </c>
      <c r="D45" s="190">
        <f>COUNTIF('JANUARI (sesuai bulan berjalan)'!$V$1:$V$464,'Usia cek'!C45)</f>
        <v>0</v>
      </c>
    </row>
    <row r="46" spans="1:4" ht="14.25" customHeight="1">
      <c r="A46" s="123">
        <v>27</v>
      </c>
      <c r="B46" s="123" t="str">
        <f t="shared" ref="B46:B76" si="2">B45</f>
        <v>BOD Non Pelindo</v>
      </c>
      <c r="C46" s="123" t="str">
        <f t="shared" si="0"/>
        <v>BOD Non Pelindo27</v>
      </c>
      <c r="D46" s="190">
        <f>COUNTIF('JANUARI (sesuai bulan berjalan)'!$V$1:$V$464,'Usia cek'!C46)</f>
        <v>0</v>
      </c>
    </row>
    <row r="47" spans="1:4" ht="14.25" customHeight="1">
      <c r="A47" s="123">
        <v>28</v>
      </c>
      <c r="B47" s="123" t="str">
        <f t="shared" si="2"/>
        <v>BOD Non Pelindo</v>
      </c>
      <c r="C47" s="123" t="str">
        <f t="shared" si="0"/>
        <v>BOD Non Pelindo28</v>
      </c>
      <c r="D47" s="190">
        <f>COUNTIF('JANUARI (sesuai bulan berjalan)'!$V$1:$V$464,'Usia cek'!C47)</f>
        <v>0</v>
      </c>
    </row>
    <row r="48" spans="1:4" ht="14.25" customHeight="1">
      <c r="A48" s="123">
        <v>29</v>
      </c>
      <c r="B48" s="123" t="str">
        <f t="shared" si="2"/>
        <v>BOD Non Pelindo</v>
      </c>
      <c r="C48" s="123" t="str">
        <f t="shared" si="0"/>
        <v>BOD Non Pelindo29</v>
      </c>
      <c r="D48" s="190">
        <f>COUNTIF('JANUARI (sesuai bulan berjalan)'!$V$1:$V$464,'Usia cek'!C48)</f>
        <v>0</v>
      </c>
    </row>
    <row r="49" spans="1:6" ht="14.25" customHeight="1">
      <c r="A49" s="123">
        <v>30</v>
      </c>
      <c r="B49" s="123" t="str">
        <f t="shared" si="2"/>
        <v>BOD Non Pelindo</v>
      </c>
      <c r="C49" s="123" t="str">
        <f t="shared" si="0"/>
        <v>BOD Non Pelindo30</v>
      </c>
      <c r="D49" s="190">
        <f>COUNTIF('JANUARI (sesuai bulan berjalan)'!$V$1:$V$464,'Usia cek'!C49)</f>
        <v>0</v>
      </c>
    </row>
    <row r="50" spans="1:6" ht="14.25" customHeight="1">
      <c r="A50" s="123">
        <v>31</v>
      </c>
      <c r="B50" s="123" t="str">
        <f t="shared" si="2"/>
        <v>BOD Non Pelindo</v>
      </c>
      <c r="C50" s="123" t="str">
        <f t="shared" si="0"/>
        <v>BOD Non Pelindo31</v>
      </c>
      <c r="D50" s="190">
        <f>COUNTIF('JANUARI (sesuai bulan berjalan)'!$V$1:$V$464,'Usia cek'!C50)</f>
        <v>0</v>
      </c>
    </row>
    <row r="51" spans="1:6" ht="14.25" customHeight="1">
      <c r="A51" s="123">
        <v>32</v>
      </c>
      <c r="B51" s="123" t="str">
        <f t="shared" si="2"/>
        <v>BOD Non Pelindo</v>
      </c>
      <c r="C51" s="123" t="str">
        <f t="shared" si="0"/>
        <v>BOD Non Pelindo32</v>
      </c>
      <c r="D51" s="190">
        <f>COUNTIF('JANUARI (sesuai bulan berjalan)'!$V$1:$V$464,'Usia cek'!C51)</f>
        <v>0</v>
      </c>
    </row>
    <row r="52" spans="1:6" ht="14.25" customHeight="1">
      <c r="A52" s="123">
        <v>33</v>
      </c>
      <c r="B52" s="123" t="str">
        <f t="shared" si="2"/>
        <v>BOD Non Pelindo</v>
      </c>
      <c r="C52" s="123" t="str">
        <f t="shared" si="0"/>
        <v>BOD Non Pelindo33</v>
      </c>
      <c r="D52" s="190">
        <f>COUNTIF('JANUARI (sesuai bulan berjalan)'!$V$1:$V$464,'Usia cek'!C52)</f>
        <v>0</v>
      </c>
    </row>
    <row r="53" spans="1:6" ht="14.25" customHeight="1">
      <c r="A53" s="123">
        <v>34</v>
      </c>
      <c r="B53" s="123" t="str">
        <f t="shared" si="2"/>
        <v>BOD Non Pelindo</v>
      </c>
      <c r="C53" s="123" t="str">
        <f t="shared" si="0"/>
        <v>BOD Non Pelindo34</v>
      </c>
      <c r="D53" s="190">
        <f>COUNTIF('JANUARI (sesuai bulan berjalan)'!$V$1:$V$464,'Usia cek'!C53)</f>
        <v>0</v>
      </c>
    </row>
    <row r="54" spans="1:6" ht="14.25" customHeight="1">
      <c r="A54" s="123">
        <v>35</v>
      </c>
      <c r="B54" s="123" t="str">
        <f t="shared" si="2"/>
        <v>BOD Non Pelindo</v>
      </c>
      <c r="C54" s="123" t="str">
        <f t="shared" si="0"/>
        <v>BOD Non Pelindo35</v>
      </c>
      <c r="D54" s="190">
        <f>COUNTIF('JANUARI (sesuai bulan berjalan)'!$V$1:$V$464,'Usia cek'!C54)</f>
        <v>0</v>
      </c>
    </row>
    <row r="55" spans="1:6" ht="14.25" customHeight="1">
      <c r="A55" s="123">
        <v>36</v>
      </c>
      <c r="B55" s="123" t="str">
        <f t="shared" si="2"/>
        <v>BOD Non Pelindo</v>
      </c>
      <c r="C55" s="123" t="str">
        <f t="shared" si="0"/>
        <v>BOD Non Pelindo36</v>
      </c>
      <c r="D55" s="190">
        <f>COUNTIF('JANUARI (sesuai bulan berjalan)'!$V$1:$V$464,'Usia cek'!C55)</f>
        <v>0</v>
      </c>
    </row>
    <row r="56" spans="1:6" ht="14.25" customHeight="1">
      <c r="A56" s="123">
        <v>37</v>
      </c>
      <c r="B56" s="123" t="str">
        <f t="shared" si="2"/>
        <v>BOD Non Pelindo</v>
      </c>
      <c r="C56" s="123" t="str">
        <f t="shared" si="0"/>
        <v>BOD Non Pelindo37</v>
      </c>
      <c r="D56" s="190">
        <f>COUNTIF('JANUARI (sesuai bulan berjalan)'!$V$1:$V$464,'Usia cek'!C56)</f>
        <v>0</v>
      </c>
    </row>
    <row r="57" spans="1:6" ht="14.25" customHeight="1">
      <c r="A57" s="123">
        <v>38</v>
      </c>
      <c r="B57" s="123" t="str">
        <f t="shared" si="2"/>
        <v>BOD Non Pelindo</v>
      </c>
      <c r="C57" s="123" t="str">
        <f t="shared" si="0"/>
        <v>BOD Non Pelindo38</v>
      </c>
      <c r="D57" s="190">
        <f>COUNTIF('JANUARI (sesuai bulan berjalan)'!$V$1:$V$464,'Usia cek'!C57)</f>
        <v>0</v>
      </c>
      <c r="E57" s="191" t="s">
        <v>233</v>
      </c>
      <c r="F57" s="190">
        <f>SUM(D39:D44)</f>
        <v>0</v>
      </c>
    </row>
    <row r="58" spans="1:6" ht="14.25" customHeight="1">
      <c r="A58" s="123">
        <v>39</v>
      </c>
      <c r="B58" s="123" t="str">
        <f t="shared" si="2"/>
        <v>BOD Non Pelindo</v>
      </c>
      <c r="C58" s="123" t="str">
        <f t="shared" si="0"/>
        <v>BOD Non Pelindo39</v>
      </c>
      <c r="D58" s="190">
        <f>COUNTIF('JANUARI (sesuai bulan berjalan)'!$V$1:$V$464,'Usia cek'!C58)</f>
        <v>0</v>
      </c>
      <c r="E58" s="191" t="s">
        <v>234</v>
      </c>
      <c r="F58" s="190">
        <f>SUM(D45:D54)</f>
        <v>0</v>
      </c>
    </row>
    <row r="59" spans="1:6" ht="14.25" customHeight="1">
      <c r="A59" s="123">
        <v>40</v>
      </c>
      <c r="B59" s="123" t="str">
        <f t="shared" si="2"/>
        <v>BOD Non Pelindo</v>
      </c>
      <c r="C59" s="123" t="str">
        <f t="shared" si="0"/>
        <v>BOD Non Pelindo40</v>
      </c>
      <c r="D59" s="190">
        <f>COUNTIF('JANUARI (sesuai bulan berjalan)'!$V$1:$V$464,'Usia cek'!C59)</f>
        <v>0</v>
      </c>
      <c r="E59" s="191" t="s">
        <v>235</v>
      </c>
      <c r="F59" s="190">
        <f>SUM(D55:D64)</f>
        <v>0</v>
      </c>
    </row>
    <row r="60" spans="1:6" ht="14.25" customHeight="1">
      <c r="A60" s="123">
        <v>41</v>
      </c>
      <c r="B60" s="123" t="str">
        <f t="shared" si="2"/>
        <v>BOD Non Pelindo</v>
      </c>
      <c r="C60" s="123" t="str">
        <f t="shared" si="0"/>
        <v>BOD Non Pelindo41</v>
      </c>
      <c r="D60" s="190">
        <f>COUNTIF('JANUARI (sesuai bulan berjalan)'!$V$1:$V$464,'Usia cek'!C60)</f>
        <v>0</v>
      </c>
      <c r="E60" s="191" t="s">
        <v>236</v>
      </c>
      <c r="F60" s="190">
        <f>SUM(D65:D69)</f>
        <v>0</v>
      </c>
    </row>
    <row r="61" spans="1:6" ht="14.25" customHeight="1">
      <c r="A61" s="123">
        <v>42</v>
      </c>
      <c r="B61" s="123" t="str">
        <f t="shared" si="2"/>
        <v>BOD Non Pelindo</v>
      </c>
      <c r="C61" s="123" t="str">
        <f t="shared" si="0"/>
        <v>BOD Non Pelindo42</v>
      </c>
      <c r="D61" s="190">
        <f>COUNTIF('JANUARI (sesuai bulan berjalan)'!$V$1:$V$464,'Usia cek'!C61)</f>
        <v>0</v>
      </c>
      <c r="E61" s="191" t="s">
        <v>237</v>
      </c>
      <c r="F61" s="190">
        <f>SUM(D70:D73)</f>
        <v>1</v>
      </c>
    </row>
    <row r="62" spans="1:6" ht="14.25" customHeight="1">
      <c r="A62" s="123">
        <v>43</v>
      </c>
      <c r="B62" s="123" t="str">
        <f t="shared" si="2"/>
        <v>BOD Non Pelindo</v>
      </c>
      <c r="C62" s="123" t="str">
        <f t="shared" si="0"/>
        <v>BOD Non Pelindo43</v>
      </c>
      <c r="D62" s="190">
        <f>COUNTIF('JANUARI (sesuai bulan berjalan)'!$V$1:$V$464,'Usia cek'!C62)</f>
        <v>0</v>
      </c>
      <c r="E62" s="191" t="s">
        <v>238</v>
      </c>
      <c r="F62" s="190">
        <f>SUM(D74:D76)</f>
        <v>1</v>
      </c>
    </row>
    <row r="63" spans="1:6" ht="14.25" customHeight="1">
      <c r="A63" s="123">
        <v>44</v>
      </c>
      <c r="B63" s="123" t="str">
        <f t="shared" si="2"/>
        <v>BOD Non Pelindo</v>
      </c>
      <c r="C63" s="123" t="str">
        <f t="shared" si="0"/>
        <v>BOD Non Pelindo44</v>
      </c>
      <c r="D63" s="190">
        <f>COUNTIF('JANUARI (sesuai bulan berjalan)'!$V$1:$V$464,'Usia cek'!C63)</f>
        <v>0</v>
      </c>
    </row>
    <row r="64" spans="1:6" ht="14.25" customHeight="1">
      <c r="A64" s="123">
        <v>45</v>
      </c>
      <c r="B64" s="123" t="str">
        <f t="shared" si="2"/>
        <v>BOD Non Pelindo</v>
      </c>
      <c r="C64" s="123" t="str">
        <f t="shared" si="0"/>
        <v>BOD Non Pelindo45</v>
      </c>
      <c r="D64" s="190">
        <f>COUNTIF('JANUARI (sesuai bulan berjalan)'!$V$1:$V$464,'Usia cek'!C64)</f>
        <v>0</v>
      </c>
    </row>
    <row r="65" spans="1:4" ht="14.25" customHeight="1">
      <c r="A65" s="123">
        <v>46</v>
      </c>
      <c r="B65" s="123" t="str">
        <f t="shared" si="2"/>
        <v>BOD Non Pelindo</v>
      </c>
      <c r="C65" s="123" t="str">
        <f t="shared" si="0"/>
        <v>BOD Non Pelindo46</v>
      </c>
      <c r="D65" s="190">
        <f>COUNTIF('JANUARI (sesuai bulan berjalan)'!$V$1:$V$464,'Usia cek'!C65)</f>
        <v>0</v>
      </c>
    </row>
    <row r="66" spans="1:4" ht="14.25" customHeight="1">
      <c r="A66" s="123">
        <v>47</v>
      </c>
      <c r="B66" s="123" t="str">
        <f t="shared" si="2"/>
        <v>BOD Non Pelindo</v>
      </c>
      <c r="C66" s="123" t="str">
        <f t="shared" si="0"/>
        <v>BOD Non Pelindo47</v>
      </c>
      <c r="D66" s="190">
        <f>COUNTIF('JANUARI (sesuai bulan berjalan)'!$V$1:$V$464,'Usia cek'!C66)</f>
        <v>0</v>
      </c>
    </row>
    <row r="67" spans="1:4" ht="14.25" customHeight="1">
      <c r="A67" s="123">
        <v>48</v>
      </c>
      <c r="B67" s="123" t="str">
        <f t="shared" si="2"/>
        <v>BOD Non Pelindo</v>
      </c>
      <c r="C67" s="123" t="str">
        <f t="shared" si="0"/>
        <v>BOD Non Pelindo48</v>
      </c>
      <c r="D67" s="190">
        <f>COUNTIF('JANUARI (sesuai bulan berjalan)'!$V$1:$V$464,'Usia cek'!C67)</f>
        <v>0</v>
      </c>
    </row>
    <row r="68" spans="1:4" ht="14.25" customHeight="1">
      <c r="A68" s="123">
        <v>49</v>
      </c>
      <c r="B68" s="123" t="str">
        <f t="shared" si="2"/>
        <v>BOD Non Pelindo</v>
      </c>
      <c r="C68" s="123" t="str">
        <f t="shared" si="0"/>
        <v>BOD Non Pelindo49</v>
      </c>
      <c r="D68" s="190">
        <f>COUNTIF('JANUARI (sesuai bulan berjalan)'!$V$1:$V$464,'Usia cek'!C68)</f>
        <v>0</v>
      </c>
    </row>
    <row r="69" spans="1:4" ht="14.25" customHeight="1">
      <c r="A69" s="123">
        <v>50</v>
      </c>
      <c r="B69" s="123" t="str">
        <f t="shared" si="2"/>
        <v>BOD Non Pelindo</v>
      </c>
      <c r="C69" s="123" t="str">
        <f t="shared" si="0"/>
        <v>BOD Non Pelindo50</v>
      </c>
      <c r="D69" s="190">
        <f>COUNTIF('JANUARI (sesuai bulan berjalan)'!$V$1:$V$464,'Usia cek'!C69)</f>
        <v>0</v>
      </c>
    </row>
    <row r="70" spans="1:4" ht="14.25" customHeight="1">
      <c r="A70" s="123">
        <v>51</v>
      </c>
      <c r="B70" s="123" t="str">
        <f t="shared" si="2"/>
        <v>BOD Non Pelindo</v>
      </c>
      <c r="C70" s="123" t="str">
        <f t="shared" si="0"/>
        <v>BOD Non Pelindo51</v>
      </c>
      <c r="D70" s="190">
        <f>COUNTIF('JANUARI (sesuai bulan berjalan)'!$V$1:$V$464,'Usia cek'!C70)</f>
        <v>1</v>
      </c>
    </row>
    <row r="71" spans="1:4" ht="14.25" customHeight="1">
      <c r="A71" s="123">
        <v>52</v>
      </c>
      <c r="B71" s="123" t="str">
        <f t="shared" si="2"/>
        <v>BOD Non Pelindo</v>
      </c>
      <c r="C71" s="123" t="str">
        <f t="shared" si="0"/>
        <v>BOD Non Pelindo52</v>
      </c>
      <c r="D71" s="190">
        <f>COUNTIF('JANUARI (sesuai bulan berjalan)'!$V$1:$V$464,'Usia cek'!C71)</f>
        <v>0</v>
      </c>
    </row>
    <row r="72" spans="1:4" ht="14.25" customHeight="1">
      <c r="A72" s="123">
        <v>53</v>
      </c>
      <c r="B72" s="123" t="str">
        <f t="shared" si="2"/>
        <v>BOD Non Pelindo</v>
      </c>
      <c r="C72" s="123" t="str">
        <f t="shared" si="0"/>
        <v>BOD Non Pelindo53</v>
      </c>
      <c r="D72" s="190">
        <f>COUNTIF('JANUARI (sesuai bulan berjalan)'!$V$1:$V$464,'Usia cek'!C72)</f>
        <v>0</v>
      </c>
    </row>
    <row r="73" spans="1:4" ht="14.25" customHeight="1">
      <c r="A73" s="123">
        <v>54</v>
      </c>
      <c r="B73" s="123" t="str">
        <f t="shared" si="2"/>
        <v>BOD Non Pelindo</v>
      </c>
      <c r="C73" s="123" t="str">
        <f t="shared" si="0"/>
        <v>BOD Non Pelindo54</v>
      </c>
      <c r="D73" s="190">
        <f>COUNTIF('JANUARI (sesuai bulan berjalan)'!$V$1:$V$464,'Usia cek'!C73)</f>
        <v>0</v>
      </c>
    </row>
    <row r="74" spans="1:4" ht="14.25" customHeight="1">
      <c r="A74" s="123">
        <v>55</v>
      </c>
      <c r="B74" s="123" t="str">
        <f t="shared" si="2"/>
        <v>BOD Non Pelindo</v>
      </c>
      <c r="C74" s="123" t="str">
        <f t="shared" si="0"/>
        <v>BOD Non Pelindo55</v>
      </c>
      <c r="D74" s="190">
        <f>COUNTIF('JANUARI (sesuai bulan berjalan)'!$V$1:$V$464,'Usia cek'!C74)</f>
        <v>0</v>
      </c>
    </row>
    <row r="75" spans="1:4" ht="14.25" customHeight="1">
      <c r="A75" s="123">
        <v>56</v>
      </c>
      <c r="B75" s="123" t="str">
        <f t="shared" si="2"/>
        <v>BOD Non Pelindo</v>
      </c>
      <c r="C75" s="123" t="str">
        <f t="shared" si="0"/>
        <v>BOD Non Pelindo56</v>
      </c>
      <c r="D75" s="190">
        <f>COUNTIF('JANUARI (sesuai bulan berjalan)'!$V$1:$V$464,'Usia cek'!C75)</f>
        <v>1</v>
      </c>
    </row>
    <row r="76" spans="1:4" ht="14.25" customHeight="1">
      <c r="A76" s="123">
        <v>57</v>
      </c>
      <c r="B76" s="123" t="str">
        <f t="shared" si="2"/>
        <v>BOD Non Pelindo</v>
      </c>
      <c r="C76" s="123" t="str">
        <f t="shared" si="0"/>
        <v>BOD Non Pelindo57</v>
      </c>
      <c r="D76" s="190">
        <f>COUNTIF('JANUARI (sesuai bulan berjalan)'!$V$1:$V$464,'Usia cek'!C76)</f>
        <v>0</v>
      </c>
    </row>
    <row r="77" spans="1:4" ht="14.25" customHeight="1">
      <c r="A77" s="123">
        <v>20</v>
      </c>
      <c r="B77" s="123" t="s">
        <v>14</v>
      </c>
      <c r="C77" s="123" t="str">
        <f t="shared" si="0"/>
        <v>Organik Pelindo (Penugasan)20</v>
      </c>
      <c r="D77" s="190">
        <f>COUNTIF('JANUARI (sesuai bulan berjalan)'!$V$1:$V$464,'Usia cek'!C77)</f>
        <v>0</v>
      </c>
    </row>
    <row r="78" spans="1:4" ht="14.25" customHeight="1">
      <c r="A78" s="123">
        <v>21</v>
      </c>
      <c r="B78" s="123" t="s">
        <v>14</v>
      </c>
      <c r="C78" s="123" t="str">
        <f t="shared" si="0"/>
        <v>Organik Pelindo (Penugasan)21</v>
      </c>
      <c r="D78" s="190">
        <f>COUNTIF('JANUARI (sesuai bulan berjalan)'!$V$1:$V$464,'Usia cek'!C78)</f>
        <v>0</v>
      </c>
    </row>
    <row r="79" spans="1:4" ht="14.25" customHeight="1">
      <c r="A79" s="123">
        <v>22</v>
      </c>
      <c r="B79" s="123" t="s">
        <v>14</v>
      </c>
      <c r="C79" s="123" t="str">
        <f t="shared" si="0"/>
        <v>Organik Pelindo (Penugasan)22</v>
      </c>
      <c r="D79" s="190">
        <f>COUNTIF('JANUARI (sesuai bulan berjalan)'!$V$1:$V$464,'Usia cek'!C79)</f>
        <v>0</v>
      </c>
    </row>
    <row r="80" spans="1:4" ht="14.25" customHeight="1">
      <c r="A80" s="123">
        <v>23</v>
      </c>
      <c r="B80" s="123" t="s">
        <v>14</v>
      </c>
      <c r="C80" s="123" t="str">
        <f t="shared" si="0"/>
        <v>Organik Pelindo (Penugasan)23</v>
      </c>
      <c r="D80" s="190">
        <f>COUNTIF('JANUARI (sesuai bulan berjalan)'!$V$1:$V$464,'Usia cek'!C80)</f>
        <v>0</v>
      </c>
    </row>
    <row r="81" spans="1:6" ht="14.25" customHeight="1">
      <c r="A81" s="123">
        <v>24</v>
      </c>
      <c r="B81" s="123" t="s">
        <v>14</v>
      </c>
      <c r="C81" s="123" t="str">
        <f t="shared" si="0"/>
        <v>Organik Pelindo (Penugasan)24</v>
      </c>
      <c r="D81" s="190">
        <f>COUNTIF('JANUARI (sesuai bulan berjalan)'!$V$1:$V$464,'Usia cek'!C81)</f>
        <v>0</v>
      </c>
    </row>
    <row r="82" spans="1:6" ht="14.25" customHeight="1">
      <c r="A82" s="123">
        <v>25</v>
      </c>
      <c r="B82" s="123" t="s">
        <v>14</v>
      </c>
      <c r="C82" s="123" t="str">
        <f t="shared" si="0"/>
        <v>Organik Pelindo (Penugasan)25</v>
      </c>
      <c r="D82" s="190">
        <f>COUNTIF('JANUARI (sesuai bulan berjalan)'!$V$1:$V$464,'Usia cek'!C82)</f>
        <v>0</v>
      </c>
    </row>
    <row r="83" spans="1:6" ht="14.25" customHeight="1">
      <c r="A83" s="123">
        <v>26</v>
      </c>
      <c r="B83" s="123" t="s">
        <v>14</v>
      </c>
      <c r="C83" s="123" t="str">
        <f t="shared" si="0"/>
        <v>Organik Pelindo (Penugasan)26</v>
      </c>
      <c r="D83" s="190">
        <f>COUNTIF('JANUARI (sesuai bulan berjalan)'!$V$1:$V$464,'Usia cek'!C83)</f>
        <v>0</v>
      </c>
    </row>
    <row r="84" spans="1:6" ht="14.25" customHeight="1">
      <c r="A84" s="123">
        <v>27</v>
      </c>
      <c r="B84" s="123" t="str">
        <f t="shared" ref="B84:B114" si="3">B83</f>
        <v>Organik Pelindo (Penugasan)</v>
      </c>
      <c r="C84" s="123" t="str">
        <f t="shared" si="0"/>
        <v>Organik Pelindo (Penugasan)27</v>
      </c>
      <c r="D84" s="190">
        <f>COUNTIF('JANUARI (sesuai bulan berjalan)'!$V$1:$V$464,'Usia cek'!C84)</f>
        <v>0</v>
      </c>
    </row>
    <row r="85" spans="1:6" ht="14.25" customHeight="1">
      <c r="A85" s="123">
        <v>28</v>
      </c>
      <c r="B85" s="123" t="str">
        <f t="shared" si="3"/>
        <v>Organik Pelindo (Penugasan)</v>
      </c>
      <c r="C85" s="123" t="str">
        <f t="shared" si="0"/>
        <v>Organik Pelindo (Penugasan)28</v>
      </c>
      <c r="D85" s="190">
        <f>COUNTIF('JANUARI (sesuai bulan berjalan)'!$V$1:$V$464,'Usia cek'!C85)</f>
        <v>1</v>
      </c>
    </row>
    <row r="86" spans="1:6" ht="14.25" customHeight="1">
      <c r="A86" s="123">
        <v>29</v>
      </c>
      <c r="B86" s="123" t="str">
        <f t="shared" si="3"/>
        <v>Organik Pelindo (Penugasan)</v>
      </c>
      <c r="C86" s="123" t="str">
        <f t="shared" si="0"/>
        <v>Organik Pelindo (Penugasan)29</v>
      </c>
      <c r="D86" s="190">
        <f>COUNTIF('JANUARI (sesuai bulan berjalan)'!$V$1:$V$464,'Usia cek'!C86)</f>
        <v>1</v>
      </c>
    </row>
    <row r="87" spans="1:6" ht="14.25" customHeight="1">
      <c r="A87" s="123">
        <v>30</v>
      </c>
      <c r="B87" s="123" t="str">
        <f t="shared" si="3"/>
        <v>Organik Pelindo (Penugasan)</v>
      </c>
      <c r="C87" s="123" t="str">
        <f t="shared" si="0"/>
        <v>Organik Pelindo (Penugasan)30</v>
      </c>
      <c r="D87" s="190">
        <f>COUNTIF('JANUARI (sesuai bulan berjalan)'!$V$1:$V$464,'Usia cek'!C87)</f>
        <v>0</v>
      </c>
    </row>
    <row r="88" spans="1:6" ht="14.25" customHeight="1">
      <c r="A88" s="123">
        <v>31</v>
      </c>
      <c r="B88" s="123" t="str">
        <f t="shared" si="3"/>
        <v>Organik Pelindo (Penugasan)</v>
      </c>
      <c r="C88" s="123" t="str">
        <f t="shared" si="0"/>
        <v>Organik Pelindo (Penugasan)31</v>
      </c>
      <c r="D88" s="190">
        <f>COUNTIF('JANUARI (sesuai bulan berjalan)'!$V$1:$V$464,'Usia cek'!C88)</f>
        <v>1</v>
      </c>
    </row>
    <row r="89" spans="1:6" ht="14.25" customHeight="1">
      <c r="A89" s="123">
        <v>32</v>
      </c>
      <c r="B89" s="123" t="str">
        <f t="shared" si="3"/>
        <v>Organik Pelindo (Penugasan)</v>
      </c>
      <c r="C89" s="123" t="str">
        <f t="shared" si="0"/>
        <v>Organik Pelindo (Penugasan)32</v>
      </c>
      <c r="D89" s="190">
        <f>COUNTIF('JANUARI (sesuai bulan berjalan)'!$V$1:$V$464,'Usia cek'!C89)</f>
        <v>1</v>
      </c>
    </row>
    <row r="90" spans="1:6" ht="14.25" customHeight="1">
      <c r="A90" s="123">
        <v>33</v>
      </c>
      <c r="B90" s="123" t="str">
        <f t="shared" si="3"/>
        <v>Organik Pelindo (Penugasan)</v>
      </c>
      <c r="C90" s="123" t="str">
        <f t="shared" si="0"/>
        <v>Organik Pelindo (Penugasan)33</v>
      </c>
      <c r="D90" s="190">
        <f>COUNTIF('JANUARI (sesuai bulan berjalan)'!$V$1:$V$464,'Usia cek'!C90)</f>
        <v>0</v>
      </c>
    </row>
    <row r="91" spans="1:6" ht="14.25" customHeight="1">
      <c r="A91" s="123">
        <v>34</v>
      </c>
      <c r="B91" s="123" t="str">
        <f t="shared" si="3"/>
        <v>Organik Pelindo (Penugasan)</v>
      </c>
      <c r="C91" s="123" t="str">
        <f t="shared" si="0"/>
        <v>Organik Pelindo (Penugasan)34</v>
      </c>
      <c r="D91" s="190">
        <f>COUNTIF('JANUARI (sesuai bulan berjalan)'!$V$1:$V$464,'Usia cek'!C91)</f>
        <v>1</v>
      </c>
    </row>
    <row r="92" spans="1:6" ht="14.25" customHeight="1">
      <c r="A92" s="123">
        <v>35</v>
      </c>
      <c r="B92" s="123" t="str">
        <f t="shared" si="3"/>
        <v>Organik Pelindo (Penugasan)</v>
      </c>
      <c r="C92" s="123" t="str">
        <f t="shared" si="0"/>
        <v>Organik Pelindo (Penugasan)35</v>
      </c>
      <c r="D92" s="190">
        <f>COUNTIF('JANUARI (sesuai bulan berjalan)'!$V$1:$V$464,'Usia cek'!C92)</f>
        <v>0</v>
      </c>
    </row>
    <row r="93" spans="1:6" ht="14.25" customHeight="1">
      <c r="A93" s="123">
        <v>36</v>
      </c>
      <c r="B93" s="123" t="str">
        <f t="shared" si="3"/>
        <v>Organik Pelindo (Penugasan)</v>
      </c>
      <c r="C93" s="123" t="str">
        <f t="shared" si="0"/>
        <v>Organik Pelindo (Penugasan)36</v>
      </c>
      <c r="D93" s="190">
        <f>COUNTIF('JANUARI (sesuai bulan berjalan)'!$V$1:$V$464,'Usia cek'!C93)</f>
        <v>1</v>
      </c>
    </row>
    <row r="94" spans="1:6" ht="14.25" customHeight="1">
      <c r="A94" s="123">
        <v>37</v>
      </c>
      <c r="B94" s="123" t="str">
        <f t="shared" si="3"/>
        <v>Organik Pelindo (Penugasan)</v>
      </c>
      <c r="C94" s="123" t="str">
        <f t="shared" si="0"/>
        <v>Organik Pelindo (Penugasan)37</v>
      </c>
      <c r="D94" s="190">
        <f>COUNTIF('JANUARI (sesuai bulan berjalan)'!$V$1:$V$464,'Usia cek'!C94)</f>
        <v>0</v>
      </c>
    </row>
    <row r="95" spans="1:6" ht="14.25" customHeight="1">
      <c r="A95" s="123">
        <v>38</v>
      </c>
      <c r="B95" s="123" t="str">
        <f t="shared" si="3"/>
        <v>Organik Pelindo (Penugasan)</v>
      </c>
      <c r="C95" s="123" t="str">
        <f t="shared" si="0"/>
        <v>Organik Pelindo (Penugasan)38</v>
      </c>
      <c r="D95" s="190">
        <f>COUNTIF('JANUARI (sesuai bulan berjalan)'!$V$1:$V$464,'Usia cek'!C95)</f>
        <v>0</v>
      </c>
      <c r="E95" s="191" t="s">
        <v>233</v>
      </c>
      <c r="F95" s="190">
        <f>SUM(D77:D82)</f>
        <v>0</v>
      </c>
    </row>
    <row r="96" spans="1:6" ht="14.25" customHeight="1">
      <c r="A96" s="123">
        <v>39</v>
      </c>
      <c r="B96" s="123" t="str">
        <f t="shared" si="3"/>
        <v>Organik Pelindo (Penugasan)</v>
      </c>
      <c r="C96" s="123" t="str">
        <f t="shared" si="0"/>
        <v>Organik Pelindo (Penugasan)39</v>
      </c>
      <c r="D96" s="190">
        <f>COUNTIF('JANUARI (sesuai bulan berjalan)'!$V$1:$V$464,'Usia cek'!C96)</f>
        <v>0</v>
      </c>
      <c r="E96" s="191" t="s">
        <v>234</v>
      </c>
      <c r="F96" s="190">
        <f>SUM(D83:D92)</f>
        <v>5</v>
      </c>
    </row>
    <row r="97" spans="1:6" ht="14.25" customHeight="1">
      <c r="A97" s="123">
        <v>40</v>
      </c>
      <c r="B97" s="123" t="str">
        <f t="shared" si="3"/>
        <v>Organik Pelindo (Penugasan)</v>
      </c>
      <c r="C97" s="123" t="str">
        <f t="shared" si="0"/>
        <v>Organik Pelindo (Penugasan)40</v>
      </c>
      <c r="D97" s="190">
        <f>COUNTIF('JANUARI (sesuai bulan berjalan)'!$V$1:$V$464,'Usia cek'!C97)</f>
        <v>0</v>
      </c>
      <c r="E97" s="191" t="s">
        <v>235</v>
      </c>
      <c r="F97" s="190">
        <f>SUM(D93:D102)</f>
        <v>2</v>
      </c>
    </row>
    <row r="98" spans="1:6" ht="14.25" customHeight="1">
      <c r="A98" s="123">
        <v>41</v>
      </c>
      <c r="B98" s="123" t="str">
        <f t="shared" si="3"/>
        <v>Organik Pelindo (Penugasan)</v>
      </c>
      <c r="C98" s="123" t="str">
        <f t="shared" si="0"/>
        <v>Organik Pelindo (Penugasan)41</v>
      </c>
      <c r="D98" s="190">
        <f>COUNTIF('JANUARI (sesuai bulan berjalan)'!$V$1:$V$464,'Usia cek'!C98)</f>
        <v>0</v>
      </c>
      <c r="E98" s="191" t="s">
        <v>236</v>
      </c>
      <c r="F98" s="190">
        <f>SUM(D103:D107)</f>
        <v>2</v>
      </c>
    </row>
    <row r="99" spans="1:6" ht="14.25" customHeight="1">
      <c r="A99" s="123">
        <v>42</v>
      </c>
      <c r="B99" s="123" t="str">
        <f t="shared" si="3"/>
        <v>Organik Pelindo (Penugasan)</v>
      </c>
      <c r="C99" s="123" t="str">
        <f t="shared" si="0"/>
        <v>Organik Pelindo (Penugasan)42</v>
      </c>
      <c r="D99" s="190">
        <f>COUNTIF('JANUARI (sesuai bulan berjalan)'!$V$1:$V$464,'Usia cek'!C99)</f>
        <v>0</v>
      </c>
      <c r="E99" s="191" t="s">
        <v>237</v>
      </c>
      <c r="F99" s="190">
        <f>SUM(D108:D111)</f>
        <v>4</v>
      </c>
    </row>
    <row r="100" spans="1:6" ht="14.25" customHeight="1">
      <c r="A100" s="123">
        <v>43</v>
      </c>
      <c r="B100" s="123" t="str">
        <f t="shared" si="3"/>
        <v>Organik Pelindo (Penugasan)</v>
      </c>
      <c r="C100" s="123" t="str">
        <f t="shared" si="0"/>
        <v>Organik Pelindo (Penugasan)43</v>
      </c>
      <c r="D100" s="190">
        <f>COUNTIF('JANUARI (sesuai bulan berjalan)'!$V$1:$V$464,'Usia cek'!C100)</f>
        <v>0</v>
      </c>
      <c r="E100" s="191" t="s">
        <v>238</v>
      </c>
      <c r="F100" s="190">
        <f>SUM(D112:D114)</f>
        <v>0</v>
      </c>
    </row>
    <row r="101" spans="1:6" ht="14.25" customHeight="1">
      <c r="A101" s="123">
        <v>44</v>
      </c>
      <c r="B101" s="123" t="str">
        <f t="shared" si="3"/>
        <v>Organik Pelindo (Penugasan)</v>
      </c>
      <c r="C101" s="123" t="str">
        <f t="shared" si="0"/>
        <v>Organik Pelindo (Penugasan)44</v>
      </c>
      <c r="D101" s="190">
        <f>COUNTIF('JANUARI (sesuai bulan berjalan)'!$V$1:$V$464,'Usia cek'!C101)</f>
        <v>0</v>
      </c>
    </row>
    <row r="102" spans="1:6" ht="14.25" customHeight="1">
      <c r="A102" s="123">
        <v>45</v>
      </c>
      <c r="B102" s="123" t="str">
        <f t="shared" si="3"/>
        <v>Organik Pelindo (Penugasan)</v>
      </c>
      <c r="C102" s="123" t="str">
        <f t="shared" si="0"/>
        <v>Organik Pelindo (Penugasan)45</v>
      </c>
      <c r="D102" s="190">
        <f>COUNTIF('JANUARI (sesuai bulan berjalan)'!$V$1:$V$464,'Usia cek'!C102)</f>
        <v>1</v>
      </c>
    </row>
    <row r="103" spans="1:6" ht="14.25" customHeight="1">
      <c r="A103" s="123">
        <v>46</v>
      </c>
      <c r="B103" s="123" t="str">
        <f t="shared" si="3"/>
        <v>Organik Pelindo (Penugasan)</v>
      </c>
      <c r="C103" s="123" t="str">
        <f t="shared" si="0"/>
        <v>Organik Pelindo (Penugasan)46</v>
      </c>
      <c r="D103" s="190">
        <f>COUNTIF('JANUARI (sesuai bulan berjalan)'!$V$1:$V$464,'Usia cek'!C103)</f>
        <v>0</v>
      </c>
    </row>
    <row r="104" spans="1:6" ht="14.25" customHeight="1">
      <c r="A104" s="123">
        <v>47</v>
      </c>
      <c r="B104" s="123" t="str">
        <f t="shared" si="3"/>
        <v>Organik Pelindo (Penugasan)</v>
      </c>
      <c r="C104" s="123" t="str">
        <f t="shared" si="0"/>
        <v>Organik Pelindo (Penugasan)47</v>
      </c>
      <c r="D104" s="190">
        <f>COUNTIF('JANUARI (sesuai bulan berjalan)'!$V$1:$V$464,'Usia cek'!C104)</f>
        <v>0</v>
      </c>
    </row>
    <row r="105" spans="1:6" ht="14.25" customHeight="1">
      <c r="A105" s="123">
        <v>48</v>
      </c>
      <c r="B105" s="123" t="str">
        <f t="shared" si="3"/>
        <v>Organik Pelindo (Penugasan)</v>
      </c>
      <c r="C105" s="123" t="str">
        <f t="shared" si="0"/>
        <v>Organik Pelindo (Penugasan)48</v>
      </c>
      <c r="D105" s="190">
        <f>COUNTIF('JANUARI (sesuai bulan berjalan)'!$V$1:$V$464,'Usia cek'!C105)</f>
        <v>1</v>
      </c>
    </row>
    <row r="106" spans="1:6" ht="14.25" customHeight="1">
      <c r="A106" s="123">
        <v>49</v>
      </c>
      <c r="B106" s="123" t="str">
        <f t="shared" si="3"/>
        <v>Organik Pelindo (Penugasan)</v>
      </c>
      <c r="C106" s="123" t="str">
        <f t="shared" si="0"/>
        <v>Organik Pelindo (Penugasan)49</v>
      </c>
      <c r="D106" s="190">
        <f>COUNTIF('JANUARI (sesuai bulan berjalan)'!$V$1:$V$464,'Usia cek'!C106)</f>
        <v>1</v>
      </c>
    </row>
    <row r="107" spans="1:6" ht="14.25" customHeight="1">
      <c r="A107" s="123">
        <v>50</v>
      </c>
      <c r="B107" s="123" t="str">
        <f t="shared" si="3"/>
        <v>Organik Pelindo (Penugasan)</v>
      </c>
      <c r="C107" s="123" t="str">
        <f t="shared" si="0"/>
        <v>Organik Pelindo (Penugasan)50</v>
      </c>
      <c r="D107" s="190">
        <f>COUNTIF('JANUARI (sesuai bulan berjalan)'!$V$1:$V$464,'Usia cek'!C107)</f>
        <v>0</v>
      </c>
    </row>
    <row r="108" spans="1:6" ht="14.25" customHeight="1">
      <c r="A108" s="123">
        <v>51</v>
      </c>
      <c r="B108" s="123" t="str">
        <f t="shared" si="3"/>
        <v>Organik Pelindo (Penugasan)</v>
      </c>
      <c r="C108" s="123" t="str">
        <f t="shared" si="0"/>
        <v>Organik Pelindo (Penugasan)51</v>
      </c>
      <c r="D108" s="190">
        <f>COUNTIF('JANUARI (sesuai bulan berjalan)'!$V$1:$V$464,'Usia cek'!C108)</f>
        <v>2</v>
      </c>
    </row>
    <row r="109" spans="1:6" ht="14.25" customHeight="1">
      <c r="A109" s="123">
        <v>52</v>
      </c>
      <c r="B109" s="123" t="str">
        <f t="shared" si="3"/>
        <v>Organik Pelindo (Penugasan)</v>
      </c>
      <c r="C109" s="123" t="str">
        <f t="shared" si="0"/>
        <v>Organik Pelindo (Penugasan)52</v>
      </c>
      <c r="D109" s="190">
        <f>COUNTIF('JANUARI (sesuai bulan berjalan)'!$V$1:$V$464,'Usia cek'!C109)</f>
        <v>2</v>
      </c>
    </row>
    <row r="110" spans="1:6" ht="14.25" customHeight="1">
      <c r="A110" s="123">
        <v>53</v>
      </c>
      <c r="B110" s="123" t="str">
        <f t="shared" si="3"/>
        <v>Organik Pelindo (Penugasan)</v>
      </c>
      <c r="C110" s="123" t="str">
        <f t="shared" si="0"/>
        <v>Organik Pelindo (Penugasan)53</v>
      </c>
      <c r="D110" s="190">
        <f>COUNTIF('JANUARI (sesuai bulan berjalan)'!$V$1:$V$464,'Usia cek'!C110)</f>
        <v>0</v>
      </c>
    </row>
    <row r="111" spans="1:6" ht="14.25" customHeight="1">
      <c r="A111" s="123">
        <v>54</v>
      </c>
      <c r="B111" s="123" t="str">
        <f t="shared" si="3"/>
        <v>Organik Pelindo (Penugasan)</v>
      </c>
      <c r="C111" s="123" t="str">
        <f t="shared" si="0"/>
        <v>Organik Pelindo (Penugasan)54</v>
      </c>
      <c r="D111" s="190">
        <f>COUNTIF('JANUARI (sesuai bulan berjalan)'!$V$1:$V$464,'Usia cek'!C111)</f>
        <v>0</v>
      </c>
    </row>
    <row r="112" spans="1:6" ht="14.25" customHeight="1">
      <c r="A112" s="123">
        <v>55</v>
      </c>
      <c r="B112" s="123" t="str">
        <f t="shared" si="3"/>
        <v>Organik Pelindo (Penugasan)</v>
      </c>
      <c r="C112" s="123" t="str">
        <f t="shared" si="0"/>
        <v>Organik Pelindo (Penugasan)55</v>
      </c>
      <c r="D112" s="190">
        <f>COUNTIF('JANUARI (sesuai bulan berjalan)'!$V$1:$V$464,'Usia cek'!C112)</f>
        <v>0</v>
      </c>
    </row>
    <row r="113" spans="1:4" ht="14.25" customHeight="1">
      <c r="A113" s="123">
        <v>56</v>
      </c>
      <c r="B113" s="123" t="str">
        <f t="shared" si="3"/>
        <v>Organik Pelindo (Penugasan)</v>
      </c>
      <c r="C113" s="123" t="str">
        <f t="shared" si="0"/>
        <v>Organik Pelindo (Penugasan)56</v>
      </c>
      <c r="D113" s="190">
        <f>COUNTIF('JANUARI (sesuai bulan berjalan)'!$V$1:$V$464,'Usia cek'!C113)</f>
        <v>0</v>
      </c>
    </row>
    <row r="114" spans="1:4" ht="14.25" customHeight="1">
      <c r="A114" s="123">
        <v>57</v>
      </c>
      <c r="B114" s="123" t="str">
        <f t="shared" si="3"/>
        <v>Organik Pelindo (Penugasan)</v>
      </c>
      <c r="C114" s="123" t="str">
        <f t="shared" si="0"/>
        <v>Organik Pelindo (Penugasan)57</v>
      </c>
      <c r="D114" s="190">
        <f>COUNTIF('JANUARI (sesuai bulan berjalan)'!$V$1:$V$464,'Usia cek'!C114)</f>
        <v>0</v>
      </c>
    </row>
    <row r="115" spans="1:4" ht="14.25" customHeight="1">
      <c r="A115" s="123">
        <v>20</v>
      </c>
      <c r="B115" s="123" t="s">
        <v>15</v>
      </c>
      <c r="C115" s="123" t="str">
        <f t="shared" si="0"/>
        <v>Organik Anak Perusahaan20</v>
      </c>
      <c r="D115" s="190">
        <f>COUNTIF('JANUARI (sesuai bulan berjalan)'!$V$1:$V$464,'Usia cek'!C115)</f>
        <v>0</v>
      </c>
    </row>
    <row r="116" spans="1:4" ht="14.25" customHeight="1">
      <c r="A116" s="123">
        <v>21</v>
      </c>
      <c r="B116" s="123" t="s">
        <v>15</v>
      </c>
      <c r="C116" s="123" t="str">
        <f t="shared" si="0"/>
        <v>Organik Anak Perusahaan21</v>
      </c>
      <c r="D116" s="190">
        <f>COUNTIF('JANUARI (sesuai bulan berjalan)'!$V$1:$V$464,'Usia cek'!C116)</f>
        <v>0</v>
      </c>
    </row>
    <row r="117" spans="1:4" ht="14.25" customHeight="1">
      <c r="A117" s="123">
        <v>22</v>
      </c>
      <c r="B117" s="123" t="s">
        <v>15</v>
      </c>
      <c r="C117" s="123" t="str">
        <f t="shared" si="0"/>
        <v>Organik Anak Perusahaan22</v>
      </c>
      <c r="D117" s="190">
        <f>COUNTIF('JANUARI (sesuai bulan berjalan)'!$V$1:$V$464,'Usia cek'!C117)</f>
        <v>0</v>
      </c>
    </row>
    <row r="118" spans="1:4" ht="14.25" customHeight="1">
      <c r="A118" s="123">
        <v>23</v>
      </c>
      <c r="B118" s="123" t="s">
        <v>15</v>
      </c>
      <c r="C118" s="123" t="str">
        <f t="shared" si="0"/>
        <v>Organik Anak Perusahaan23</v>
      </c>
      <c r="D118" s="190">
        <f>COUNTIF('JANUARI (sesuai bulan berjalan)'!$V$1:$V$464,'Usia cek'!C118)</f>
        <v>0</v>
      </c>
    </row>
    <row r="119" spans="1:4" ht="14.25" customHeight="1">
      <c r="A119" s="123">
        <v>24</v>
      </c>
      <c r="B119" s="123" t="s">
        <v>15</v>
      </c>
      <c r="C119" s="123" t="str">
        <f t="shared" si="0"/>
        <v>Organik Anak Perusahaan24</v>
      </c>
      <c r="D119" s="190">
        <f>COUNTIF('JANUARI (sesuai bulan berjalan)'!$V$1:$V$464,'Usia cek'!C119)</f>
        <v>0</v>
      </c>
    </row>
    <row r="120" spans="1:4" ht="14.25" customHeight="1">
      <c r="A120" s="123">
        <v>25</v>
      </c>
      <c r="B120" s="123" t="s">
        <v>15</v>
      </c>
      <c r="C120" s="123" t="str">
        <f t="shared" si="0"/>
        <v>Organik Anak Perusahaan25</v>
      </c>
      <c r="D120" s="190">
        <f>COUNTIF('JANUARI (sesuai bulan berjalan)'!$V$1:$V$464,'Usia cek'!C120)</f>
        <v>0</v>
      </c>
    </row>
    <row r="121" spans="1:4" ht="14.25" customHeight="1">
      <c r="A121" s="123">
        <v>26</v>
      </c>
      <c r="B121" s="123" t="s">
        <v>15</v>
      </c>
      <c r="C121" s="123" t="str">
        <f t="shared" si="0"/>
        <v>Organik Anak Perusahaan26</v>
      </c>
      <c r="D121" s="190">
        <f>COUNTIF('JANUARI (sesuai bulan berjalan)'!$V$1:$V$464,'Usia cek'!C121)</f>
        <v>0</v>
      </c>
    </row>
    <row r="122" spans="1:4" ht="14.25" customHeight="1">
      <c r="A122" s="123">
        <v>27</v>
      </c>
      <c r="B122" s="123" t="str">
        <f t="shared" ref="B122:B152" si="4">B121</f>
        <v>Organik Anak Perusahaan</v>
      </c>
      <c r="C122" s="123" t="str">
        <f t="shared" si="0"/>
        <v>Organik Anak Perusahaan27</v>
      </c>
      <c r="D122" s="190">
        <f>COUNTIF('JANUARI (sesuai bulan berjalan)'!$V$1:$V$464,'Usia cek'!C122)</f>
        <v>1</v>
      </c>
    </row>
    <row r="123" spans="1:4" ht="14.25" customHeight="1">
      <c r="A123" s="123">
        <v>28</v>
      </c>
      <c r="B123" s="123" t="str">
        <f t="shared" si="4"/>
        <v>Organik Anak Perusahaan</v>
      </c>
      <c r="C123" s="123" t="str">
        <f t="shared" si="0"/>
        <v>Organik Anak Perusahaan28</v>
      </c>
      <c r="D123" s="190">
        <f>COUNTIF('JANUARI (sesuai bulan berjalan)'!$V$1:$V$464,'Usia cek'!C123)</f>
        <v>0</v>
      </c>
    </row>
    <row r="124" spans="1:4" ht="14.25" customHeight="1">
      <c r="A124" s="123">
        <v>29</v>
      </c>
      <c r="B124" s="123" t="str">
        <f t="shared" si="4"/>
        <v>Organik Anak Perusahaan</v>
      </c>
      <c r="C124" s="123" t="str">
        <f t="shared" si="0"/>
        <v>Organik Anak Perusahaan29</v>
      </c>
      <c r="D124" s="190">
        <f>COUNTIF('JANUARI (sesuai bulan berjalan)'!$V$1:$V$464,'Usia cek'!C124)</f>
        <v>2</v>
      </c>
    </row>
    <row r="125" spans="1:4" ht="14.25" customHeight="1">
      <c r="A125" s="123">
        <v>30</v>
      </c>
      <c r="B125" s="123" t="str">
        <f t="shared" si="4"/>
        <v>Organik Anak Perusahaan</v>
      </c>
      <c r="C125" s="123" t="str">
        <f t="shared" si="0"/>
        <v>Organik Anak Perusahaan30</v>
      </c>
      <c r="D125" s="190">
        <f>COUNTIF('JANUARI (sesuai bulan berjalan)'!$V$1:$V$464,'Usia cek'!C125)</f>
        <v>0</v>
      </c>
    </row>
    <row r="126" spans="1:4" ht="14.25" customHeight="1">
      <c r="A126" s="123">
        <v>31</v>
      </c>
      <c r="B126" s="123" t="str">
        <f t="shared" si="4"/>
        <v>Organik Anak Perusahaan</v>
      </c>
      <c r="C126" s="123" t="str">
        <f t="shared" si="0"/>
        <v>Organik Anak Perusahaan31</v>
      </c>
      <c r="D126" s="190">
        <f>COUNTIF('JANUARI (sesuai bulan berjalan)'!$V$1:$V$464,'Usia cek'!C126)</f>
        <v>3</v>
      </c>
    </row>
    <row r="127" spans="1:4" ht="14.25" customHeight="1">
      <c r="A127" s="123">
        <v>32</v>
      </c>
      <c r="B127" s="123" t="str">
        <f t="shared" si="4"/>
        <v>Organik Anak Perusahaan</v>
      </c>
      <c r="C127" s="123" t="str">
        <f t="shared" si="0"/>
        <v>Organik Anak Perusahaan32</v>
      </c>
      <c r="D127" s="190">
        <f>COUNTIF('JANUARI (sesuai bulan berjalan)'!$V$1:$V$464,'Usia cek'!C127)</f>
        <v>1</v>
      </c>
    </row>
    <row r="128" spans="1:4" ht="14.25" customHeight="1">
      <c r="A128" s="123">
        <v>33</v>
      </c>
      <c r="B128" s="123" t="str">
        <f t="shared" si="4"/>
        <v>Organik Anak Perusahaan</v>
      </c>
      <c r="C128" s="123" t="str">
        <f t="shared" si="0"/>
        <v>Organik Anak Perusahaan33</v>
      </c>
      <c r="D128" s="190">
        <f>COUNTIF('JANUARI (sesuai bulan berjalan)'!$V$1:$V$464,'Usia cek'!C128)</f>
        <v>0</v>
      </c>
    </row>
    <row r="129" spans="1:6" ht="14.25" customHeight="1">
      <c r="A129" s="123">
        <v>34</v>
      </c>
      <c r="B129" s="123" t="str">
        <f t="shared" si="4"/>
        <v>Organik Anak Perusahaan</v>
      </c>
      <c r="C129" s="123" t="str">
        <f t="shared" si="0"/>
        <v>Organik Anak Perusahaan34</v>
      </c>
      <c r="D129" s="190">
        <f>COUNTIF('JANUARI (sesuai bulan berjalan)'!$V$1:$V$464,'Usia cek'!C129)</f>
        <v>1</v>
      </c>
    </row>
    <row r="130" spans="1:6" ht="14.25" customHeight="1">
      <c r="A130" s="123">
        <v>35</v>
      </c>
      <c r="B130" s="123" t="str">
        <f t="shared" si="4"/>
        <v>Organik Anak Perusahaan</v>
      </c>
      <c r="C130" s="123" t="str">
        <f t="shared" si="0"/>
        <v>Organik Anak Perusahaan35</v>
      </c>
      <c r="D130" s="190">
        <f>COUNTIF('JANUARI (sesuai bulan berjalan)'!$V$1:$V$464,'Usia cek'!C130)</f>
        <v>1</v>
      </c>
    </row>
    <row r="131" spans="1:6" ht="14.25" customHeight="1">
      <c r="A131" s="123">
        <v>36</v>
      </c>
      <c r="B131" s="123" t="str">
        <f t="shared" si="4"/>
        <v>Organik Anak Perusahaan</v>
      </c>
      <c r="C131" s="123" t="str">
        <f t="shared" si="0"/>
        <v>Organik Anak Perusahaan36</v>
      </c>
      <c r="D131" s="190">
        <f>COUNTIF('JANUARI (sesuai bulan berjalan)'!$V$1:$V$464,'Usia cek'!C131)</f>
        <v>1</v>
      </c>
    </row>
    <row r="132" spans="1:6" ht="14.25" customHeight="1">
      <c r="A132" s="123">
        <v>37</v>
      </c>
      <c r="B132" s="123" t="str">
        <f t="shared" si="4"/>
        <v>Organik Anak Perusahaan</v>
      </c>
      <c r="C132" s="123" t="str">
        <f t="shared" si="0"/>
        <v>Organik Anak Perusahaan37</v>
      </c>
      <c r="D132" s="190">
        <f>COUNTIF('JANUARI (sesuai bulan berjalan)'!$V$1:$V$464,'Usia cek'!C132)</f>
        <v>0</v>
      </c>
    </row>
    <row r="133" spans="1:6" ht="14.25" customHeight="1">
      <c r="A133" s="123">
        <v>38</v>
      </c>
      <c r="B133" s="123" t="str">
        <f t="shared" si="4"/>
        <v>Organik Anak Perusahaan</v>
      </c>
      <c r="C133" s="123" t="str">
        <f t="shared" si="0"/>
        <v>Organik Anak Perusahaan38</v>
      </c>
      <c r="D133" s="190">
        <f>COUNTIF('JANUARI (sesuai bulan berjalan)'!$V$1:$V$464,'Usia cek'!C133)</f>
        <v>0</v>
      </c>
      <c r="E133" s="191" t="s">
        <v>233</v>
      </c>
      <c r="F133" s="190">
        <f>SUM(D115:D120)</f>
        <v>0</v>
      </c>
    </row>
    <row r="134" spans="1:6" ht="14.25" customHeight="1">
      <c r="A134" s="123">
        <v>39</v>
      </c>
      <c r="B134" s="123" t="str">
        <f t="shared" si="4"/>
        <v>Organik Anak Perusahaan</v>
      </c>
      <c r="C134" s="123" t="str">
        <f t="shared" si="0"/>
        <v>Organik Anak Perusahaan39</v>
      </c>
      <c r="D134" s="190">
        <f>COUNTIF('JANUARI (sesuai bulan berjalan)'!$V$1:$V$464,'Usia cek'!C134)</f>
        <v>0</v>
      </c>
      <c r="E134" s="191" t="s">
        <v>234</v>
      </c>
      <c r="F134" s="190">
        <f>SUM(D121:D130)</f>
        <v>9</v>
      </c>
    </row>
    <row r="135" spans="1:6" ht="14.25" customHeight="1">
      <c r="A135" s="123">
        <v>40</v>
      </c>
      <c r="B135" s="123" t="str">
        <f t="shared" si="4"/>
        <v>Organik Anak Perusahaan</v>
      </c>
      <c r="C135" s="123" t="str">
        <f t="shared" si="0"/>
        <v>Organik Anak Perusahaan40</v>
      </c>
      <c r="D135" s="190">
        <f>COUNTIF('JANUARI (sesuai bulan berjalan)'!$V$1:$V$464,'Usia cek'!C135)</f>
        <v>0</v>
      </c>
      <c r="E135" s="191" t="s">
        <v>235</v>
      </c>
      <c r="F135" s="190">
        <f>SUM(D131:D140)</f>
        <v>2</v>
      </c>
    </row>
    <row r="136" spans="1:6" ht="14.25" customHeight="1">
      <c r="A136" s="123">
        <v>41</v>
      </c>
      <c r="B136" s="123" t="str">
        <f t="shared" si="4"/>
        <v>Organik Anak Perusahaan</v>
      </c>
      <c r="C136" s="123" t="str">
        <f t="shared" si="0"/>
        <v>Organik Anak Perusahaan41</v>
      </c>
      <c r="D136" s="190">
        <f>COUNTIF('JANUARI (sesuai bulan berjalan)'!$V$1:$V$464,'Usia cek'!C136)</f>
        <v>0</v>
      </c>
      <c r="E136" s="191" t="s">
        <v>236</v>
      </c>
      <c r="F136" s="190">
        <f>SUM(D141:D145)</f>
        <v>0</v>
      </c>
    </row>
    <row r="137" spans="1:6" ht="14.25" customHeight="1">
      <c r="A137" s="123">
        <v>42</v>
      </c>
      <c r="B137" s="123" t="str">
        <f t="shared" si="4"/>
        <v>Organik Anak Perusahaan</v>
      </c>
      <c r="C137" s="123" t="str">
        <f t="shared" si="0"/>
        <v>Organik Anak Perusahaan42</v>
      </c>
      <c r="D137" s="190">
        <f>COUNTIF('JANUARI (sesuai bulan berjalan)'!$V$1:$V$464,'Usia cek'!C137)</f>
        <v>1</v>
      </c>
      <c r="E137" s="191" t="s">
        <v>237</v>
      </c>
      <c r="F137" s="190">
        <f>SUM(D146:D149)</f>
        <v>0</v>
      </c>
    </row>
    <row r="138" spans="1:6" ht="14.25" customHeight="1">
      <c r="A138" s="123">
        <v>43</v>
      </c>
      <c r="B138" s="123" t="str">
        <f t="shared" si="4"/>
        <v>Organik Anak Perusahaan</v>
      </c>
      <c r="C138" s="123" t="str">
        <f t="shared" si="0"/>
        <v>Organik Anak Perusahaan43</v>
      </c>
      <c r="D138" s="190">
        <f>COUNTIF('JANUARI (sesuai bulan berjalan)'!$V$1:$V$464,'Usia cek'!C138)</f>
        <v>0</v>
      </c>
      <c r="E138" s="191" t="s">
        <v>238</v>
      </c>
      <c r="F138" s="190">
        <f>SUM(D150:D152)</f>
        <v>0</v>
      </c>
    </row>
    <row r="139" spans="1:6" ht="14.25" customHeight="1">
      <c r="A139" s="123">
        <v>44</v>
      </c>
      <c r="B139" s="123" t="str">
        <f t="shared" si="4"/>
        <v>Organik Anak Perusahaan</v>
      </c>
      <c r="C139" s="123" t="str">
        <f t="shared" si="0"/>
        <v>Organik Anak Perusahaan44</v>
      </c>
      <c r="D139" s="190">
        <f>COUNTIF('JANUARI (sesuai bulan berjalan)'!$V$1:$V$464,'Usia cek'!C139)</f>
        <v>0</v>
      </c>
    </row>
    <row r="140" spans="1:6" ht="14.25" customHeight="1">
      <c r="A140" s="123">
        <v>45</v>
      </c>
      <c r="B140" s="123" t="str">
        <f t="shared" si="4"/>
        <v>Organik Anak Perusahaan</v>
      </c>
      <c r="C140" s="123" t="str">
        <f t="shared" si="0"/>
        <v>Organik Anak Perusahaan45</v>
      </c>
      <c r="D140" s="190">
        <f>COUNTIF('JANUARI (sesuai bulan berjalan)'!$V$1:$V$464,'Usia cek'!C140)</f>
        <v>0</v>
      </c>
    </row>
    <row r="141" spans="1:6" ht="14.25" customHeight="1">
      <c r="A141" s="123">
        <v>46</v>
      </c>
      <c r="B141" s="123" t="str">
        <f t="shared" si="4"/>
        <v>Organik Anak Perusahaan</v>
      </c>
      <c r="C141" s="123" t="str">
        <f t="shared" si="0"/>
        <v>Organik Anak Perusahaan46</v>
      </c>
      <c r="D141" s="190">
        <f>COUNTIF('JANUARI (sesuai bulan berjalan)'!$V$1:$V$464,'Usia cek'!C141)</f>
        <v>0</v>
      </c>
    </row>
    <row r="142" spans="1:6" ht="14.25" customHeight="1">
      <c r="A142" s="123">
        <v>47</v>
      </c>
      <c r="B142" s="123" t="str">
        <f t="shared" si="4"/>
        <v>Organik Anak Perusahaan</v>
      </c>
      <c r="C142" s="123" t="str">
        <f t="shared" si="0"/>
        <v>Organik Anak Perusahaan47</v>
      </c>
      <c r="D142" s="190">
        <f>COUNTIF('JANUARI (sesuai bulan berjalan)'!$V$1:$V$464,'Usia cek'!C142)</f>
        <v>0</v>
      </c>
    </row>
    <row r="143" spans="1:6" ht="14.25" customHeight="1">
      <c r="A143" s="123">
        <v>48</v>
      </c>
      <c r="B143" s="123" t="str">
        <f t="shared" si="4"/>
        <v>Organik Anak Perusahaan</v>
      </c>
      <c r="C143" s="123" t="str">
        <f t="shared" si="0"/>
        <v>Organik Anak Perusahaan48</v>
      </c>
      <c r="D143" s="190">
        <f>COUNTIF('JANUARI (sesuai bulan berjalan)'!$V$1:$V$464,'Usia cek'!C143)</f>
        <v>0</v>
      </c>
    </row>
    <row r="144" spans="1:6" ht="14.25" customHeight="1">
      <c r="A144" s="123">
        <v>49</v>
      </c>
      <c r="B144" s="123" t="str">
        <f t="shared" si="4"/>
        <v>Organik Anak Perusahaan</v>
      </c>
      <c r="C144" s="123" t="str">
        <f t="shared" si="0"/>
        <v>Organik Anak Perusahaan49</v>
      </c>
      <c r="D144" s="190">
        <f>COUNTIF('JANUARI (sesuai bulan berjalan)'!$V$1:$V$464,'Usia cek'!C144)</f>
        <v>0</v>
      </c>
    </row>
    <row r="145" spans="1:4" ht="14.25" customHeight="1">
      <c r="A145" s="123">
        <v>50</v>
      </c>
      <c r="B145" s="123" t="str">
        <f t="shared" si="4"/>
        <v>Organik Anak Perusahaan</v>
      </c>
      <c r="C145" s="123" t="str">
        <f t="shared" si="0"/>
        <v>Organik Anak Perusahaan50</v>
      </c>
      <c r="D145" s="190">
        <f>COUNTIF('JANUARI (sesuai bulan berjalan)'!$V$1:$V$464,'Usia cek'!C145)</f>
        <v>0</v>
      </c>
    </row>
    <row r="146" spans="1:4" ht="14.25" customHeight="1">
      <c r="A146" s="123">
        <v>51</v>
      </c>
      <c r="B146" s="123" t="str">
        <f t="shared" si="4"/>
        <v>Organik Anak Perusahaan</v>
      </c>
      <c r="C146" s="123" t="str">
        <f t="shared" si="0"/>
        <v>Organik Anak Perusahaan51</v>
      </c>
      <c r="D146" s="190">
        <f>COUNTIF('JANUARI (sesuai bulan berjalan)'!$V$1:$V$464,'Usia cek'!C146)</f>
        <v>0</v>
      </c>
    </row>
    <row r="147" spans="1:4" ht="14.25" customHeight="1">
      <c r="A147" s="123">
        <v>52</v>
      </c>
      <c r="B147" s="123" t="str">
        <f t="shared" si="4"/>
        <v>Organik Anak Perusahaan</v>
      </c>
      <c r="C147" s="123" t="str">
        <f t="shared" si="0"/>
        <v>Organik Anak Perusahaan52</v>
      </c>
      <c r="D147" s="190">
        <f>COUNTIF('JANUARI (sesuai bulan berjalan)'!$V$1:$V$464,'Usia cek'!C147)</f>
        <v>0</v>
      </c>
    </row>
    <row r="148" spans="1:4" ht="14.25" customHeight="1">
      <c r="A148" s="123">
        <v>53</v>
      </c>
      <c r="B148" s="123" t="str">
        <f t="shared" si="4"/>
        <v>Organik Anak Perusahaan</v>
      </c>
      <c r="C148" s="123" t="str">
        <f t="shared" si="0"/>
        <v>Organik Anak Perusahaan53</v>
      </c>
      <c r="D148" s="190">
        <f>COUNTIF('JANUARI (sesuai bulan berjalan)'!$V$1:$V$464,'Usia cek'!C148)</f>
        <v>0</v>
      </c>
    </row>
    <row r="149" spans="1:4" ht="14.25" customHeight="1">
      <c r="A149" s="123">
        <v>54</v>
      </c>
      <c r="B149" s="123" t="str">
        <f t="shared" si="4"/>
        <v>Organik Anak Perusahaan</v>
      </c>
      <c r="C149" s="123" t="str">
        <f t="shared" si="0"/>
        <v>Organik Anak Perusahaan54</v>
      </c>
      <c r="D149" s="190">
        <f>COUNTIF('JANUARI (sesuai bulan berjalan)'!$V$1:$V$464,'Usia cek'!C149)</f>
        <v>0</v>
      </c>
    </row>
    <row r="150" spans="1:4" ht="14.25" customHeight="1">
      <c r="A150" s="123">
        <v>55</v>
      </c>
      <c r="B150" s="123" t="str">
        <f t="shared" si="4"/>
        <v>Organik Anak Perusahaan</v>
      </c>
      <c r="C150" s="123" t="str">
        <f t="shared" si="0"/>
        <v>Organik Anak Perusahaan55</v>
      </c>
      <c r="D150" s="190">
        <f>COUNTIF('JANUARI (sesuai bulan berjalan)'!$V$1:$V$464,'Usia cek'!C150)</f>
        <v>0</v>
      </c>
    </row>
    <row r="151" spans="1:4" ht="14.25" customHeight="1">
      <c r="A151" s="123">
        <v>56</v>
      </c>
      <c r="B151" s="123" t="str">
        <f t="shared" si="4"/>
        <v>Organik Anak Perusahaan</v>
      </c>
      <c r="C151" s="123" t="str">
        <f t="shared" si="0"/>
        <v>Organik Anak Perusahaan56</v>
      </c>
      <c r="D151" s="190">
        <f>COUNTIF('JANUARI (sesuai bulan berjalan)'!$V$1:$V$464,'Usia cek'!C151)</f>
        <v>0</v>
      </c>
    </row>
    <row r="152" spans="1:4" ht="14.25" customHeight="1">
      <c r="A152" s="123">
        <v>57</v>
      </c>
      <c r="B152" s="123" t="str">
        <f t="shared" si="4"/>
        <v>Organik Anak Perusahaan</v>
      </c>
      <c r="C152" s="123" t="str">
        <f t="shared" si="0"/>
        <v>Organik Anak Perusahaan57</v>
      </c>
      <c r="D152" s="190">
        <f>COUNTIF('JANUARI (sesuai bulan berjalan)'!$V$1:$V$464,'Usia cek'!C152)</f>
        <v>0</v>
      </c>
    </row>
    <row r="153" spans="1:4" ht="14.25" customHeight="1">
      <c r="A153" s="123">
        <v>20</v>
      </c>
      <c r="B153" s="123" t="s">
        <v>16</v>
      </c>
      <c r="C153" s="123" t="str">
        <f t="shared" si="0"/>
        <v>PKWT Anak Perusahaan20</v>
      </c>
      <c r="D153" s="190">
        <f>COUNTIF('JANUARI (sesuai bulan berjalan)'!$V$1:$V$464,'Usia cek'!C153)</f>
        <v>0</v>
      </c>
    </row>
    <row r="154" spans="1:4" ht="14.25" customHeight="1">
      <c r="A154" s="123">
        <v>21</v>
      </c>
      <c r="B154" s="123" t="s">
        <v>16</v>
      </c>
      <c r="C154" s="123" t="str">
        <f t="shared" si="0"/>
        <v>PKWT Anak Perusahaan21</v>
      </c>
      <c r="D154" s="190">
        <f>COUNTIF('JANUARI (sesuai bulan berjalan)'!$V$1:$V$464,'Usia cek'!C154)</f>
        <v>0</v>
      </c>
    </row>
    <row r="155" spans="1:4" ht="14.25" customHeight="1">
      <c r="A155" s="123">
        <v>22</v>
      </c>
      <c r="B155" s="123" t="s">
        <v>16</v>
      </c>
      <c r="C155" s="123" t="str">
        <f t="shared" si="0"/>
        <v>PKWT Anak Perusahaan22</v>
      </c>
      <c r="D155" s="190">
        <f>COUNTIF('JANUARI (sesuai bulan berjalan)'!$V$1:$V$464,'Usia cek'!C155)</f>
        <v>0</v>
      </c>
    </row>
    <row r="156" spans="1:4" ht="14.25" customHeight="1">
      <c r="A156" s="123">
        <v>23</v>
      </c>
      <c r="B156" s="123" t="s">
        <v>16</v>
      </c>
      <c r="C156" s="123" t="str">
        <f t="shared" si="0"/>
        <v>PKWT Anak Perusahaan23</v>
      </c>
      <c r="D156" s="190">
        <f>COUNTIF('JANUARI (sesuai bulan berjalan)'!$V$1:$V$464,'Usia cek'!C156)</f>
        <v>1</v>
      </c>
    </row>
    <row r="157" spans="1:4" ht="14.25" customHeight="1">
      <c r="A157" s="123">
        <v>24</v>
      </c>
      <c r="B157" s="123" t="s">
        <v>16</v>
      </c>
      <c r="C157" s="123" t="str">
        <f t="shared" si="0"/>
        <v>PKWT Anak Perusahaan24</v>
      </c>
      <c r="D157" s="190">
        <f>COUNTIF('JANUARI (sesuai bulan berjalan)'!$V$1:$V$464,'Usia cek'!C157)</f>
        <v>2</v>
      </c>
    </row>
    <row r="158" spans="1:4" ht="14.25" customHeight="1">
      <c r="A158" s="123">
        <v>25</v>
      </c>
      <c r="B158" s="123" t="s">
        <v>16</v>
      </c>
      <c r="C158" s="123" t="str">
        <f t="shared" si="0"/>
        <v>PKWT Anak Perusahaan25</v>
      </c>
      <c r="D158" s="190">
        <f>COUNTIF('JANUARI (sesuai bulan berjalan)'!$V$1:$V$464,'Usia cek'!C158)</f>
        <v>3</v>
      </c>
    </row>
    <row r="159" spans="1:4" ht="14.25" customHeight="1">
      <c r="A159" s="123">
        <v>26</v>
      </c>
      <c r="B159" s="123" t="s">
        <v>16</v>
      </c>
      <c r="C159" s="123" t="str">
        <f t="shared" si="0"/>
        <v>PKWT Anak Perusahaan26</v>
      </c>
      <c r="D159" s="190">
        <f>COUNTIF('JANUARI (sesuai bulan berjalan)'!$V$1:$V$464,'Usia cek'!C159)</f>
        <v>3</v>
      </c>
    </row>
    <row r="160" spans="1:4" ht="14.25" customHeight="1">
      <c r="A160" s="123">
        <v>27</v>
      </c>
      <c r="B160" s="123" t="str">
        <f t="shared" ref="B160:B192" si="5">B159</f>
        <v>PKWT Anak Perusahaan</v>
      </c>
      <c r="C160" s="123" t="str">
        <f t="shared" si="0"/>
        <v>PKWT Anak Perusahaan27</v>
      </c>
      <c r="D160" s="190">
        <f>COUNTIF('JANUARI (sesuai bulan berjalan)'!$V$1:$V$464,'Usia cek'!C160)</f>
        <v>4</v>
      </c>
    </row>
    <row r="161" spans="1:6" ht="14.25" customHeight="1">
      <c r="A161" s="123">
        <v>28</v>
      </c>
      <c r="B161" s="123" t="str">
        <f t="shared" si="5"/>
        <v>PKWT Anak Perusahaan</v>
      </c>
      <c r="C161" s="123" t="str">
        <f t="shared" si="0"/>
        <v>PKWT Anak Perusahaan28</v>
      </c>
      <c r="D161" s="190">
        <f>COUNTIF('JANUARI (sesuai bulan berjalan)'!$V$1:$V$464,'Usia cek'!C161)</f>
        <v>2</v>
      </c>
    </row>
    <row r="162" spans="1:6" ht="14.25" customHeight="1">
      <c r="A162" s="123">
        <v>29</v>
      </c>
      <c r="B162" s="123" t="str">
        <f t="shared" si="5"/>
        <v>PKWT Anak Perusahaan</v>
      </c>
      <c r="C162" s="123" t="str">
        <f t="shared" si="0"/>
        <v>PKWT Anak Perusahaan29</v>
      </c>
      <c r="D162" s="190">
        <f>COUNTIF('JANUARI (sesuai bulan berjalan)'!$V$1:$V$464,'Usia cek'!C162)</f>
        <v>1</v>
      </c>
    </row>
    <row r="163" spans="1:6" ht="14.25" customHeight="1">
      <c r="A163" s="123">
        <v>30</v>
      </c>
      <c r="B163" s="123" t="str">
        <f t="shared" si="5"/>
        <v>PKWT Anak Perusahaan</v>
      </c>
      <c r="C163" s="123" t="str">
        <f t="shared" si="0"/>
        <v>PKWT Anak Perusahaan30</v>
      </c>
      <c r="D163" s="190">
        <f>COUNTIF('JANUARI (sesuai bulan berjalan)'!$V$1:$V$464,'Usia cek'!C163)</f>
        <v>1</v>
      </c>
    </row>
    <row r="164" spans="1:6" ht="14.25" customHeight="1">
      <c r="A164" s="123">
        <v>31</v>
      </c>
      <c r="B164" s="123" t="str">
        <f t="shared" si="5"/>
        <v>PKWT Anak Perusahaan</v>
      </c>
      <c r="C164" s="123" t="str">
        <f t="shared" si="0"/>
        <v>PKWT Anak Perusahaan31</v>
      </c>
      <c r="D164" s="190">
        <f>COUNTIF('JANUARI (sesuai bulan berjalan)'!$V$1:$V$464,'Usia cek'!C164)</f>
        <v>1</v>
      </c>
    </row>
    <row r="165" spans="1:6" ht="14.25" customHeight="1">
      <c r="A165" s="123">
        <v>32</v>
      </c>
      <c r="B165" s="123" t="str">
        <f t="shared" si="5"/>
        <v>PKWT Anak Perusahaan</v>
      </c>
      <c r="C165" s="123" t="str">
        <f t="shared" si="0"/>
        <v>PKWT Anak Perusahaan32</v>
      </c>
      <c r="D165" s="190">
        <f>COUNTIF('JANUARI (sesuai bulan berjalan)'!$V$1:$V$464,'Usia cek'!C165)</f>
        <v>0</v>
      </c>
    </row>
    <row r="166" spans="1:6" ht="14.25" customHeight="1">
      <c r="A166" s="123">
        <v>33</v>
      </c>
      <c r="B166" s="123" t="str">
        <f t="shared" si="5"/>
        <v>PKWT Anak Perusahaan</v>
      </c>
      <c r="C166" s="123" t="str">
        <f t="shared" si="0"/>
        <v>PKWT Anak Perusahaan33</v>
      </c>
      <c r="D166" s="190">
        <f>COUNTIF('JANUARI (sesuai bulan berjalan)'!$V$1:$V$464,'Usia cek'!C166)</f>
        <v>0</v>
      </c>
    </row>
    <row r="167" spans="1:6" ht="14.25" customHeight="1">
      <c r="A167" s="123">
        <v>34</v>
      </c>
      <c r="B167" s="123" t="str">
        <f t="shared" si="5"/>
        <v>PKWT Anak Perusahaan</v>
      </c>
      <c r="C167" s="123" t="str">
        <f t="shared" si="0"/>
        <v>PKWT Anak Perusahaan34</v>
      </c>
      <c r="D167" s="190">
        <f>COUNTIF('JANUARI (sesuai bulan berjalan)'!$V$1:$V$464,'Usia cek'!C167)</f>
        <v>0</v>
      </c>
    </row>
    <row r="168" spans="1:6" ht="14.25" customHeight="1">
      <c r="A168" s="123">
        <v>35</v>
      </c>
      <c r="B168" s="123" t="str">
        <f t="shared" si="5"/>
        <v>PKWT Anak Perusahaan</v>
      </c>
      <c r="C168" s="123" t="str">
        <f t="shared" si="0"/>
        <v>PKWT Anak Perusahaan35</v>
      </c>
      <c r="D168" s="190">
        <f>COUNTIF('JANUARI (sesuai bulan berjalan)'!$V$1:$V$464,'Usia cek'!C168)</f>
        <v>0</v>
      </c>
    </row>
    <row r="169" spans="1:6" ht="14.25" customHeight="1">
      <c r="A169" s="123">
        <v>36</v>
      </c>
      <c r="B169" s="123" t="str">
        <f t="shared" si="5"/>
        <v>PKWT Anak Perusahaan</v>
      </c>
      <c r="C169" s="123" t="str">
        <f t="shared" si="0"/>
        <v>PKWT Anak Perusahaan36</v>
      </c>
      <c r="D169" s="190">
        <f>COUNTIF('JANUARI (sesuai bulan berjalan)'!$V$1:$V$464,'Usia cek'!C169)</f>
        <v>0</v>
      </c>
    </row>
    <row r="170" spans="1:6" ht="14.25" customHeight="1">
      <c r="A170" s="123">
        <v>37</v>
      </c>
      <c r="B170" s="123" t="str">
        <f t="shared" si="5"/>
        <v>PKWT Anak Perusahaan</v>
      </c>
      <c r="C170" s="123" t="str">
        <f t="shared" si="0"/>
        <v>PKWT Anak Perusahaan37</v>
      </c>
      <c r="D170" s="190">
        <f>COUNTIF('JANUARI (sesuai bulan berjalan)'!$V$1:$V$464,'Usia cek'!C170)</f>
        <v>0</v>
      </c>
    </row>
    <row r="171" spans="1:6" ht="14.25" customHeight="1">
      <c r="A171" s="123">
        <v>38</v>
      </c>
      <c r="B171" s="123" t="str">
        <f t="shared" si="5"/>
        <v>PKWT Anak Perusahaan</v>
      </c>
      <c r="C171" s="123" t="str">
        <f t="shared" si="0"/>
        <v>PKWT Anak Perusahaan38</v>
      </c>
      <c r="D171" s="190">
        <f>COUNTIF('JANUARI (sesuai bulan berjalan)'!$V$1:$V$464,'Usia cek'!C171)</f>
        <v>0</v>
      </c>
      <c r="E171" s="191" t="s">
        <v>233</v>
      </c>
      <c r="F171" s="190">
        <f>SUM(D153:D158)</f>
        <v>6</v>
      </c>
    </row>
    <row r="172" spans="1:6" ht="14.25" customHeight="1">
      <c r="A172" s="123">
        <v>39</v>
      </c>
      <c r="B172" s="123" t="str">
        <f t="shared" si="5"/>
        <v>PKWT Anak Perusahaan</v>
      </c>
      <c r="C172" s="123" t="str">
        <f t="shared" si="0"/>
        <v>PKWT Anak Perusahaan39</v>
      </c>
      <c r="D172" s="190">
        <f>COUNTIF('JANUARI (sesuai bulan berjalan)'!$V$1:$V$464,'Usia cek'!C172)</f>
        <v>0</v>
      </c>
      <c r="E172" s="191" t="s">
        <v>234</v>
      </c>
      <c r="F172" s="190">
        <f>SUM(D159:D168)</f>
        <v>12</v>
      </c>
    </row>
    <row r="173" spans="1:6" ht="14.25" customHeight="1">
      <c r="A173" s="123">
        <v>40</v>
      </c>
      <c r="B173" s="123" t="str">
        <f t="shared" si="5"/>
        <v>PKWT Anak Perusahaan</v>
      </c>
      <c r="C173" s="123" t="str">
        <f t="shared" si="0"/>
        <v>PKWT Anak Perusahaan40</v>
      </c>
      <c r="D173" s="190">
        <f>COUNTIF('JANUARI (sesuai bulan berjalan)'!$V$1:$V$464,'Usia cek'!C173)</f>
        <v>0</v>
      </c>
      <c r="E173" s="191" t="s">
        <v>235</v>
      </c>
      <c r="F173" s="190">
        <f>SUM(D169:D178)</f>
        <v>0</v>
      </c>
    </row>
    <row r="174" spans="1:6" ht="14.25" customHeight="1">
      <c r="A174" s="123">
        <v>41</v>
      </c>
      <c r="B174" s="123" t="str">
        <f t="shared" si="5"/>
        <v>PKWT Anak Perusahaan</v>
      </c>
      <c r="C174" s="123" t="str">
        <f t="shared" si="0"/>
        <v>PKWT Anak Perusahaan41</v>
      </c>
      <c r="D174" s="190">
        <f>COUNTIF('JANUARI (sesuai bulan berjalan)'!$V$1:$V$464,'Usia cek'!C174)</f>
        <v>0</v>
      </c>
      <c r="E174" s="191" t="s">
        <v>236</v>
      </c>
      <c r="F174" s="190">
        <f>SUM(D179:D183)</f>
        <v>0</v>
      </c>
    </row>
    <row r="175" spans="1:6" ht="14.25" customHeight="1">
      <c r="A175" s="123">
        <v>42</v>
      </c>
      <c r="B175" s="123" t="str">
        <f t="shared" si="5"/>
        <v>PKWT Anak Perusahaan</v>
      </c>
      <c r="C175" s="123" t="str">
        <f t="shared" si="0"/>
        <v>PKWT Anak Perusahaan42</v>
      </c>
      <c r="D175" s="190">
        <f>COUNTIF('JANUARI (sesuai bulan berjalan)'!$V$1:$V$464,'Usia cek'!C175)</f>
        <v>0</v>
      </c>
      <c r="E175" s="191" t="s">
        <v>237</v>
      </c>
      <c r="F175" s="190">
        <f>SUM(D184:D187)</f>
        <v>0</v>
      </c>
    </row>
    <row r="176" spans="1:6" ht="14.25" customHeight="1">
      <c r="A176" s="123">
        <v>43</v>
      </c>
      <c r="B176" s="123" t="str">
        <f t="shared" si="5"/>
        <v>PKWT Anak Perusahaan</v>
      </c>
      <c r="C176" s="123" t="str">
        <f t="shared" si="0"/>
        <v>PKWT Anak Perusahaan43</v>
      </c>
      <c r="D176" s="190">
        <f>COUNTIF('JANUARI (sesuai bulan berjalan)'!$V$1:$V$464,'Usia cek'!C176)</f>
        <v>0</v>
      </c>
      <c r="E176" s="191" t="s">
        <v>238</v>
      </c>
      <c r="F176" s="190">
        <f>SUM(D188:D192)</f>
        <v>0</v>
      </c>
    </row>
    <row r="177" spans="1:4" ht="14.25" customHeight="1">
      <c r="A177" s="123">
        <v>44</v>
      </c>
      <c r="B177" s="123" t="str">
        <f t="shared" si="5"/>
        <v>PKWT Anak Perusahaan</v>
      </c>
      <c r="C177" s="123" t="str">
        <f t="shared" si="0"/>
        <v>PKWT Anak Perusahaan44</v>
      </c>
      <c r="D177" s="190">
        <f>COUNTIF('JANUARI (sesuai bulan berjalan)'!$V$1:$V$464,'Usia cek'!C177)</f>
        <v>0</v>
      </c>
    </row>
    <row r="178" spans="1:4" ht="14.25" customHeight="1">
      <c r="A178" s="123">
        <v>45</v>
      </c>
      <c r="B178" s="123" t="str">
        <f t="shared" si="5"/>
        <v>PKWT Anak Perusahaan</v>
      </c>
      <c r="C178" s="123" t="str">
        <f t="shared" si="0"/>
        <v>PKWT Anak Perusahaan45</v>
      </c>
      <c r="D178" s="190">
        <f>COUNTIF('JANUARI (sesuai bulan berjalan)'!$V$1:$V$464,'Usia cek'!C178)</f>
        <v>0</v>
      </c>
    </row>
    <row r="179" spans="1:4" ht="14.25" customHeight="1">
      <c r="A179" s="123">
        <v>46</v>
      </c>
      <c r="B179" s="123" t="str">
        <f t="shared" si="5"/>
        <v>PKWT Anak Perusahaan</v>
      </c>
      <c r="C179" s="123" t="str">
        <f t="shared" si="0"/>
        <v>PKWT Anak Perusahaan46</v>
      </c>
      <c r="D179" s="190">
        <f>COUNTIF('JANUARI (sesuai bulan berjalan)'!$V$1:$V$464,'Usia cek'!C179)</f>
        <v>0</v>
      </c>
    </row>
    <row r="180" spans="1:4" ht="14.25" customHeight="1">
      <c r="A180" s="123">
        <v>47</v>
      </c>
      <c r="B180" s="123" t="str">
        <f t="shared" si="5"/>
        <v>PKWT Anak Perusahaan</v>
      </c>
      <c r="C180" s="123" t="str">
        <f t="shared" si="0"/>
        <v>PKWT Anak Perusahaan47</v>
      </c>
      <c r="D180" s="190">
        <f>COUNTIF('JANUARI (sesuai bulan berjalan)'!$V$1:$V$464,'Usia cek'!C180)</f>
        <v>0</v>
      </c>
    </row>
    <row r="181" spans="1:4" ht="14.25" customHeight="1">
      <c r="A181" s="123">
        <v>48</v>
      </c>
      <c r="B181" s="123" t="str">
        <f t="shared" si="5"/>
        <v>PKWT Anak Perusahaan</v>
      </c>
      <c r="C181" s="123" t="str">
        <f t="shared" si="0"/>
        <v>PKWT Anak Perusahaan48</v>
      </c>
      <c r="D181" s="190">
        <f>COUNTIF('JANUARI (sesuai bulan berjalan)'!$V$1:$V$464,'Usia cek'!C181)</f>
        <v>0</v>
      </c>
    </row>
    <row r="182" spans="1:4" ht="14.25" customHeight="1">
      <c r="A182" s="123">
        <v>49</v>
      </c>
      <c r="B182" s="123" t="str">
        <f t="shared" si="5"/>
        <v>PKWT Anak Perusahaan</v>
      </c>
      <c r="C182" s="123" t="str">
        <f t="shared" si="0"/>
        <v>PKWT Anak Perusahaan49</v>
      </c>
      <c r="D182" s="190">
        <f>COUNTIF('JANUARI (sesuai bulan berjalan)'!$V$1:$V$464,'Usia cek'!C182)</f>
        <v>0</v>
      </c>
    </row>
    <row r="183" spans="1:4" ht="14.25" customHeight="1">
      <c r="A183" s="123">
        <v>50</v>
      </c>
      <c r="B183" s="123" t="str">
        <f t="shared" si="5"/>
        <v>PKWT Anak Perusahaan</v>
      </c>
      <c r="C183" s="123" t="str">
        <f t="shared" si="0"/>
        <v>PKWT Anak Perusahaan50</v>
      </c>
      <c r="D183" s="190">
        <f>COUNTIF('JANUARI (sesuai bulan berjalan)'!$V$1:$V$464,'Usia cek'!C183)</f>
        <v>0</v>
      </c>
    </row>
    <row r="184" spans="1:4" ht="14.25" customHeight="1">
      <c r="A184" s="123">
        <v>51</v>
      </c>
      <c r="B184" s="123" t="str">
        <f t="shared" si="5"/>
        <v>PKWT Anak Perusahaan</v>
      </c>
      <c r="C184" s="123" t="str">
        <f t="shared" si="0"/>
        <v>PKWT Anak Perusahaan51</v>
      </c>
      <c r="D184" s="190">
        <f>COUNTIF('JANUARI (sesuai bulan berjalan)'!$V$1:$V$464,'Usia cek'!C184)</f>
        <v>0</v>
      </c>
    </row>
    <row r="185" spans="1:4" ht="14.25" customHeight="1">
      <c r="A185" s="123">
        <v>52</v>
      </c>
      <c r="B185" s="123" t="str">
        <f t="shared" si="5"/>
        <v>PKWT Anak Perusahaan</v>
      </c>
      <c r="C185" s="123" t="str">
        <f t="shared" si="0"/>
        <v>PKWT Anak Perusahaan52</v>
      </c>
      <c r="D185" s="190">
        <f>COUNTIF('JANUARI (sesuai bulan berjalan)'!$V$1:$V$464,'Usia cek'!C185)</f>
        <v>0</v>
      </c>
    </row>
    <row r="186" spans="1:4" ht="14.25" customHeight="1">
      <c r="A186" s="123">
        <v>53</v>
      </c>
      <c r="B186" s="123" t="str">
        <f t="shared" si="5"/>
        <v>PKWT Anak Perusahaan</v>
      </c>
      <c r="C186" s="123" t="str">
        <f t="shared" si="0"/>
        <v>PKWT Anak Perusahaan53</v>
      </c>
      <c r="D186" s="190">
        <f>COUNTIF('JANUARI (sesuai bulan berjalan)'!$V$1:$V$464,'Usia cek'!C186)</f>
        <v>0</v>
      </c>
    </row>
    <row r="187" spans="1:4" ht="14.25" customHeight="1">
      <c r="A187" s="123">
        <v>54</v>
      </c>
      <c r="B187" s="123" t="str">
        <f t="shared" si="5"/>
        <v>PKWT Anak Perusahaan</v>
      </c>
      <c r="C187" s="123" t="str">
        <f t="shared" si="0"/>
        <v>PKWT Anak Perusahaan54</v>
      </c>
      <c r="D187" s="190">
        <f>COUNTIF('JANUARI (sesuai bulan berjalan)'!$V$1:$V$464,'Usia cek'!C187)</f>
        <v>0</v>
      </c>
    </row>
    <row r="188" spans="1:4" ht="14.25" customHeight="1">
      <c r="A188" s="123">
        <v>55</v>
      </c>
      <c r="B188" s="123" t="str">
        <f t="shared" si="5"/>
        <v>PKWT Anak Perusahaan</v>
      </c>
      <c r="C188" s="123" t="str">
        <f t="shared" si="0"/>
        <v>PKWT Anak Perusahaan55</v>
      </c>
      <c r="D188" s="190">
        <f>COUNTIF('JANUARI (sesuai bulan berjalan)'!$V$1:$V$464,'Usia cek'!C188)</f>
        <v>0</v>
      </c>
    </row>
    <row r="189" spans="1:4" ht="14.25" customHeight="1">
      <c r="A189" s="123">
        <v>56</v>
      </c>
      <c r="B189" s="123" t="str">
        <f t="shared" si="5"/>
        <v>PKWT Anak Perusahaan</v>
      </c>
      <c r="C189" s="123" t="str">
        <f t="shared" si="0"/>
        <v>PKWT Anak Perusahaan56</v>
      </c>
      <c r="D189" s="190">
        <f>COUNTIF('JANUARI (sesuai bulan berjalan)'!$V$1:$V$464,'Usia cek'!C189)</f>
        <v>0</v>
      </c>
    </row>
    <row r="190" spans="1:4" ht="14.25" customHeight="1">
      <c r="A190" s="123">
        <v>57</v>
      </c>
      <c r="B190" s="123" t="str">
        <f t="shared" si="5"/>
        <v>PKWT Anak Perusahaan</v>
      </c>
      <c r="C190" s="123" t="str">
        <f t="shared" si="0"/>
        <v>PKWT Anak Perusahaan57</v>
      </c>
      <c r="D190" s="190">
        <f>COUNTIF('JANUARI (sesuai bulan berjalan)'!$V$1:$V$464,'Usia cek'!C190)</f>
        <v>0</v>
      </c>
    </row>
    <row r="191" spans="1:4" ht="14.25" customHeight="1">
      <c r="A191" s="123">
        <v>58</v>
      </c>
      <c r="B191" s="123" t="str">
        <f t="shared" si="5"/>
        <v>PKWT Anak Perusahaan</v>
      </c>
      <c r="C191" s="123" t="str">
        <f t="shared" si="0"/>
        <v>PKWT Anak Perusahaan58</v>
      </c>
      <c r="D191" s="190">
        <f>COUNTIF('JANUARI (sesuai bulan berjalan)'!$V$1:$V$464,'Usia cek'!C191)</f>
        <v>0</v>
      </c>
    </row>
    <row r="192" spans="1:4" ht="14.25" customHeight="1">
      <c r="A192" s="123">
        <v>59</v>
      </c>
      <c r="B192" s="123" t="str">
        <f t="shared" si="5"/>
        <v>PKWT Anak Perusahaan</v>
      </c>
      <c r="C192" s="123" t="str">
        <f t="shared" si="0"/>
        <v>PKWT Anak Perusahaan59</v>
      </c>
      <c r="D192" s="190">
        <f>COUNTIF('JANUARI (sesuai bulan berjalan)'!$V$1:$V$464,'Usia cek'!C192)</f>
        <v>0</v>
      </c>
    </row>
    <row r="193" spans="1:4" ht="14.25" customHeight="1">
      <c r="A193" s="123">
        <v>19</v>
      </c>
      <c r="B193" s="123" t="s">
        <v>17</v>
      </c>
      <c r="C193" s="123" t="str">
        <f t="shared" si="0"/>
        <v>Alih Daya Anak Perusahaan19</v>
      </c>
      <c r="D193" s="190">
        <f>COUNTIF('JANUARI (sesuai bulan berjalan)'!$V$1:$V$464,'Usia cek'!C193)</f>
        <v>0</v>
      </c>
    </row>
    <row r="194" spans="1:4" ht="14.25" customHeight="1">
      <c r="A194" s="123">
        <v>20</v>
      </c>
      <c r="B194" s="123" t="s">
        <v>17</v>
      </c>
      <c r="C194" s="123" t="str">
        <f t="shared" si="0"/>
        <v>Alih Daya Anak Perusahaan20</v>
      </c>
      <c r="D194" s="190">
        <f>COUNTIF('JANUARI (sesuai bulan berjalan)'!$V$1:$V$464,'Usia cek'!C194)</f>
        <v>0</v>
      </c>
    </row>
    <row r="195" spans="1:4" ht="14.25" customHeight="1">
      <c r="A195" s="123">
        <v>21</v>
      </c>
      <c r="B195" s="123" t="s">
        <v>17</v>
      </c>
      <c r="C195" s="123" t="str">
        <f t="shared" si="0"/>
        <v>Alih Daya Anak Perusahaan21</v>
      </c>
      <c r="D195" s="190">
        <f>COUNTIF('JANUARI (sesuai bulan berjalan)'!$V$1:$V$464,'Usia cek'!C195)</f>
        <v>3</v>
      </c>
    </row>
    <row r="196" spans="1:4" ht="14.25" customHeight="1">
      <c r="A196" s="123">
        <v>22</v>
      </c>
      <c r="B196" s="123" t="s">
        <v>17</v>
      </c>
      <c r="C196" s="123" t="str">
        <f t="shared" si="0"/>
        <v>Alih Daya Anak Perusahaan22</v>
      </c>
      <c r="D196" s="190">
        <f>COUNTIF('JANUARI (sesuai bulan berjalan)'!$V$1:$V$464,'Usia cek'!C196)</f>
        <v>4</v>
      </c>
    </row>
    <row r="197" spans="1:4" ht="14.25" customHeight="1">
      <c r="A197" s="123">
        <v>23</v>
      </c>
      <c r="B197" s="123" t="s">
        <v>17</v>
      </c>
      <c r="C197" s="123" t="str">
        <f t="shared" si="0"/>
        <v>Alih Daya Anak Perusahaan23</v>
      </c>
      <c r="D197" s="190">
        <f>COUNTIF('JANUARI (sesuai bulan berjalan)'!$V$1:$V$464,'Usia cek'!C197)</f>
        <v>0</v>
      </c>
    </row>
    <row r="198" spans="1:4" ht="14.25" customHeight="1">
      <c r="A198" s="123">
        <v>24</v>
      </c>
      <c r="B198" s="123" t="s">
        <v>17</v>
      </c>
      <c r="C198" s="123" t="str">
        <f t="shared" si="0"/>
        <v>Alih Daya Anak Perusahaan24</v>
      </c>
      <c r="D198" s="190">
        <f>COUNTIF('JANUARI (sesuai bulan berjalan)'!$V$1:$V$464,'Usia cek'!C198)</f>
        <v>0</v>
      </c>
    </row>
    <row r="199" spans="1:4" ht="14.25" customHeight="1">
      <c r="A199" s="123">
        <v>25</v>
      </c>
      <c r="B199" s="123" t="s">
        <v>17</v>
      </c>
      <c r="C199" s="123" t="str">
        <f t="shared" si="0"/>
        <v>Alih Daya Anak Perusahaan25</v>
      </c>
      <c r="D199" s="190">
        <f>COUNTIF('JANUARI (sesuai bulan berjalan)'!$V$1:$V$464,'Usia cek'!C199)</f>
        <v>1</v>
      </c>
    </row>
    <row r="200" spans="1:4" ht="14.25" customHeight="1">
      <c r="A200" s="123">
        <v>26</v>
      </c>
      <c r="B200" s="123" t="s">
        <v>17</v>
      </c>
      <c r="C200" s="123" t="str">
        <f t="shared" si="0"/>
        <v>Alih Daya Anak Perusahaan26</v>
      </c>
      <c r="D200" s="190">
        <f>COUNTIF('JANUARI (sesuai bulan berjalan)'!$V$1:$V$464,'Usia cek'!C200)</f>
        <v>1</v>
      </c>
    </row>
    <row r="201" spans="1:4" ht="14.25" customHeight="1">
      <c r="A201" s="123">
        <v>27</v>
      </c>
      <c r="B201" s="123" t="str">
        <f t="shared" ref="B201:B231" si="6">B200</f>
        <v>Alih Daya Anak Perusahaan</v>
      </c>
      <c r="C201" s="123" t="str">
        <f t="shared" si="0"/>
        <v>Alih Daya Anak Perusahaan27</v>
      </c>
      <c r="D201" s="190">
        <f>COUNTIF('JANUARI (sesuai bulan berjalan)'!$V$1:$V$464,'Usia cek'!C201)</f>
        <v>1</v>
      </c>
    </row>
    <row r="202" spans="1:4" ht="14.25" customHeight="1">
      <c r="A202" s="123">
        <v>28</v>
      </c>
      <c r="B202" s="123" t="str">
        <f t="shared" si="6"/>
        <v>Alih Daya Anak Perusahaan</v>
      </c>
      <c r="C202" s="123" t="str">
        <f t="shared" si="0"/>
        <v>Alih Daya Anak Perusahaan28</v>
      </c>
      <c r="D202" s="190">
        <f>COUNTIF('JANUARI (sesuai bulan berjalan)'!$V$1:$V$464,'Usia cek'!C202)</f>
        <v>0</v>
      </c>
    </row>
    <row r="203" spans="1:4" ht="14.25" customHeight="1">
      <c r="A203" s="123">
        <v>29</v>
      </c>
      <c r="B203" s="123" t="str">
        <f t="shared" si="6"/>
        <v>Alih Daya Anak Perusahaan</v>
      </c>
      <c r="C203" s="123" t="str">
        <f t="shared" si="0"/>
        <v>Alih Daya Anak Perusahaan29</v>
      </c>
      <c r="D203" s="190">
        <f>COUNTIF('JANUARI (sesuai bulan berjalan)'!$V$1:$V$464,'Usia cek'!C203)</f>
        <v>0</v>
      </c>
    </row>
    <row r="204" spans="1:4" ht="14.25" customHeight="1">
      <c r="A204" s="123">
        <v>30</v>
      </c>
      <c r="B204" s="123" t="str">
        <f t="shared" si="6"/>
        <v>Alih Daya Anak Perusahaan</v>
      </c>
      <c r="C204" s="123" t="str">
        <f t="shared" si="0"/>
        <v>Alih Daya Anak Perusahaan30</v>
      </c>
      <c r="D204" s="190">
        <f>COUNTIF('JANUARI (sesuai bulan berjalan)'!$V$1:$V$464,'Usia cek'!C204)</f>
        <v>0</v>
      </c>
    </row>
    <row r="205" spans="1:4" ht="14.25" customHeight="1">
      <c r="A205" s="123">
        <v>31</v>
      </c>
      <c r="B205" s="123" t="str">
        <f t="shared" si="6"/>
        <v>Alih Daya Anak Perusahaan</v>
      </c>
      <c r="C205" s="123" t="str">
        <f t="shared" si="0"/>
        <v>Alih Daya Anak Perusahaan31</v>
      </c>
      <c r="D205" s="190">
        <f>COUNTIF('JANUARI (sesuai bulan berjalan)'!$V$1:$V$464,'Usia cek'!C205)</f>
        <v>4</v>
      </c>
    </row>
    <row r="206" spans="1:4" ht="14.25" customHeight="1">
      <c r="A206" s="123">
        <v>32</v>
      </c>
      <c r="B206" s="123" t="str">
        <f t="shared" si="6"/>
        <v>Alih Daya Anak Perusahaan</v>
      </c>
      <c r="C206" s="123" t="str">
        <f t="shared" si="0"/>
        <v>Alih Daya Anak Perusahaan32</v>
      </c>
      <c r="D206" s="190">
        <f>COUNTIF('JANUARI (sesuai bulan berjalan)'!$V$1:$V$464,'Usia cek'!C206)</f>
        <v>0</v>
      </c>
    </row>
    <row r="207" spans="1:4" ht="14.25" customHeight="1">
      <c r="A207" s="123">
        <v>33</v>
      </c>
      <c r="B207" s="123" t="str">
        <f t="shared" si="6"/>
        <v>Alih Daya Anak Perusahaan</v>
      </c>
      <c r="C207" s="123" t="str">
        <f t="shared" si="0"/>
        <v>Alih Daya Anak Perusahaan33</v>
      </c>
      <c r="D207" s="190">
        <f>COUNTIF('JANUARI (sesuai bulan berjalan)'!$V$1:$V$464,'Usia cek'!C207)</f>
        <v>1</v>
      </c>
    </row>
    <row r="208" spans="1:4" ht="14.25" customHeight="1">
      <c r="A208" s="123">
        <v>34</v>
      </c>
      <c r="B208" s="123" t="str">
        <f t="shared" si="6"/>
        <v>Alih Daya Anak Perusahaan</v>
      </c>
      <c r="C208" s="123" t="str">
        <f t="shared" si="0"/>
        <v>Alih Daya Anak Perusahaan34</v>
      </c>
      <c r="D208" s="190">
        <f>COUNTIF('JANUARI (sesuai bulan berjalan)'!$V$1:$V$464,'Usia cek'!C208)</f>
        <v>1</v>
      </c>
    </row>
    <row r="209" spans="1:6" ht="14.25" customHeight="1">
      <c r="A209" s="123">
        <v>35</v>
      </c>
      <c r="B209" s="123" t="str">
        <f t="shared" si="6"/>
        <v>Alih Daya Anak Perusahaan</v>
      </c>
      <c r="C209" s="123" t="str">
        <f t="shared" si="0"/>
        <v>Alih Daya Anak Perusahaan35</v>
      </c>
      <c r="D209" s="190">
        <f>COUNTIF('JANUARI (sesuai bulan berjalan)'!$V$1:$V$464,'Usia cek'!C209)</f>
        <v>0</v>
      </c>
    </row>
    <row r="210" spans="1:6" ht="14.25" customHeight="1">
      <c r="A210" s="123">
        <v>36</v>
      </c>
      <c r="B210" s="123" t="str">
        <f t="shared" si="6"/>
        <v>Alih Daya Anak Perusahaan</v>
      </c>
      <c r="C210" s="123" t="str">
        <f t="shared" si="0"/>
        <v>Alih Daya Anak Perusahaan36</v>
      </c>
      <c r="D210" s="190">
        <f>COUNTIF('JANUARI (sesuai bulan berjalan)'!$V$1:$V$464,'Usia cek'!C210)</f>
        <v>1</v>
      </c>
    </row>
    <row r="211" spans="1:6" ht="14.25" customHeight="1">
      <c r="A211" s="123">
        <v>37</v>
      </c>
      <c r="B211" s="123" t="str">
        <f t="shared" si="6"/>
        <v>Alih Daya Anak Perusahaan</v>
      </c>
      <c r="C211" s="123" t="str">
        <f t="shared" si="0"/>
        <v>Alih Daya Anak Perusahaan37</v>
      </c>
      <c r="D211" s="190">
        <f>COUNTIF('JANUARI (sesuai bulan berjalan)'!$V$1:$V$464,'Usia cek'!C211)</f>
        <v>0</v>
      </c>
    </row>
    <row r="212" spans="1:6" ht="14.25" customHeight="1">
      <c r="A212" s="123">
        <v>38</v>
      </c>
      <c r="B212" s="123" t="str">
        <f t="shared" si="6"/>
        <v>Alih Daya Anak Perusahaan</v>
      </c>
      <c r="C212" s="123" t="str">
        <f t="shared" si="0"/>
        <v>Alih Daya Anak Perusahaan38</v>
      </c>
      <c r="D212" s="190">
        <f>COUNTIF('JANUARI (sesuai bulan berjalan)'!$V$1:$V$464,'Usia cek'!C212)</f>
        <v>1</v>
      </c>
      <c r="E212" s="191" t="s">
        <v>233</v>
      </c>
      <c r="F212" s="190">
        <f>SUM(D193:D199)</f>
        <v>8</v>
      </c>
    </row>
    <row r="213" spans="1:6" ht="14.25" customHeight="1">
      <c r="A213" s="123">
        <v>39</v>
      </c>
      <c r="B213" s="123" t="str">
        <f t="shared" si="6"/>
        <v>Alih Daya Anak Perusahaan</v>
      </c>
      <c r="C213" s="123" t="str">
        <f t="shared" si="0"/>
        <v>Alih Daya Anak Perusahaan39</v>
      </c>
      <c r="D213" s="190">
        <f>COUNTIF('JANUARI (sesuai bulan berjalan)'!$V$1:$V$464,'Usia cek'!C213)</f>
        <v>0</v>
      </c>
      <c r="E213" s="191" t="s">
        <v>234</v>
      </c>
      <c r="F213" s="190">
        <f>SUM(D200:D209)</f>
        <v>8</v>
      </c>
    </row>
    <row r="214" spans="1:6" ht="14.25" customHeight="1">
      <c r="A214" s="123">
        <v>40</v>
      </c>
      <c r="B214" s="123" t="str">
        <f t="shared" si="6"/>
        <v>Alih Daya Anak Perusahaan</v>
      </c>
      <c r="C214" s="123" t="str">
        <f t="shared" si="0"/>
        <v>Alih Daya Anak Perusahaan40</v>
      </c>
      <c r="D214" s="190">
        <f>COUNTIF('JANUARI (sesuai bulan berjalan)'!$V$1:$V$464,'Usia cek'!C214)</f>
        <v>0</v>
      </c>
      <c r="E214" s="191" t="s">
        <v>235</v>
      </c>
      <c r="F214" s="190">
        <f>SUM(D210:D219)</f>
        <v>2</v>
      </c>
    </row>
    <row r="215" spans="1:6" ht="14.25" customHeight="1">
      <c r="A215" s="123">
        <v>41</v>
      </c>
      <c r="B215" s="123" t="str">
        <f t="shared" si="6"/>
        <v>Alih Daya Anak Perusahaan</v>
      </c>
      <c r="C215" s="123" t="str">
        <f t="shared" si="0"/>
        <v>Alih Daya Anak Perusahaan41</v>
      </c>
      <c r="D215" s="190">
        <f>COUNTIF('JANUARI (sesuai bulan berjalan)'!$V$1:$V$464,'Usia cek'!C215)</f>
        <v>0</v>
      </c>
      <c r="E215" s="191" t="s">
        <v>236</v>
      </c>
      <c r="F215" s="190">
        <f>SUM(D220:D224)</f>
        <v>0</v>
      </c>
    </row>
    <row r="216" spans="1:6" ht="14.25" customHeight="1">
      <c r="A216" s="123">
        <v>42</v>
      </c>
      <c r="B216" s="123" t="str">
        <f t="shared" si="6"/>
        <v>Alih Daya Anak Perusahaan</v>
      </c>
      <c r="C216" s="123" t="str">
        <f t="shared" si="0"/>
        <v>Alih Daya Anak Perusahaan42</v>
      </c>
      <c r="D216" s="190">
        <f>COUNTIF('JANUARI (sesuai bulan berjalan)'!$V$1:$V$464,'Usia cek'!C216)</f>
        <v>0</v>
      </c>
      <c r="E216" s="191" t="s">
        <v>237</v>
      </c>
      <c r="F216" s="190">
        <f>SUM(D225:D228)</f>
        <v>0</v>
      </c>
    </row>
    <row r="217" spans="1:6" ht="14.25" customHeight="1">
      <c r="A217" s="123">
        <v>43</v>
      </c>
      <c r="B217" s="123" t="str">
        <f t="shared" si="6"/>
        <v>Alih Daya Anak Perusahaan</v>
      </c>
      <c r="C217" s="123" t="str">
        <f t="shared" si="0"/>
        <v>Alih Daya Anak Perusahaan43</v>
      </c>
      <c r="D217" s="190">
        <f>COUNTIF('JANUARI (sesuai bulan berjalan)'!$V$1:$V$464,'Usia cek'!C217)</f>
        <v>0</v>
      </c>
      <c r="E217" s="191" t="s">
        <v>238</v>
      </c>
      <c r="F217" s="190">
        <f>SUM(D229:D231)</f>
        <v>0</v>
      </c>
    </row>
    <row r="218" spans="1:6" ht="14.25" customHeight="1">
      <c r="A218" s="123">
        <v>44</v>
      </c>
      <c r="B218" s="123" t="str">
        <f t="shared" si="6"/>
        <v>Alih Daya Anak Perusahaan</v>
      </c>
      <c r="C218" s="123" t="str">
        <f t="shared" si="0"/>
        <v>Alih Daya Anak Perusahaan44</v>
      </c>
      <c r="D218" s="190">
        <f>COUNTIF('JANUARI (sesuai bulan berjalan)'!$V$1:$V$464,'Usia cek'!C218)</f>
        <v>0</v>
      </c>
    </row>
    <row r="219" spans="1:6" ht="14.25" customHeight="1">
      <c r="A219" s="123">
        <v>45</v>
      </c>
      <c r="B219" s="123" t="str">
        <f t="shared" si="6"/>
        <v>Alih Daya Anak Perusahaan</v>
      </c>
      <c r="C219" s="123" t="str">
        <f t="shared" si="0"/>
        <v>Alih Daya Anak Perusahaan45</v>
      </c>
      <c r="D219" s="190">
        <f>COUNTIF('JANUARI (sesuai bulan berjalan)'!$V$1:$V$464,'Usia cek'!C219)</f>
        <v>0</v>
      </c>
    </row>
    <row r="220" spans="1:6" ht="14.25" customHeight="1">
      <c r="A220" s="123">
        <v>46</v>
      </c>
      <c r="B220" s="123" t="str">
        <f t="shared" si="6"/>
        <v>Alih Daya Anak Perusahaan</v>
      </c>
      <c r="C220" s="123" t="str">
        <f t="shared" si="0"/>
        <v>Alih Daya Anak Perusahaan46</v>
      </c>
      <c r="D220" s="190">
        <f>COUNTIF('JANUARI (sesuai bulan berjalan)'!$V$1:$V$464,'Usia cek'!C220)</f>
        <v>0</v>
      </c>
    </row>
    <row r="221" spans="1:6" ht="14.25" customHeight="1">
      <c r="A221" s="123">
        <v>47</v>
      </c>
      <c r="B221" s="123" t="str">
        <f t="shared" si="6"/>
        <v>Alih Daya Anak Perusahaan</v>
      </c>
      <c r="C221" s="123" t="str">
        <f t="shared" si="0"/>
        <v>Alih Daya Anak Perusahaan47</v>
      </c>
      <c r="D221" s="190">
        <f>COUNTIF('JANUARI (sesuai bulan berjalan)'!$V$1:$V$464,'Usia cek'!C221)</f>
        <v>0</v>
      </c>
    </row>
    <row r="222" spans="1:6" ht="14.25" customHeight="1">
      <c r="A222" s="123">
        <v>48</v>
      </c>
      <c r="B222" s="123" t="str">
        <f t="shared" si="6"/>
        <v>Alih Daya Anak Perusahaan</v>
      </c>
      <c r="C222" s="123" t="str">
        <f t="shared" si="0"/>
        <v>Alih Daya Anak Perusahaan48</v>
      </c>
      <c r="D222" s="190">
        <f>COUNTIF('JANUARI (sesuai bulan berjalan)'!$V$1:$V$464,'Usia cek'!C222)</f>
        <v>0</v>
      </c>
    </row>
    <row r="223" spans="1:6" ht="14.25" customHeight="1">
      <c r="A223" s="123">
        <v>49</v>
      </c>
      <c r="B223" s="123" t="str">
        <f t="shared" si="6"/>
        <v>Alih Daya Anak Perusahaan</v>
      </c>
      <c r="C223" s="123" t="str">
        <f t="shared" si="0"/>
        <v>Alih Daya Anak Perusahaan49</v>
      </c>
      <c r="D223" s="190">
        <f>COUNTIF('JANUARI (sesuai bulan berjalan)'!$V$1:$V$464,'Usia cek'!C223)</f>
        <v>0</v>
      </c>
    </row>
    <row r="224" spans="1:6" ht="14.25" customHeight="1">
      <c r="A224" s="123">
        <v>50</v>
      </c>
      <c r="B224" s="123" t="str">
        <f t="shared" si="6"/>
        <v>Alih Daya Anak Perusahaan</v>
      </c>
      <c r="C224" s="123" t="str">
        <f t="shared" si="0"/>
        <v>Alih Daya Anak Perusahaan50</v>
      </c>
      <c r="D224" s="190">
        <f>COUNTIF('JANUARI (sesuai bulan berjalan)'!$V$1:$V$464,'Usia cek'!C224)</f>
        <v>0</v>
      </c>
    </row>
    <row r="225" spans="1:4" ht="14.25" customHeight="1">
      <c r="A225" s="123">
        <v>51</v>
      </c>
      <c r="B225" s="123" t="str">
        <f t="shared" si="6"/>
        <v>Alih Daya Anak Perusahaan</v>
      </c>
      <c r="C225" s="123" t="str">
        <f t="shared" si="0"/>
        <v>Alih Daya Anak Perusahaan51</v>
      </c>
      <c r="D225" s="190">
        <f>COUNTIF('JANUARI (sesuai bulan berjalan)'!$V$1:$V$464,'Usia cek'!C225)</f>
        <v>0</v>
      </c>
    </row>
    <row r="226" spans="1:4" ht="14.25" customHeight="1">
      <c r="A226" s="123">
        <v>52</v>
      </c>
      <c r="B226" s="123" t="str">
        <f t="shared" si="6"/>
        <v>Alih Daya Anak Perusahaan</v>
      </c>
      <c r="C226" s="123" t="str">
        <f t="shared" si="0"/>
        <v>Alih Daya Anak Perusahaan52</v>
      </c>
      <c r="D226" s="190">
        <f>COUNTIF('JANUARI (sesuai bulan berjalan)'!$V$1:$V$464,'Usia cek'!C226)</f>
        <v>0</v>
      </c>
    </row>
    <row r="227" spans="1:4" ht="14.25" customHeight="1">
      <c r="A227" s="123">
        <v>53</v>
      </c>
      <c r="B227" s="123" t="str">
        <f t="shared" si="6"/>
        <v>Alih Daya Anak Perusahaan</v>
      </c>
      <c r="C227" s="123" t="str">
        <f t="shared" si="0"/>
        <v>Alih Daya Anak Perusahaan53</v>
      </c>
      <c r="D227" s="190">
        <f>COUNTIF('JANUARI (sesuai bulan berjalan)'!$V$1:$V$464,'Usia cek'!C227)</f>
        <v>0</v>
      </c>
    </row>
    <row r="228" spans="1:4" ht="14.25" customHeight="1">
      <c r="A228" s="123">
        <v>54</v>
      </c>
      <c r="B228" s="123" t="str">
        <f t="shared" si="6"/>
        <v>Alih Daya Anak Perusahaan</v>
      </c>
      <c r="C228" s="123" t="str">
        <f t="shared" si="0"/>
        <v>Alih Daya Anak Perusahaan54</v>
      </c>
      <c r="D228" s="190">
        <f>COUNTIF('JANUARI (sesuai bulan berjalan)'!$V$1:$V$464,'Usia cek'!C228)</f>
        <v>0</v>
      </c>
    </row>
    <row r="229" spans="1:4" ht="14.25" customHeight="1">
      <c r="A229" s="123">
        <v>55</v>
      </c>
      <c r="B229" s="123" t="str">
        <f t="shared" si="6"/>
        <v>Alih Daya Anak Perusahaan</v>
      </c>
      <c r="C229" s="123" t="str">
        <f t="shared" si="0"/>
        <v>Alih Daya Anak Perusahaan55</v>
      </c>
      <c r="D229" s="190">
        <f>COUNTIF('JANUARI (sesuai bulan berjalan)'!$V$1:$V$464,'Usia cek'!C229)</f>
        <v>0</v>
      </c>
    </row>
    <row r="230" spans="1:4" ht="14.25" customHeight="1">
      <c r="A230" s="123">
        <v>56</v>
      </c>
      <c r="B230" s="123" t="str">
        <f t="shared" si="6"/>
        <v>Alih Daya Anak Perusahaan</v>
      </c>
      <c r="C230" s="123" t="str">
        <f t="shared" si="0"/>
        <v>Alih Daya Anak Perusahaan56</v>
      </c>
      <c r="D230" s="190">
        <f>COUNTIF('JANUARI (sesuai bulan berjalan)'!$V$1:$V$464,'Usia cek'!C230)</f>
        <v>0</v>
      </c>
    </row>
    <row r="231" spans="1:4" ht="14.25" customHeight="1">
      <c r="A231" s="123">
        <v>57</v>
      </c>
      <c r="B231" s="123" t="str">
        <f t="shared" si="6"/>
        <v>Alih Daya Anak Perusahaan</v>
      </c>
      <c r="C231" s="123" t="str">
        <f t="shared" si="0"/>
        <v>Alih Daya Anak Perusahaan57</v>
      </c>
      <c r="D231" s="190">
        <f>COUNTIF('JANUARI (sesuai bulan berjalan)'!$V$1:$V$464,'Usia cek'!C231)</f>
        <v>0</v>
      </c>
    </row>
    <row r="232" spans="1:4" ht="14.25" customHeight="1">
      <c r="A232" s="123">
        <v>24</v>
      </c>
      <c r="B232" s="123" t="s">
        <v>32</v>
      </c>
      <c r="C232" s="123" t="str">
        <f t="shared" si="0"/>
        <v>Pemagang / Pelamar Lulus Seleksi / Calon Pegawai24</v>
      </c>
      <c r="D232" s="190">
        <f>COUNTIF('JANUARI (sesuai bulan berjalan)'!$V$1:$V$464,'Usia cek'!C232)</f>
        <v>0</v>
      </c>
    </row>
    <row r="233" spans="1:4" ht="14.25" customHeight="1">
      <c r="A233" s="123">
        <v>25</v>
      </c>
      <c r="B233" s="123" t="s">
        <v>32</v>
      </c>
      <c r="C233" s="123" t="str">
        <f t="shared" si="0"/>
        <v>Pemagang / Pelamar Lulus Seleksi / Calon Pegawai25</v>
      </c>
      <c r="D233" s="190">
        <f>COUNTIF('JANUARI (sesuai bulan berjalan)'!$V$1:$V$464,'Usia cek'!C233)</f>
        <v>0</v>
      </c>
    </row>
    <row r="234" spans="1:4" ht="14.25" customHeight="1">
      <c r="A234" s="123">
        <v>26</v>
      </c>
      <c r="B234" s="123" t="s">
        <v>32</v>
      </c>
      <c r="C234" s="123" t="str">
        <f t="shared" si="0"/>
        <v>Pemagang / Pelamar Lulus Seleksi / Calon Pegawai26</v>
      </c>
      <c r="D234" s="190">
        <f>COUNTIF('JANUARI (sesuai bulan berjalan)'!$V$1:$V$464,'Usia cek'!C234)</f>
        <v>0</v>
      </c>
    </row>
    <row r="235" spans="1:4" ht="14.25" customHeight="1">
      <c r="A235" s="123">
        <v>27</v>
      </c>
      <c r="B235" s="123" t="str">
        <f t="shared" ref="B235:B265" si="7">B234</f>
        <v>Pemagang / Pelamar Lulus Seleksi / Calon Pegawai</v>
      </c>
      <c r="C235" s="123" t="str">
        <f t="shared" si="0"/>
        <v>Pemagang / Pelamar Lulus Seleksi / Calon Pegawai27</v>
      </c>
      <c r="D235" s="190">
        <f>COUNTIF('JANUARI (sesuai bulan berjalan)'!$V$1:$V$464,'Usia cek'!C235)</f>
        <v>0</v>
      </c>
    </row>
    <row r="236" spans="1:4" ht="14.25" customHeight="1">
      <c r="A236" s="123">
        <v>28</v>
      </c>
      <c r="B236" s="123" t="str">
        <f t="shared" si="7"/>
        <v>Pemagang / Pelamar Lulus Seleksi / Calon Pegawai</v>
      </c>
      <c r="C236" s="123" t="str">
        <f t="shared" si="0"/>
        <v>Pemagang / Pelamar Lulus Seleksi / Calon Pegawai28</v>
      </c>
      <c r="D236" s="190">
        <f>COUNTIF('JANUARI (sesuai bulan berjalan)'!$V$1:$V$464,'Usia cek'!C236)</f>
        <v>0</v>
      </c>
    </row>
    <row r="237" spans="1:4" ht="14.25" customHeight="1">
      <c r="A237" s="123">
        <v>29</v>
      </c>
      <c r="B237" s="123" t="str">
        <f t="shared" si="7"/>
        <v>Pemagang / Pelamar Lulus Seleksi / Calon Pegawai</v>
      </c>
      <c r="C237" s="123" t="str">
        <f t="shared" si="0"/>
        <v>Pemagang / Pelamar Lulus Seleksi / Calon Pegawai29</v>
      </c>
      <c r="D237" s="190">
        <f>COUNTIF('JANUARI (sesuai bulan berjalan)'!$V$1:$V$464,'Usia cek'!C237)</f>
        <v>0</v>
      </c>
    </row>
    <row r="238" spans="1:4" ht="14.25" customHeight="1">
      <c r="A238" s="123">
        <v>30</v>
      </c>
      <c r="B238" s="123" t="str">
        <f t="shared" si="7"/>
        <v>Pemagang / Pelamar Lulus Seleksi / Calon Pegawai</v>
      </c>
      <c r="C238" s="123" t="str">
        <f t="shared" si="0"/>
        <v>Pemagang / Pelamar Lulus Seleksi / Calon Pegawai30</v>
      </c>
      <c r="D238" s="190">
        <f>COUNTIF('JANUARI (sesuai bulan berjalan)'!$V$1:$V$464,'Usia cek'!C238)</f>
        <v>0</v>
      </c>
    </row>
    <row r="239" spans="1:4" ht="14.25" customHeight="1">
      <c r="A239" s="123">
        <v>31</v>
      </c>
      <c r="B239" s="123" t="str">
        <f t="shared" si="7"/>
        <v>Pemagang / Pelamar Lulus Seleksi / Calon Pegawai</v>
      </c>
      <c r="C239" s="123" t="str">
        <f t="shared" si="0"/>
        <v>Pemagang / Pelamar Lulus Seleksi / Calon Pegawai31</v>
      </c>
      <c r="D239" s="190">
        <f>COUNTIF('JANUARI (sesuai bulan berjalan)'!$V$1:$V$464,'Usia cek'!C239)</f>
        <v>0</v>
      </c>
    </row>
    <row r="240" spans="1:4" ht="14.25" customHeight="1">
      <c r="A240" s="123">
        <v>32</v>
      </c>
      <c r="B240" s="123" t="str">
        <f t="shared" si="7"/>
        <v>Pemagang / Pelamar Lulus Seleksi / Calon Pegawai</v>
      </c>
      <c r="C240" s="123" t="str">
        <f t="shared" si="0"/>
        <v>Pemagang / Pelamar Lulus Seleksi / Calon Pegawai32</v>
      </c>
      <c r="D240" s="190">
        <f>COUNTIF('JANUARI (sesuai bulan berjalan)'!$V$1:$V$464,'Usia cek'!C240)</f>
        <v>0</v>
      </c>
    </row>
    <row r="241" spans="1:6" ht="14.25" customHeight="1">
      <c r="A241" s="123">
        <v>33</v>
      </c>
      <c r="B241" s="123" t="str">
        <f t="shared" si="7"/>
        <v>Pemagang / Pelamar Lulus Seleksi / Calon Pegawai</v>
      </c>
      <c r="C241" s="123" t="str">
        <f t="shared" si="0"/>
        <v>Pemagang / Pelamar Lulus Seleksi / Calon Pegawai33</v>
      </c>
      <c r="D241" s="190">
        <f>COUNTIF('JANUARI (sesuai bulan berjalan)'!$V$1:$V$464,'Usia cek'!C241)</f>
        <v>0</v>
      </c>
    </row>
    <row r="242" spans="1:6" ht="14.25" customHeight="1">
      <c r="A242" s="123">
        <v>34</v>
      </c>
      <c r="B242" s="123" t="str">
        <f t="shared" si="7"/>
        <v>Pemagang / Pelamar Lulus Seleksi / Calon Pegawai</v>
      </c>
      <c r="C242" s="123" t="str">
        <f t="shared" si="0"/>
        <v>Pemagang / Pelamar Lulus Seleksi / Calon Pegawai34</v>
      </c>
      <c r="D242" s="190">
        <f>COUNTIF('JANUARI (sesuai bulan berjalan)'!$V$1:$V$464,'Usia cek'!C242)</f>
        <v>0</v>
      </c>
    </row>
    <row r="243" spans="1:6" ht="14.25" customHeight="1">
      <c r="A243" s="123">
        <v>35</v>
      </c>
      <c r="B243" s="123" t="str">
        <f t="shared" si="7"/>
        <v>Pemagang / Pelamar Lulus Seleksi / Calon Pegawai</v>
      </c>
      <c r="C243" s="123" t="str">
        <f t="shared" si="0"/>
        <v>Pemagang / Pelamar Lulus Seleksi / Calon Pegawai35</v>
      </c>
      <c r="D243" s="190">
        <f>COUNTIF('JANUARI (sesuai bulan berjalan)'!$V$1:$V$464,'Usia cek'!C243)</f>
        <v>0</v>
      </c>
    </row>
    <row r="244" spans="1:6" ht="14.25" customHeight="1">
      <c r="A244" s="123">
        <v>36</v>
      </c>
      <c r="B244" s="123" t="str">
        <f t="shared" si="7"/>
        <v>Pemagang / Pelamar Lulus Seleksi / Calon Pegawai</v>
      </c>
      <c r="C244" s="123" t="str">
        <f t="shared" si="0"/>
        <v>Pemagang / Pelamar Lulus Seleksi / Calon Pegawai36</v>
      </c>
      <c r="D244" s="190">
        <f>COUNTIF('JANUARI (sesuai bulan berjalan)'!$V$1:$V$464,'Usia cek'!C244)</f>
        <v>0</v>
      </c>
    </row>
    <row r="245" spans="1:6" ht="14.25" customHeight="1">
      <c r="A245" s="123">
        <v>37</v>
      </c>
      <c r="B245" s="123" t="str">
        <f t="shared" si="7"/>
        <v>Pemagang / Pelamar Lulus Seleksi / Calon Pegawai</v>
      </c>
      <c r="C245" s="123" t="str">
        <f t="shared" si="0"/>
        <v>Pemagang / Pelamar Lulus Seleksi / Calon Pegawai37</v>
      </c>
      <c r="D245" s="190">
        <f>COUNTIF('JANUARI (sesuai bulan berjalan)'!$V$1:$V$464,'Usia cek'!C245)</f>
        <v>0</v>
      </c>
    </row>
    <row r="246" spans="1:6" ht="14.25" customHeight="1">
      <c r="A246" s="123">
        <v>38</v>
      </c>
      <c r="B246" s="123" t="str">
        <f t="shared" si="7"/>
        <v>Pemagang / Pelamar Lulus Seleksi / Calon Pegawai</v>
      </c>
      <c r="C246" s="123" t="str">
        <f t="shared" si="0"/>
        <v>Pemagang / Pelamar Lulus Seleksi / Calon Pegawai38</v>
      </c>
      <c r="D246" s="190">
        <f>COUNTIF('JANUARI (sesuai bulan berjalan)'!$V$1:$V$464,'Usia cek'!C246)</f>
        <v>0</v>
      </c>
      <c r="E246" s="191" t="s">
        <v>233</v>
      </c>
      <c r="F246" s="190">
        <f>SUM(D232:D233)</f>
        <v>0</v>
      </c>
    </row>
    <row r="247" spans="1:6" ht="14.25" customHeight="1">
      <c r="A247" s="123">
        <v>39</v>
      </c>
      <c r="B247" s="123" t="str">
        <f t="shared" si="7"/>
        <v>Pemagang / Pelamar Lulus Seleksi / Calon Pegawai</v>
      </c>
      <c r="C247" s="123" t="str">
        <f t="shared" si="0"/>
        <v>Pemagang / Pelamar Lulus Seleksi / Calon Pegawai39</v>
      </c>
      <c r="D247" s="190">
        <f>COUNTIF('JANUARI (sesuai bulan berjalan)'!$V$1:$V$464,'Usia cek'!C247)</f>
        <v>0</v>
      </c>
      <c r="E247" s="191" t="s">
        <v>234</v>
      </c>
      <c r="F247" s="190">
        <f>SUM(D234:D243)</f>
        <v>0</v>
      </c>
    </row>
    <row r="248" spans="1:6" ht="14.25" customHeight="1">
      <c r="A248" s="123">
        <v>40</v>
      </c>
      <c r="B248" s="123" t="str">
        <f t="shared" si="7"/>
        <v>Pemagang / Pelamar Lulus Seleksi / Calon Pegawai</v>
      </c>
      <c r="C248" s="123" t="str">
        <f t="shared" si="0"/>
        <v>Pemagang / Pelamar Lulus Seleksi / Calon Pegawai40</v>
      </c>
      <c r="D248" s="190">
        <f>COUNTIF('JANUARI (sesuai bulan berjalan)'!$V$1:$V$464,'Usia cek'!C248)</f>
        <v>0</v>
      </c>
      <c r="E248" s="191" t="s">
        <v>235</v>
      </c>
      <c r="F248" s="190">
        <f>SUM(D244:D253)</f>
        <v>0</v>
      </c>
    </row>
    <row r="249" spans="1:6" ht="14.25" customHeight="1">
      <c r="A249" s="123">
        <v>41</v>
      </c>
      <c r="B249" s="123" t="str">
        <f t="shared" si="7"/>
        <v>Pemagang / Pelamar Lulus Seleksi / Calon Pegawai</v>
      </c>
      <c r="C249" s="123" t="str">
        <f t="shared" si="0"/>
        <v>Pemagang / Pelamar Lulus Seleksi / Calon Pegawai41</v>
      </c>
      <c r="D249" s="190">
        <f>COUNTIF('JANUARI (sesuai bulan berjalan)'!$V$1:$V$464,'Usia cek'!C249)</f>
        <v>0</v>
      </c>
      <c r="E249" s="191" t="s">
        <v>236</v>
      </c>
      <c r="F249" s="190">
        <f>SUM(D254:D258)</f>
        <v>0</v>
      </c>
    </row>
    <row r="250" spans="1:6" ht="14.25" customHeight="1">
      <c r="A250" s="123">
        <v>42</v>
      </c>
      <c r="B250" s="123" t="str">
        <f t="shared" si="7"/>
        <v>Pemagang / Pelamar Lulus Seleksi / Calon Pegawai</v>
      </c>
      <c r="C250" s="123" t="str">
        <f t="shared" si="0"/>
        <v>Pemagang / Pelamar Lulus Seleksi / Calon Pegawai42</v>
      </c>
      <c r="D250" s="190">
        <f>COUNTIF('JANUARI (sesuai bulan berjalan)'!$V$1:$V$464,'Usia cek'!C250)</f>
        <v>0</v>
      </c>
      <c r="E250" s="191" t="s">
        <v>237</v>
      </c>
      <c r="F250" s="190">
        <f>SUM(D259:D262)</f>
        <v>0</v>
      </c>
    </row>
    <row r="251" spans="1:6" ht="14.25" customHeight="1">
      <c r="A251" s="123">
        <v>43</v>
      </c>
      <c r="B251" s="123" t="str">
        <f t="shared" si="7"/>
        <v>Pemagang / Pelamar Lulus Seleksi / Calon Pegawai</v>
      </c>
      <c r="C251" s="123" t="str">
        <f t="shared" si="0"/>
        <v>Pemagang / Pelamar Lulus Seleksi / Calon Pegawai43</v>
      </c>
      <c r="D251" s="190">
        <f>COUNTIF('JANUARI (sesuai bulan berjalan)'!$V$1:$V$464,'Usia cek'!C251)</f>
        <v>0</v>
      </c>
      <c r="E251" s="191" t="s">
        <v>238</v>
      </c>
      <c r="F251" s="190">
        <f>SUM(D263:D265)</f>
        <v>0</v>
      </c>
    </row>
    <row r="252" spans="1:6" ht="14.25" customHeight="1">
      <c r="A252" s="123">
        <v>44</v>
      </c>
      <c r="B252" s="123" t="str">
        <f t="shared" si="7"/>
        <v>Pemagang / Pelamar Lulus Seleksi / Calon Pegawai</v>
      </c>
      <c r="C252" s="123" t="str">
        <f t="shared" si="0"/>
        <v>Pemagang / Pelamar Lulus Seleksi / Calon Pegawai44</v>
      </c>
      <c r="D252" s="190">
        <f>COUNTIF('JANUARI (sesuai bulan berjalan)'!$V$1:$V$464,'Usia cek'!C252)</f>
        <v>0</v>
      </c>
    </row>
    <row r="253" spans="1:6" ht="14.25" customHeight="1">
      <c r="A253" s="123">
        <v>45</v>
      </c>
      <c r="B253" s="123" t="str">
        <f t="shared" si="7"/>
        <v>Pemagang / Pelamar Lulus Seleksi / Calon Pegawai</v>
      </c>
      <c r="C253" s="123" t="str">
        <f t="shared" si="0"/>
        <v>Pemagang / Pelamar Lulus Seleksi / Calon Pegawai45</v>
      </c>
      <c r="D253" s="190">
        <f>COUNTIF('JANUARI (sesuai bulan berjalan)'!$V$1:$V$464,'Usia cek'!C253)</f>
        <v>0</v>
      </c>
    </row>
    <row r="254" spans="1:6" ht="14.25" customHeight="1">
      <c r="A254" s="123">
        <v>46</v>
      </c>
      <c r="B254" s="123" t="str">
        <f t="shared" si="7"/>
        <v>Pemagang / Pelamar Lulus Seleksi / Calon Pegawai</v>
      </c>
      <c r="C254" s="123" t="str">
        <f t="shared" si="0"/>
        <v>Pemagang / Pelamar Lulus Seleksi / Calon Pegawai46</v>
      </c>
      <c r="D254" s="190">
        <f>COUNTIF('JANUARI (sesuai bulan berjalan)'!$V$1:$V$464,'Usia cek'!C254)</f>
        <v>0</v>
      </c>
    </row>
    <row r="255" spans="1:6" ht="14.25" customHeight="1">
      <c r="A255" s="123">
        <v>47</v>
      </c>
      <c r="B255" s="123" t="str">
        <f t="shared" si="7"/>
        <v>Pemagang / Pelamar Lulus Seleksi / Calon Pegawai</v>
      </c>
      <c r="C255" s="123" t="str">
        <f t="shared" si="0"/>
        <v>Pemagang / Pelamar Lulus Seleksi / Calon Pegawai47</v>
      </c>
      <c r="D255" s="190">
        <f>COUNTIF('JANUARI (sesuai bulan berjalan)'!$V$1:$V$464,'Usia cek'!C255)</f>
        <v>0</v>
      </c>
    </row>
    <row r="256" spans="1:6" ht="14.25" customHeight="1">
      <c r="A256" s="123">
        <v>48</v>
      </c>
      <c r="B256" s="123" t="str">
        <f t="shared" si="7"/>
        <v>Pemagang / Pelamar Lulus Seleksi / Calon Pegawai</v>
      </c>
      <c r="C256" s="123" t="str">
        <f t="shared" si="0"/>
        <v>Pemagang / Pelamar Lulus Seleksi / Calon Pegawai48</v>
      </c>
      <c r="D256" s="190">
        <f>COUNTIF('JANUARI (sesuai bulan berjalan)'!$V$1:$V$464,'Usia cek'!C256)</f>
        <v>0</v>
      </c>
    </row>
    <row r="257" spans="1:4" ht="14.25" customHeight="1">
      <c r="A257" s="123">
        <v>49</v>
      </c>
      <c r="B257" s="123" t="str">
        <f t="shared" si="7"/>
        <v>Pemagang / Pelamar Lulus Seleksi / Calon Pegawai</v>
      </c>
      <c r="C257" s="123" t="str">
        <f t="shared" si="0"/>
        <v>Pemagang / Pelamar Lulus Seleksi / Calon Pegawai49</v>
      </c>
      <c r="D257" s="190">
        <f>COUNTIF('JANUARI (sesuai bulan berjalan)'!$V$1:$V$464,'Usia cek'!C257)</f>
        <v>0</v>
      </c>
    </row>
    <row r="258" spans="1:4" ht="14.25" customHeight="1">
      <c r="A258" s="123">
        <v>50</v>
      </c>
      <c r="B258" s="123" t="str">
        <f t="shared" si="7"/>
        <v>Pemagang / Pelamar Lulus Seleksi / Calon Pegawai</v>
      </c>
      <c r="C258" s="123" t="str">
        <f t="shared" si="0"/>
        <v>Pemagang / Pelamar Lulus Seleksi / Calon Pegawai50</v>
      </c>
      <c r="D258" s="190">
        <f>COUNTIF('JANUARI (sesuai bulan berjalan)'!$V$1:$V$464,'Usia cek'!C258)</f>
        <v>0</v>
      </c>
    </row>
    <row r="259" spans="1:4" ht="14.25" customHeight="1">
      <c r="A259" s="123">
        <v>51</v>
      </c>
      <c r="B259" s="123" t="str">
        <f t="shared" si="7"/>
        <v>Pemagang / Pelamar Lulus Seleksi / Calon Pegawai</v>
      </c>
      <c r="C259" s="123" t="str">
        <f t="shared" si="0"/>
        <v>Pemagang / Pelamar Lulus Seleksi / Calon Pegawai51</v>
      </c>
      <c r="D259" s="190">
        <f>COUNTIF('JANUARI (sesuai bulan berjalan)'!$V$1:$V$464,'Usia cek'!C259)</f>
        <v>0</v>
      </c>
    </row>
    <row r="260" spans="1:4" ht="14.25" customHeight="1">
      <c r="A260" s="123">
        <v>52</v>
      </c>
      <c r="B260" s="123" t="str">
        <f t="shared" si="7"/>
        <v>Pemagang / Pelamar Lulus Seleksi / Calon Pegawai</v>
      </c>
      <c r="C260" s="123" t="str">
        <f t="shared" si="0"/>
        <v>Pemagang / Pelamar Lulus Seleksi / Calon Pegawai52</v>
      </c>
      <c r="D260" s="190">
        <f>COUNTIF('JANUARI (sesuai bulan berjalan)'!$V$1:$V$464,'Usia cek'!C260)</f>
        <v>0</v>
      </c>
    </row>
    <row r="261" spans="1:4" ht="14.25" customHeight="1">
      <c r="A261" s="123">
        <v>53</v>
      </c>
      <c r="B261" s="123" t="str">
        <f t="shared" si="7"/>
        <v>Pemagang / Pelamar Lulus Seleksi / Calon Pegawai</v>
      </c>
      <c r="C261" s="123" t="str">
        <f t="shared" si="0"/>
        <v>Pemagang / Pelamar Lulus Seleksi / Calon Pegawai53</v>
      </c>
      <c r="D261" s="190">
        <f>COUNTIF('JANUARI (sesuai bulan berjalan)'!$V$1:$V$464,'Usia cek'!C261)</f>
        <v>0</v>
      </c>
    </row>
    <row r="262" spans="1:4" ht="14.25" customHeight="1">
      <c r="A262" s="123">
        <v>54</v>
      </c>
      <c r="B262" s="123" t="str">
        <f t="shared" si="7"/>
        <v>Pemagang / Pelamar Lulus Seleksi / Calon Pegawai</v>
      </c>
      <c r="C262" s="123" t="str">
        <f t="shared" si="0"/>
        <v>Pemagang / Pelamar Lulus Seleksi / Calon Pegawai54</v>
      </c>
      <c r="D262" s="190">
        <f>COUNTIF('JANUARI (sesuai bulan berjalan)'!$V$1:$V$464,'Usia cek'!C262)</f>
        <v>0</v>
      </c>
    </row>
    <row r="263" spans="1:4" ht="14.25" customHeight="1">
      <c r="A263" s="123">
        <v>55</v>
      </c>
      <c r="B263" s="123" t="str">
        <f t="shared" si="7"/>
        <v>Pemagang / Pelamar Lulus Seleksi / Calon Pegawai</v>
      </c>
      <c r="C263" s="123" t="str">
        <f t="shared" si="0"/>
        <v>Pemagang / Pelamar Lulus Seleksi / Calon Pegawai55</v>
      </c>
      <c r="D263" s="190">
        <f>COUNTIF('JANUARI (sesuai bulan berjalan)'!$V$1:$V$464,'Usia cek'!C263)</f>
        <v>0</v>
      </c>
    </row>
    <row r="264" spans="1:4" ht="14.25" customHeight="1">
      <c r="A264" s="123">
        <v>56</v>
      </c>
      <c r="B264" s="123" t="str">
        <f t="shared" si="7"/>
        <v>Pemagang / Pelamar Lulus Seleksi / Calon Pegawai</v>
      </c>
      <c r="C264" s="123" t="str">
        <f t="shared" si="0"/>
        <v>Pemagang / Pelamar Lulus Seleksi / Calon Pegawai56</v>
      </c>
      <c r="D264" s="190">
        <f>COUNTIF('JANUARI (sesuai bulan berjalan)'!$V$1:$V$464,'Usia cek'!C264)</f>
        <v>0</v>
      </c>
    </row>
    <row r="265" spans="1:4" ht="14.25" customHeight="1">
      <c r="A265" s="123">
        <v>57</v>
      </c>
      <c r="B265" s="123" t="str">
        <f t="shared" si="7"/>
        <v>Pemagang / Pelamar Lulus Seleksi / Calon Pegawai</v>
      </c>
      <c r="C265" s="123" t="str">
        <f t="shared" si="0"/>
        <v>Pemagang / Pelamar Lulus Seleksi / Calon Pegawai57</v>
      </c>
      <c r="D265" s="190">
        <f>COUNTIF('JANUARI (sesuai bulan berjalan)'!$V$1:$V$464,'Usia cek'!C265)</f>
        <v>0</v>
      </c>
    </row>
    <row r="266" spans="1:4" ht="14.25" customHeight="1">
      <c r="A266" s="123">
        <v>24</v>
      </c>
      <c r="B266" s="123" t="s">
        <v>19</v>
      </c>
      <c r="C266" s="123" t="str">
        <f t="shared" si="0"/>
        <v>Pekerja Pemegang Saham Lainnya24</v>
      </c>
      <c r="D266" s="190">
        <f>COUNTIF('JANUARI (sesuai bulan berjalan)'!$V$1:$V$464,'Usia cek'!C266)</f>
        <v>0</v>
      </c>
    </row>
    <row r="267" spans="1:4" ht="14.25" customHeight="1">
      <c r="A267" s="123">
        <v>25</v>
      </c>
      <c r="B267" s="123" t="s">
        <v>19</v>
      </c>
      <c r="C267" s="123" t="str">
        <f t="shared" si="0"/>
        <v>Pekerja Pemegang Saham Lainnya25</v>
      </c>
      <c r="D267" s="190">
        <f>COUNTIF('JANUARI (sesuai bulan berjalan)'!$V$1:$V$464,'Usia cek'!C267)</f>
        <v>0</v>
      </c>
    </row>
    <row r="268" spans="1:4" ht="14.25" customHeight="1">
      <c r="A268" s="123">
        <v>26</v>
      </c>
      <c r="B268" s="123" t="s">
        <v>19</v>
      </c>
      <c r="C268" s="123" t="str">
        <f t="shared" si="0"/>
        <v>Pekerja Pemegang Saham Lainnya26</v>
      </c>
      <c r="D268" s="190">
        <f>COUNTIF('JANUARI (sesuai bulan berjalan)'!$V$1:$V$464,'Usia cek'!C268)</f>
        <v>0</v>
      </c>
    </row>
    <row r="269" spans="1:4" ht="14.25" customHeight="1">
      <c r="A269" s="123">
        <v>27</v>
      </c>
      <c r="B269" s="123" t="str">
        <f t="shared" ref="B269:B299" si="8">B268</f>
        <v>Pekerja Pemegang Saham Lainnya</v>
      </c>
      <c r="C269" s="123" t="str">
        <f t="shared" si="0"/>
        <v>Pekerja Pemegang Saham Lainnya27</v>
      </c>
      <c r="D269" s="190">
        <f>COUNTIF('JANUARI (sesuai bulan berjalan)'!$V$1:$V$464,'Usia cek'!C269)</f>
        <v>0</v>
      </c>
    </row>
    <row r="270" spans="1:4" ht="14.25" customHeight="1">
      <c r="A270" s="123">
        <v>28</v>
      </c>
      <c r="B270" s="123" t="str">
        <f t="shared" si="8"/>
        <v>Pekerja Pemegang Saham Lainnya</v>
      </c>
      <c r="C270" s="123" t="str">
        <f t="shared" si="0"/>
        <v>Pekerja Pemegang Saham Lainnya28</v>
      </c>
      <c r="D270" s="190">
        <f>COUNTIF('JANUARI (sesuai bulan berjalan)'!$V$1:$V$464,'Usia cek'!C270)</f>
        <v>0</v>
      </c>
    </row>
    <row r="271" spans="1:4" ht="14.25" customHeight="1">
      <c r="A271" s="123">
        <v>29</v>
      </c>
      <c r="B271" s="123" t="str">
        <f t="shared" si="8"/>
        <v>Pekerja Pemegang Saham Lainnya</v>
      </c>
      <c r="C271" s="123" t="str">
        <f t="shared" si="0"/>
        <v>Pekerja Pemegang Saham Lainnya29</v>
      </c>
      <c r="D271" s="190">
        <f>COUNTIF('JANUARI (sesuai bulan berjalan)'!$V$1:$V$464,'Usia cek'!C271)</f>
        <v>0</v>
      </c>
    </row>
    <row r="272" spans="1:4" ht="14.25" customHeight="1">
      <c r="A272" s="123">
        <v>30</v>
      </c>
      <c r="B272" s="123" t="str">
        <f t="shared" si="8"/>
        <v>Pekerja Pemegang Saham Lainnya</v>
      </c>
      <c r="C272" s="123" t="str">
        <f t="shared" si="0"/>
        <v>Pekerja Pemegang Saham Lainnya30</v>
      </c>
      <c r="D272" s="190">
        <f>COUNTIF('JANUARI (sesuai bulan berjalan)'!$V$1:$V$464,'Usia cek'!C272)</f>
        <v>0</v>
      </c>
    </row>
    <row r="273" spans="1:6" ht="14.25" customHeight="1">
      <c r="A273" s="123">
        <v>31</v>
      </c>
      <c r="B273" s="123" t="str">
        <f t="shared" si="8"/>
        <v>Pekerja Pemegang Saham Lainnya</v>
      </c>
      <c r="C273" s="123" t="str">
        <f t="shared" si="0"/>
        <v>Pekerja Pemegang Saham Lainnya31</v>
      </c>
      <c r="D273" s="190">
        <f>COUNTIF('JANUARI (sesuai bulan berjalan)'!$V$1:$V$464,'Usia cek'!C273)</f>
        <v>0</v>
      </c>
    </row>
    <row r="274" spans="1:6" ht="14.25" customHeight="1">
      <c r="A274" s="123">
        <v>32</v>
      </c>
      <c r="B274" s="123" t="str">
        <f t="shared" si="8"/>
        <v>Pekerja Pemegang Saham Lainnya</v>
      </c>
      <c r="C274" s="123" t="str">
        <f t="shared" si="0"/>
        <v>Pekerja Pemegang Saham Lainnya32</v>
      </c>
      <c r="D274" s="190">
        <f>COUNTIF('JANUARI (sesuai bulan berjalan)'!$V$1:$V$464,'Usia cek'!C274)</f>
        <v>0</v>
      </c>
    </row>
    <row r="275" spans="1:6" ht="14.25" customHeight="1">
      <c r="A275" s="123">
        <v>33</v>
      </c>
      <c r="B275" s="123" t="str">
        <f t="shared" si="8"/>
        <v>Pekerja Pemegang Saham Lainnya</v>
      </c>
      <c r="C275" s="123" t="str">
        <f t="shared" si="0"/>
        <v>Pekerja Pemegang Saham Lainnya33</v>
      </c>
      <c r="D275" s="190">
        <f>COUNTIF('JANUARI (sesuai bulan berjalan)'!$V$1:$V$464,'Usia cek'!C275)</f>
        <v>0</v>
      </c>
    </row>
    <row r="276" spans="1:6" ht="14.25" customHeight="1">
      <c r="A276" s="123">
        <v>34</v>
      </c>
      <c r="B276" s="123" t="str">
        <f t="shared" si="8"/>
        <v>Pekerja Pemegang Saham Lainnya</v>
      </c>
      <c r="C276" s="123" t="str">
        <f t="shared" si="0"/>
        <v>Pekerja Pemegang Saham Lainnya34</v>
      </c>
      <c r="D276" s="190">
        <f>COUNTIF('JANUARI (sesuai bulan berjalan)'!$V$1:$V$464,'Usia cek'!C276)</f>
        <v>0</v>
      </c>
    </row>
    <row r="277" spans="1:6" ht="14.25" customHeight="1">
      <c r="A277" s="123">
        <v>35</v>
      </c>
      <c r="B277" s="123" t="str">
        <f t="shared" si="8"/>
        <v>Pekerja Pemegang Saham Lainnya</v>
      </c>
      <c r="C277" s="123" t="str">
        <f t="shared" si="0"/>
        <v>Pekerja Pemegang Saham Lainnya35</v>
      </c>
      <c r="D277" s="190">
        <f>COUNTIF('JANUARI (sesuai bulan berjalan)'!$V$1:$V$464,'Usia cek'!C277)</f>
        <v>0</v>
      </c>
    </row>
    <row r="278" spans="1:6" ht="14.25" customHeight="1">
      <c r="A278" s="123">
        <v>36</v>
      </c>
      <c r="B278" s="123" t="str">
        <f t="shared" si="8"/>
        <v>Pekerja Pemegang Saham Lainnya</v>
      </c>
      <c r="C278" s="123" t="str">
        <f t="shared" si="0"/>
        <v>Pekerja Pemegang Saham Lainnya36</v>
      </c>
      <c r="D278" s="190">
        <f>COUNTIF('JANUARI (sesuai bulan berjalan)'!$V$1:$V$464,'Usia cek'!C278)</f>
        <v>0</v>
      </c>
    </row>
    <row r="279" spans="1:6" ht="14.25" customHeight="1">
      <c r="A279" s="123">
        <v>37</v>
      </c>
      <c r="B279" s="123" t="str">
        <f t="shared" si="8"/>
        <v>Pekerja Pemegang Saham Lainnya</v>
      </c>
      <c r="C279" s="123" t="str">
        <f t="shared" si="0"/>
        <v>Pekerja Pemegang Saham Lainnya37</v>
      </c>
      <c r="D279" s="190">
        <f>COUNTIF('JANUARI (sesuai bulan berjalan)'!$V$1:$V$464,'Usia cek'!C279)</f>
        <v>0</v>
      </c>
    </row>
    <row r="280" spans="1:6" ht="14.25" customHeight="1">
      <c r="A280" s="123">
        <v>38</v>
      </c>
      <c r="B280" s="123" t="str">
        <f t="shared" si="8"/>
        <v>Pekerja Pemegang Saham Lainnya</v>
      </c>
      <c r="C280" s="123" t="str">
        <f t="shared" si="0"/>
        <v>Pekerja Pemegang Saham Lainnya38</v>
      </c>
      <c r="D280" s="190">
        <f>COUNTIF('JANUARI (sesuai bulan berjalan)'!$V$1:$V$464,'Usia cek'!C280)</f>
        <v>0</v>
      </c>
      <c r="E280" s="191" t="s">
        <v>233</v>
      </c>
      <c r="F280" s="190">
        <f>SUM(D266:D267)</f>
        <v>0</v>
      </c>
    </row>
    <row r="281" spans="1:6" ht="14.25" customHeight="1">
      <c r="A281" s="123">
        <v>39</v>
      </c>
      <c r="B281" s="123" t="str">
        <f t="shared" si="8"/>
        <v>Pekerja Pemegang Saham Lainnya</v>
      </c>
      <c r="C281" s="123" t="str">
        <f t="shared" si="0"/>
        <v>Pekerja Pemegang Saham Lainnya39</v>
      </c>
      <c r="D281" s="190">
        <f>COUNTIF('JANUARI (sesuai bulan berjalan)'!$V$1:$V$464,'Usia cek'!C281)</f>
        <v>0</v>
      </c>
      <c r="E281" s="191" t="s">
        <v>234</v>
      </c>
      <c r="F281" s="190">
        <f>SUM(D268:D277)</f>
        <v>0</v>
      </c>
    </row>
    <row r="282" spans="1:6" ht="14.25" customHeight="1">
      <c r="A282" s="123">
        <v>40</v>
      </c>
      <c r="B282" s="123" t="str">
        <f t="shared" si="8"/>
        <v>Pekerja Pemegang Saham Lainnya</v>
      </c>
      <c r="C282" s="123" t="str">
        <f t="shared" si="0"/>
        <v>Pekerja Pemegang Saham Lainnya40</v>
      </c>
      <c r="D282" s="190">
        <f>COUNTIF('JANUARI (sesuai bulan berjalan)'!$V$1:$V$464,'Usia cek'!C282)</f>
        <v>0</v>
      </c>
      <c r="E282" s="191" t="s">
        <v>235</v>
      </c>
      <c r="F282" s="190">
        <f>SUM(D278:D287)</f>
        <v>0</v>
      </c>
    </row>
    <row r="283" spans="1:6" ht="14.25" customHeight="1">
      <c r="A283" s="123">
        <v>41</v>
      </c>
      <c r="B283" s="123" t="str">
        <f t="shared" si="8"/>
        <v>Pekerja Pemegang Saham Lainnya</v>
      </c>
      <c r="C283" s="123" t="str">
        <f t="shared" si="0"/>
        <v>Pekerja Pemegang Saham Lainnya41</v>
      </c>
      <c r="D283" s="190">
        <f>COUNTIF('JANUARI (sesuai bulan berjalan)'!$V$1:$V$464,'Usia cek'!C283)</f>
        <v>0</v>
      </c>
      <c r="E283" s="191" t="s">
        <v>236</v>
      </c>
      <c r="F283" s="190">
        <f>SUM(D288:D292)</f>
        <v>0</v>
      </c>
    </row>
    <row r="284" spans="1:6" ht="14.25" customHeight="1">
      <c r="A284" s="123">
        <v>42</v>
      </c>
      <c r="B284" s="123" t="str">
        <f t="shared" si="8"/>
        <v>Pekerja Pemegang Saham Lainnya</v>
      </c>
      <c r="C284" s="123" t="str">
        <f t="shared" si="0"/>
        <v>Pekerja Pemegang Saham Lainnya42</v>
      </c>
      <c r="D284" s="190">
        <f>COUNTIF('JANUARI (sesuai bulan berjalan)'!$V$1:$V$464,'Usia cek'!C284)</f>
        <v>0</v>
      </c>
      <c r="E284" s="191" t="s">
        <v>237</v>
      </c>
      <c r="F284" s="190">
        <f>SUM(D293:D296)</f>
        <v>0</v>
      </c>
    </row>
    <row r="285" spans="1:6" ht="14.25" customHeight="1">
      <c r="A285" s="123">
        <v>43</v>
      </c>
      <c r="B285" s="123" t="str">
        <f t="shared" si="8"/>
        <v>Pekerja Pemegang Saham Lainnya</v>
      </c>
      <c r="C285" s="123" t="str">
        <f t="shared" si="0"/>
        <v>Pekerja Pemegang Saham Lainnya43</v>
      </c>
      <c r="D285" s="190">
        <f>COUNTIF('JANUARI (sesuai bulan berjalan)'!$V$1:$V$464,'Usia cek'!C285)</f>
        <v>0</v>
      </c>
      <c r="E285" s="191" t="s">
        <v>238</v>
      </c>
      <c r="F285" s="190">
        <f>SUM(D297:D299)</f>
        <v>0</v>
      </c>
    </row>
    <row r="286" spans="1:6" ht="14.25" customHeight="1">
      <c r="A286" s="123">
        <v>44</v>
      </c>
      <c r="B286" s="123" t="str">
        <f t="shared" si="8"/>
        <v>Pekerja Pemegang Saham Lainnya</v>
      </c>
      <c r="C286" s="123" t="str">
        <f t="shared" si="0"/>
        <v>Pekerja Pemegang Saham Lainnya44</v>
      </c>
      <c r="D286" s="190">
        <f>COUNTIF('JANUARI (sesuai bulan berjalan)'!$V$1:$V$464,'Usia cek'!C286)</f>
        <v>0</v>
      </c>
    </row>
    <row r="287" spans="1:6" ht="14.25" customHeight="1">
      <c r="A287" s="123">
        <v>45</v>
      </c>
      <c r="B287" s="123" t="str">
        <f t="shared" si="8"/>
        <v>Pekerja Pemegang Saham Lainnya</v>
      </c>
      <c r="C287" s="123" t="str">
        <f t="shared" si="0"/>
        <v>Pekerja Pemegang Saham Lainnya45</v>
      </c>
      <c r="D287" s="190">
        <f>COUNTIF('JANUARI (sesuai bulan berjalan)'!$V$1:$V$464,'Usia cek'!C287)</f>
        <v>0</v>
      </c>
    </row>
    <row r="288" spans="1:6" ht="14.25" customHeight="1">
      <c r="A288" s="123">
        <v>46</v>
      </c>
      <c r="B288" s="123" t="str">
        <f t="shared" si="8"/>
        <v>Pekerja Pemegang Saham Lainnya</v>
      </c>
      <c r="C288" s="123" t="str">
        <f t="shared" si="0"/>
        <v>Pekerja Pemegang Saham Lainnya46</v>
      </c>
      <c r="D288" s="190">
        <f>COUNTIF('JANUARI (sesuai bulan berjalan)'!$V$1:$V$464,'Usia cek'!C288)</f>
        <v>0</v>
      </c>
    </row>
    <row r="289" spans="1:6" ht="14.25" customHeight="1">
      <c r="A289" s="123">
        <v>47</v>
      </c>
      <c r="B289" s="123" t="str">
        <f t="shared" si="8"/>
        <v>Pekerja Pemegang Saham Lainnya</v>
      </c>
      <c r="C289" s="123" t="str">
        <f t="shared" si="0"/>
        <v>Pekerja Pemegang Saham Lainnya47</v>
      </c>
      <c r="D289" s="190">
        <f>COUNTIF('JANUARI (sesuai bulan berjalan)'!$V$1:$V$464,'Usia cek'!C289)</f>
        <v>0</v>
      </c>
    </row>
    <row r="290" spans="1:6" ht="14.25" customHeight="1">
      <c r="A290" s="123">
        <v>48</v>
      </c>
      <c r="B290" s="123" t="str">
        <f t="shared" si="8"/>
        <v>Pekerja Pemegang Saham Lainnya</v>
      </c>
      <c r="C290" s="123" t="str">
        <f t="shared" si="0"/>
        <v>Pekerja Pemegang Saham Lainnya48</v>
      </c>
      <c r="D290" s="190">
        <f>COUNTIF('JANUARI (sesuai bulan berjalan)'!$V$1:$V$464,'Usia cek'!C290)</f>
        <v>0</v>
      </c>
    </row>
    <row r="291" spans="1:6" ht="14.25" customHeight="1">
      <c r="A291" s="123">
        <v>49</v>
      </c>
      <c r="B291" s="123" t="str">
        <f t="shared" si="8"/>
        <v>Pekerja Pemegang Saham Lainnya</v>
      </c>
      <c r="C291" s="123" t="str">
        <f t="shared" si="0"/>
        <v>Pekerja Pemegang Saham Lainnya49</v>
      </c>
      <c r="D291" s="190">
        <f>COUNTIF('JANUARI (sesuai bulan berjalan)'!$V$1:$V$464,'Usia cek'!C291)</f>
        <v>0</v>
      </c>
    </row>
    <row r="292" spans="1:6" ht="14.25" customHeight="1">
      <c r="A292" s="123">
        <v>50</v>
      </c>
      <c r="B292" s="123" t="str">
        <f t="shared" si="8"/>
        <v>Pekerja Pemegang Saham Lainnya</v>
      </c>
      <c r="C292" s="123" t="str">
        <f t="shared" si="0"/>
        <v>Pekerja Pemegang Saham Lainnya50</v>
      </c>
      <c r="D292" s="190">
        <f>COUNTIF('JANUARI (sesuai bulan berjalan)'!$V$1:$V$464,'Usia cek'!C292)</f>
        <v>0</v>
      </c>
    </row>
    <row r="293" spans="1:6" ht="14.25" customHeight="1">
      <c r="A293" s="123">
        <v>51</v>
      </c>
      <c r="B293" s="123" t="str">
        <f t="shared" si="8"/>
        <v>Pekerja Pemegang Saham Lainnya</v>
      </c>
      <c r="C293" s="123" t="str">
        <f t="shared" si="0"/>
        <v>Pekerja Pemegang Saham Lainnya51</v>
      </c>
      <c r="D293" s="190">
        <f>COUNTIF('JANUARI (sesuai bulan berjalan)'!$V$1:$V$464,'Usia cek'!C293)</f>
        <v>0</v>
      </c>
    </row>
    <row r="294" spans="1:6" ht="14.25" customHeight="1">
      <c r="A294" s="123">
        <v>52</v>
      </c>
      <c r="B294" s="123" t="str">
        <f t="shared" si="8"/>
        <v>Pekerja Pemegang Saham Lainnya</v>
      </c>
      <c r="C294" s="123" t="str">
        <f t="shared" si="0"/>
        <v>Pekerja Pemegang Saham Lainnya52</v>
      </c>
      <c r="D294" s="190">
        <f>COUNTIF('JANUARI (sesuai bulan berjalan)'!$V$1:$V$464,'Usia cek'!C294)</f>
        <v>0</v>
      </c>
    </row>
    <row r="295" spans="1:6" ht="14.25" customHeight="1">
      <c r="A295" s="123">
        <v>53</v>
      </c>
      <c r="B295" s="123" t="str">
        <f t="shared" si="8"/>
        <v>Pekerja Pemegang Saham Lainnya</v>
      </c>
      <c r="C295" s="123" t="str">
        <f t="shared" si="0"/>
        <v>Pekerja Pemegang Saham Lainnya53</v>
      </c>
      <c r="D295" s="190">
        <f>COUNTIF('JANUARI (sesuai bulan berjalan)'!$V$1:$V$464,'Usia cek'!C295)</f>
        <v>0</v>
      </c>
    </row>
    <row r="296" spans="1:6" ht="14.25" customHeight="1">
      <c r="A296" s="123">
        <v>54</v>
      </c>
      <c r="B296" s="123" t="str">
        <f t="shared" si="8"/>
        <v>Pekerja Pemegang Saham Lainnya</v>
      </c>
      <c r="C296" s="123" t="str">
        <f t="shared" si="0"/>
        <v>Pekerja Pemegang Saham Lainnya54</v>
      </c>
      <c r="D296" s="190">
        <f>COUNTIF('JANUARI (sesuai bulan berjalan)'!$V$1:$V$464,'Usia cek'!C296)</f>
        <v>0</v>
      </c>
    </row>
    <row r="297" spans="1:6" ht="14.25" customHeight="1">
      <c r="A297" s="123">
        <v>55</v>
      </c>
      <c r="B297" s="123" t="str">
        <f t="shared" si="8"/>
        <v>Pekerja Pemegang Saham Lainnya</v>
      </c>
      <c r="C297" s="123" t="str">
        <f t="shared" si="0"/>
        <v>Pekerja Pemegang Saham Lainnya55</v>
      </c>
      <c r="D297" s="190">
        <f>COUNTIF('JANUARI (sesuai bulan berjalan)'!$V$1:$V$464,'Usia cek'!C297)</f>
        <v>0</v>
      </c>
    </row>
    <row r="298" spans="1:6" ht="14.25" customHeight="1">
      <c r="A298" s="123">
        <v>56</v>
      </c>
      <c r="B298" s="123" t="str">
        <f t="shared" si="8"/>
        <v>Pekerja Pemegang Saham Lainnya</v>
      </c>
      <c r="C298" s="123" t="str">
        <f t="shared" si="0"/>
        <v>Pekerja Pemegang Saham Lainnya56</v>
      </c>
      <c r="D298" s="190">
        <f>COUNTIF('JANUARI (sesuai bulan berjalan)'!$V$1:$V$464,'Usia cek'!C298)</f>
        <v>0</v>
      </c>
    </row>
    <row r="299" spans="1:6" ht="14.25" customHeight="1">
      <c r="A299" s="123">
        <v>57</v>
      </c>
      <c r="B299" s="123" t="str">
        <f t="shared" si="8"/>
        <v>Pekerja Pemegang Saham Lainnya</v>
      </c>
      <c r="C299" s="123" t="str">
        <f t="shared" si="0"/>
        <v>Pekerja Pemegang Saham Lainnya57</v>
      </c>
      <c r="D299" s="190">
        <f>COUNTIF('JANUARI (sesuai bulan berjalan)'!$V$1:$V$464,'Usia cek'!C299)</f>
        <v>0</v>
      </c>
    </row>
    <row r="300" spans="1:6" ht="14.25" customHeight="1">
      <c r="D300" s="190">
        <f>SUM(D5:D299)</f>
        <v>63</v>
      </c>
      <c r="F300" s="190">
        <f>SUM(F5:F299)</f>
        <v>63</v>
      </c>
    </row>
    <row r="301" spans="1:6" ht="14.25" customHeight="1">
      <c r="D301" s="190"/>
    </row>
    <row r="302" spans="1:6" ht="14.25" customHeight="1">
      <c r="D302" s="190"/>
    </row>
    <row r="303" spans="1:6" ht="14.25" customHeight="1">
      <c r="D303" s="190"/>
    </row>
    <row r="304" spans="1:6" ht="14.25" customHeight="1">
      <c r="D304" s="190"/>
    </row>
    <row r="305" spans="4:4" ht="14.25" customHeight="1">
      <c r="D305" s="190"/>
    </row>
    <row r="306" spans="4:4" ht="14.25" customHeight="1">
      <c r="D306" s="190"/>
    </row>
    <row r="307" spans="4:4" ht="14.25" customHeight="1">
      <c r="D307" s="190"/>
    </row>
    <row r="308" spans="4:4" ht="14.25" customHeight="1">
      <c r="D308" s="190"/>
    </row>
    <row r="309" spans="4:4" ht="14.25" customHeight="1">
      <c r="D309" s="190"/>
    </row>
    <row r="310" spans="4:4" ht="14.25" customHeight="1">
      <c r="D310" s="190"/>
    </row>
    <row r="311" spans="4:4" ht="14.25" customHeight="1">
      <c r="D311" s="190"/>
    </row>
    <row r="312" spans="4:4" ht="14.25" customHeight="1">
      <c r="D312" s="190"/>
    </row>
    <row r="313" spans="4:4" ht="14.25" customHeight="1">
      <c r="D313" s="190"/>
    </row>
    <row r="314" spans="4:4" ht="14.25" customHeight="1">
      <c r="D314" s="190"/>
    </row>
    <row r="315" spans="4:4" ht="14.25" customHeight="1">
      <c r="D315" s="190"/>
    </row>
    <row r="316" spans="4:4" ht="14.25" customHeight="1">
      <c r="D316" s="190"/>
    </row>
    <row r="317" spans="4:4" ht="14.25" customHeight="1">
      <c r="D317" s="190"/>
    </row>
    <row r="318" spans="4:4" ht="14.25" customHeight="1">
      <c r="D318" s="190"/>
    </row>
    <row r="319" spans="4:4" ht="14.25" customHeight="1">
      <c r="D319" s="190"/>
    </row>
    <row r="320" spans="4:4" ht="14.25" customHeight="1">
      <c r="D320" s="190"/>
    </row>
    <row r="321" spans="4:4" ht="14.25" customHeight="1">
      <c r="D321" s="190"/>
    </row>
    <row r="322" spans="4:4" ht="14.25" customHeight="1">
      <c r="D322" s="190"/>
    </row>
    <row r="323" spans="4:4" ht="14.25" customHeight="1">
      <c r="D323" s="190"/>
    </row>
    <row r="324" spans="4:4" ht="14.25" customHeight="1">
      <c r="D324" s="190"/>
    </row>
    <row r="325" spans="4:4" ht="14.25" customHeight="1">
      <c r="D325" s="190"/>
    </row>
    <row r="326" spans="4:4" ht="14.25" customHeight="1">
      <c r="D326" s="190"/>
    </row>
    <row r="327" spans="4:4" ht="14.25" customHeight="1">
      <c r="D327" s="190"/>
    </row>
    <row r="328" spans="4:4" ht="14.25" customHeight="1">
      <c r="D328" s="190"/>
    </row>
    <row r="329" spans="4:4" ht="14.25" customHeight="1">
      <c r="D329" s="190"/>
    </row>
    <row r="330" spans="4:4" ht="14.25" customHeight="1">
      <c r="D330" s="190"/>
    </row>
    <row r="331" spans="4:4" ht="14.25" customHeight="1">
      <c r="D331" s="190"/>
    </row>
    <row r="332" spans="4:4" ht="14.25" customHeight="1">
      <c r="D332" s="190"/>
    </row>
    <row r="333" spans="4:4" ht="14.25" customHeight="1">
      <c r="D333" s="190"/>
    </row>
    <row r="334" spans="4:4" ht="14.25" customHeight="1">
      <c r="D334" s="190"/>
    </row>
    <row r="335" spans="4:4" ht="14.25" customHeight="1">
      <c r="D335" s="190"/>
    </row>
    <row r="336" spans="4:4" ht="14.25" customHeight="1">
      <c r="D336" s="190"/>
    </row>
    <row r="337" spans="4:4" ht="14.25" customHeight="1">
      <c r="D337" s="190"/>
    </row>
    <row r="338" spans="4:4" ht="14.25" customHeight="1">
      <c r="D338" s="190"/>
    </row>
    <row r="339" spans="4:4" ht="14.25" customHeight="1">
      <c r="D339" s="190"/>
    </row>
    <row r="340" spans="4:4" ht="14.25" customHeight="1">
      <c r="D340" s="190"/>
    </row>
    <row r="341" spans="4:4" ht="14.25" customHeight="1">
      <c r="D341" s="190"/>
    </row>
    <row r="342" spans="4:4" ht="14.25" customHeight="1">
      <c r="D342" s="190"/>
    </row>
    <row r="343" spans="4:4" ht="14.25" customHeight="1">
      <c r="D343" s="190"/>
    </row>
    <row r="344" spans="4:4" ht="14.25" customHeight="1">
      <c r="D344" s="190"/>
    </row>
    <row r="345" spans="4:4" ht="14.25" customHeight="1">
      <c r="D345" s="190"/>
    </row>
    <row r="346" spans="4:4" ht="14.25" customHeight="1">
      <c r="D346" s="190"/>
    </row>
    <row r="347" spans="4:4" ht="14.25" customHeight="1">
      <c r="D347" s="190"/>
    </row>
    <row r="348" spans="4:4" ht="14.25" customHeight="1">
      <c r="D348" s="190"/>
    </row>
    <row r="349" spans="4:4" ht="14.25" customHeight="1">
      <c r="D349" s="190"/>
    </row>
    <row r="350" spans="4:4" ht="14.25" customHeight="1">
      <c r="D350" s="190"/>
    </row>
    <row r="351" spans="4:4" ht="14.25" customHeight="1">
      <c r="D351" s="190"/>
    </row>
    <row r="352" spans="4:4" ht="14.25" customHeight="1">
      <c r="D352" s="190"/>
    </row>
    <row r="353" spans="4:4" ht="14.25" customHeight="1">
      <c r="D353" s="190"/>
    </row>
    <row r="354" spans="4:4" ht="14.25" customHeight="1">
      <c r="D354" s="190"/>
    </row>
    <row r="355" spans="4:4" ht="14.25" customHeight="1">
      <c r="D355" s="190"/>
    </row>
    <row r="356" spans="4:4" ht="14.25" customHeight="1">
      <c r="D356" s="190"/>
    </row>
    <row r="357" spans="4:4" ht="14.25" customHeight="1">
      <c r="D357" s="190"/>
    </row>
    <row r="358" spans="4:4" ht="14.25" customHeight="1">
      <c r="D358" s="190"/>
    </row>
    <row r="359" spans="4:4" ht="14.25" customHeight="1">
      <c r="D359" s="190"/>
    </row>
    <row r="360" spans="4:4" ht="14.25" customHeight="1">
      <c r="D360" s="190"/>
    </row>
    <row r="361" spans="4:4" ht="14.25" customHeight="1">
      <c r="D361" s="190"/>
    </row>
    <row r="362" spans="4:4" ht="14.25" customHeight="1">
      <c r="D362" s="190"/>
    </row>
    <row r="363" spans="4:4" ht="14.25" customHeight="1">
      <c r="D363" s="190"/>
    </row>
    <row r="364" spans="4:4" ht="14.25" customHeight="1">
      <c r="D364" s="190"/>
    </row>
    <row r="365" spans="4:4" ht="14.25" customHeight="1">
      <c r="D365" s="190"/>
    </row>
    <row r="366" spans="4:4" ht="14.25" customHeight="1">
      <c r="D366" s="190"/>
    </row>
    <row r="367" spans="4:4" ht="14.25" customHeight="1">
      <c r="D367" s="190"/>
    </row>
    <row r="368" spans="4:4" ht="14.25" customHeight="1">
      <c r="D368" s="190"/>
    </row>
    <row r="369" spans="4:4" ht="14.25" customHeight="1">
      <c r="D369" s="190"/>
    </row>
    <row r="370" spans="4:4" ht="14.25" customHeight="1">
      <c r="D370" s="190"/>
    </row>
    <row r="371" spans="4:4" ht="14.25" customHeight="1">
      <c r="D371" s="190"/>
    </row>
    <row r="372" spans="4:4" ht="14.25" customHeight="1">
      <c r="D372" s="190"/>
    </row>
    <row r="373" spans="4:4" ht="14.25" customHeight="1">
      <c r="D373" s="190"/>
    </row>
    <row r="374" spans="4:4" ht="14.25" customHeight="1">
      <c r="D374" s="190"/>
    </row>
    <row r="375" spans="4:4" ht="14.25" customHeight="1">
      <c r="D375" s="190"/>
    </row>
    <row r="376" spans="4:4" ht="14.25" customHeight="1">
      <c r="D376" s="190"/>
    </row>
    <row r="377" spans="4:4" ht="14.25" customHeight="1">
      <c r="D377" s="190"/>
    </row>
    <row r="378" spans="4:4" ht="14.25" customHeight="1">
      <c r="D378" s="190"/>
    </row>
    <row r="379" spans="4:4" ht="14.25" customHeight="1">
      <c r="D379" s="190"/>
    </row>
    <row r="380" spans="4:4" ht="14.25" customHeight="1">
      <c r="D380" s="190"/>
    </row>
    <row r="381" spans="4:4" ht="14.25" customHeight="1">
      <c r="D381" s="190"/>
    </row>
    <row r="382" spans="4:4" ht="14.25" customHeight="1">
      <c r="D382" s="190"/>
    </row>
    <row r="383" spans="4:4" ht="14.25" customHeight="1">
      <c r="D383" s="190"/>
    </row>
    <row r="384" spans="4:4" ht="14.25" customHeight="1">
      <c r="D384" s="190"/>
    </row>
    <row r="385" spans="4:4" ht="14.25" customHeight="1">
      <c r="D385" s="190"/>
    </row>
    <row r="386" spans="4:4" ht="14.25" customHeight="1">
      <c r="D386" s="190"/>
    </row>
    <row r="387" spans="4:4" ht="14.25" customHeight="1">
      <c r="D387" s="190"/>
    </row>
    <row r="388" spans="4:4" ht="14.25" customHeight="1">
      <c r="D388" s="190"/>
    </row>
    <row r="389" spans="4:4" ht="14.25" customHeight="1">
      <c r="D389" s="190"/>
    </row>
    <row r="390" spans="4:4" ht="14.25" customHeight="1">
      <c r="D390" s="190"/>
    </row>
    <row r="391" spans="4:4" ht="14.25" customHeight="1">
      <c r="D391" s="190"/>
    </row>
    <row r="392" spans="4:4" ht="14.25" customHeight="1">
      <c r="D392" s="190"/>
    </row>
    <row r="393" spans="4:4" ht="14.25" customHeight="1">
      <c r="D393" s="190"/>
    </row>
    <row r="394" spans="4:4" ht="14.25" customHeight="1">
      <c r="D394" s="190"/>
    </row>
    <row r="395" spans="4:4" ht="14.25" customHeight="1">
      <c r="D395" s="190"/>
    </row>
    <row r="396" spans="4:4" ht="14.25" customHeight="1">
      <c r="D396" s="190"/>
    </row>
    <row r="397" spans="4:4" ht="14.25" customHeight="1">
      <c r="D397" s="190"/>
    </row>
    <row r="398" spans="4:4" ht="14.25" customHeight="1">
      <c r="D398" s="190"/>
    </row>
    <row r="399" spans="4:4" ht="14.25" customHeight="1">
      <c r="D399" s="190"/>
    </row>
    <row r="400" spans="4:4" ht="14.25" customHeight="1">
      <c r="D400" s="190"/>
    </row>
    <row r="401" spans="4:4" ht="14.25" customHeight="1">
      <c r="D401" s="190"/>
    </row>
    <row r="402" spans="4:4" ht="14.25" customHeight="1">
      <c r="D402" s="190"/>
    </row>
    <row r="403" spans="4:4" ht="14.25" customHeight="1">
      <c r="D403" s="190"/>
    </row>
    <row r="404" spans="4:4" ht="14.25" customHeight="1">
      <c r="D404" s="190"/>
    </row>
    <row r="405" spans="4:4" ht="14.25" customHeight="1">
      <c r="D405" s="190"/>
    </row>
    <row r="406" spans="4:4" ht="14.25" customHeight="1">
      <c r="D406" s="190"/>
    </row>
    <row r="407" spans="4:4" ht="14.25" customHeight="1">
      <c r="D407" s="190"/>
    </row>
    <row r="408" spans="4:4" ht="14.25" customHeight="1">
      <c r="D408" s="190"/>
    </row>
    <row r="409" spans="4:4" ht="14.25" customHeight="1">
      <c r="D409" s="190"/>
    </row>
    <row r="410" spans="4:4" ht="14.25" customHeight="1">
      <c r="D410" s="190"/>
    </row>
    <row r="411" spans="4:4" ht="14.25" customHeight="1">
      <c r="D411" s="190"/>
    </row>
    <row r="412" spans="4:4" ht="14.25" customHeight="1">
      <c r="D412" s="190"/>
    </row>
    <row r="413" spans="4:4" ht="14.25" customHeight="1">
      <c r="D413" s="190"/>
    </row>
    <row r="414" spans="4:4" ht="14.25" customHeight="1">
      <c r="D414" s="190"/>
    </row>
    <row r="415" spans="4:4" ht="14.25" customHeight="1">
      <c r="D415" s="190"/>
    </row>
    <row r="416" spans="4:4" ht="14.25" customHeight="1">
      <c r="D416" s="190"/>
    </row>
    <row r="417" spans="4:4" ht="14.25" customHeight="1">
      <c r="D417" s="190"/>
    </row>
    <row r="418" spans="4:4" ht="14.25" customHeight="1">
      <c r="D418" s="190"/>
    </row>
    <row r="419" spans="4:4" ht="14.25" customHeight="1">
      <c r="D419" s="190"/>
    </row>
    <row r="420" spans="4:4" ht="14.25" customHeight="1">
      <c r="D420" s="190"/>
    </row>
    <row r="421" spans="4:4" ht="14.25" customHeight="1">
      <c r="D421" s="190"/>
    </row>
    <row r="422" spans="4:4" ht="14.25" customHeight="1">
      <c r="D422" s="190"/>
    </row>
    <row r="423" spans="4:4" ht="14.25" customHeight="1">
      <c r="D423" s="190"/>
    </row>
    <row r="424" spans="4:4" ht="14.25" customHeight="1">
      <c r="D424" s="190"/>
    </row>
    <row r="425" spans="4:4" ht="14.25" customHeight="1">
      <c r="D425" s="190"/>
    </row>
    <row r="426" spans="4:4" ht="14.25" customHeight="1">
      <c r="D426" s="190"/>
    </row>
    <row r="427" spans="4:4" ht="14.25" customHeight="1">
      <c r="D427" s="190"/>
    </row>
    <row r="428" spans="4:4" ht="14.25" customHeight="1">
      <c r="D428" s="190"/>
    </row>
    <row r="429" spans="4:4" ht="14.25" customHeight="1">
      <c r="D429" s="190"/>
    </row>
    <row r="430" spans="4:4" ht="14.25" customHeight="1">
      <c r="D430" s="190"/>
    </row>
    <row r="431" spans="4:4" ht="14.25" customHeight="1">
      <c r="D431" s="190"/>
    </row>
    <row r="432" spans="4:4" ht="14.25" customHeight="1">
      <c r="D432" s="190"/>
    </row>
    <row r="433" spans="4:4" ht="14.25" customHeight="1">
      <c r="D433" s="190"/>
    </row>
    <row r="434" spans="4:4" ht="14.25" customHeight="1">
      <c r="D434" s="190"/>
    </row>
    <row r="435" spans="4:4" ht="14.25" customHeight="1">
      <c r="D435" s="190"/>
    </row>
    <row r="436" spans="4:4" ht="14.25" customHeight="1">
      <c r="D436" s="190"/>
    </row>
    <row r="437" spans="4:4" ht="14.25" customHeight="1">
      <c r="D437" s="190"/>
    </row>
    <row r="438" spans="4:4" ht="14.25" customHeight="1">
      <c r="D438" s="190"/>
    </row>
    <row r="439" spans="4:4" ht="14.25" customHeight="1">
      <c r="D439" s="190"/>
    </row>
    <row r="440" spans="4:4" ht="14.25" customHeight="1">
      <c r="D440" s="190"/>
    </row>
    <row r="441" spans="4:4" ht="14.25" customHeight="1">
      <c r="D441" s="190"/>
    </row>
    <row r="442" spans="4:4" ht="14.25" customHeight="1">
      <c r="D442" s="190"/>
    </row>
    <row r="443" spans="4:4" ht="14.25" customHeight="1">
      <c r="D443" s="190"/>
    </row>
    <row r="444" spans="4:4" ht="14.25" customHeight="1">
      <c r="D444" s="190"/>
    </row>
    <row r="445" spans="4:4" ht="14.25" customHeight="1">
      <c r="D445" s="190"/>
    </row>
    <row r="446" spans="4:4" ht="14.25" customHeight="1">
      <c r="D446" s="190"/>
    </row>
    <row r="447" spans="4:4" ht="14.25" customHeight="1">
      <c r="D447" s="190"/>
    </row>
    <row r="448" spans="4:4" ht="14.25" customHeight="1">
      <c r="D448" s="190"/>
    </row>
    <row r="449" spans="4:4" ht="14.25" customHeight="1">
      <c r="D449" s="190"/>
    </row>
    <row r="450" spans="4:4" ht="14.25" customHeight="1">
      <c r="D450" s="190"/>
    </row>
    <row r="451" spans="4:4" ht="14.25" customHeight="1">
      <c r="D451" s="190"/>
    </row>
    <row r="452" spans="4:4" ht="14.25" customHeight="1">
      <c r="D452" s="190"/>
    </row>
    <row r="453" spans="4:4" ht="14.25" customHeight="1">
      <c r="D453" s="190"/>
    </row>
    <row r="454" spans="4:4" ht="14.25" customHeight="1">
      <c r="D454" s="190"/>
    </row>
    <row r="455" spans="4:4" ht="14.25" customHeight="1">
      <c r="D455" s="190"/>
    </row>
    <row r="456" spans="4:4" ht="14.25" customHeight="1">
      <c r="D456" s="190"/>
    </row>
    <row r="457" spans="4:4" ht="14.25" customHeight="1">
      <c r="D457" s="190"/>
    </row>
    <row r="458" spans="4:4" ht="14.25" customHeight="1">
      <c r="D458" s="190"/>
    </row>
    <row r="459" spans="4:4" ht="14.25" customHeight="1">
      <c r="D459" s="190"/>
    </row>
    <row r="460" spans="4:4" ht="14.25" customHeight="1">
      <c r="D460" s="190"/>
    </row>
    <row r="461" spans="4:4" ht="14.25" customHeight="1">
      <c r="D461" s="190"/>
    </row>
    <row r="462" spans="4:4" ht="14.25" customHeight="1">
      <c r="D462" s="190"/>
    </row>
    <row r="463" spans="4:4" ht="14.25" customHeight="1">
      <c r="D463" s="190"/>
    </row>
    <row r="464" spans="4:4" ht="14.25" customHeight="1">
      <c r="D464" s="190"/>
    </row>
    <row r="465" spans="4:4" ht="14.25" customHeight="1">
      <c r="D465" s="190"/>
    </row>
    <row r="466" spans="4:4" ht="14.25" customHeight="1">
      <c r="D466" s="190"/>
    </row>
    <row r="467" spans="4:4" ht="14.25" customHeight="1">
      <c r="D467" s="190"/>
    </row>
    <row r="468" spans="4:4" ht="14.25" customHeight="1">
      <c r="D468" s="190"/>
    </row>
    <row r="469" spans="4:4" ht="14.25" customHeight="1">
      <c r="D469" s="190"/>
    </row>
    <row r="470" spans="4:4" ht="14.25" customHeight="1">
      <c r="D470" s="190"/>
    </row>
    <row r="471" spans="4:4" ht="14.25" customHeight="1">
      <c r="D471" s="190"/>
    </row>
    <row r="472" spans="4:4" ht="14.25" customHeight="1">
      <c r="D472" s="190"/>
    </row>
    <row r="473" spans="4:4" ht="14.25" customHeight="1">
      <c r="D473" s="190"/>
    </row>
    <row r="474" spans="4:4" ht="14.25" customHeight="1">
      <c r="D474" s="190"/>
    </row>
    <row r="475" spans="4:4" ht="14.25" customHeight="1">
      <c r="D475" s="190"/>
    </row>
    <row r="476" spans="4:4" ht="14.25" customHeight="1">
      <c r="D476" s="190"/>
    </row>
    <row r="477" spans="4:4" ht="14.25" customHeight="1">
      <c r="D477" s="190"/>
    </row>
    <row r="478" spans="4:4" ht="14.25" customHeight="1">
      <c r="D478" s="190"/>
    </row>
    <row r="479" spans="4:4" ht="14.25" customHeight="1">
      <c r="D479" s="190"/>
    </row>
    <row r="480" spans="4:4" ht="14.25" customHeight="1">
      <c r="D480" s="190"/>
    </row>
    <row r="481" spans="4:4" ht="14.25" customHeight="1">
      <c r="D481" s="190"/>
    </row>
    <row r="482" spans="4:4" ht="14.25" customHeight="1">
      <c r="D482" s="190"/>
    </row>
    <row r="483" spans="4:4" ht="14.25" customHeight="1">
      <c r="D483" s="190"/>
    </row>
    <row r="484" spans="4:4" ht="14.25" customHeight="1">
      <c r="D484" s="190"/>
    </row>
    <row r="485" spans="4:4" ht="14.25" customHeight="1">
      <c r="D485" s="190"/>
    </row>
    <row r="486" spans="4:4" ht="14.25" customHeight="1">
      <c r="D486" s="190"/>
    </row>
    <row r="487" spans="4:4" ht="14.25" customHeight="1">
      <c r="D487" s="190"/>
    </row>
    <row r="488" spans="4:4" ht="14.25" customHeight="1">
      <c r="D488" s="190"/>
    </row>
    <row r="489" spans="4:4" ht="14.25" customHeight="1">
      <c r="D489" s="190"/>
    </row>
    <row r="490" spans="4:4" ht="14.25" customHeight="1">
      <c r="D490" s="190"/>
    </row>
    <row r="491" spans="4:4" ht="14.25" customHeight="1">
      <c r="D491" s="190"/>
    </row>
    <row r="492" spans="4:4" ht="14.25" customHeight="1">
      <c r="D492" s="190"/>
    </row>
    <row r="493" spans="4:4" ht="14.25" customHeight="1">
      <c r="D493" s="190"/>
    </row>
    <row r="494" spans="4:4" ht="14.25" customHeight="1">
      <c r="D494" s="190"/>
    </row>
    <row r="495" spans="4:4" ht="14.25" customHeight="1">
      <c r="D495" s="190"/>
    </row>
    <row r="496" spans="4:4" ht="14.25" customHeight="1">
      <c r="D496" s="190"/>
    </row>
    <row r="497" spans="4:4" ht="14.25" customHeight="1">
      <c r="D497" s="190"/>
    </row>
    <row r="498" spans="4:4" ht="14.25" customHeight="1">
      <c r="D498" s="190"/>
    </row>
    <row r="499" spans="4:4" ht="14.25" customHeight="1">
      <c r="D499" s="190"/>
    </row>
    <row r="500" spans="4:4" ht="14.25" customHeight="1">
      <c r="D500" s="190"/>
    </row>
    <row r="501" spans="4:4" ht="14.25" customHeight="1">
      <c r="D501" s="190"/>
    </row>
    <row r="502" spans="4:4" ht="14.25" customHeight="1">
      <c r="D502" s="190"/>
    </row>
    <row r="503" spans="4:4" ht="14.25" customHeight="1">
      <c r="D503" s="190"/>
    </row>
    <row r="504" spans="4:4" ht="14.25" customHeight="1">
      <c r="D504" s="190"/>
    </row>
    <row r="505" spans="4:4" ht="14.25" customHeight="1">
      <c r="D505" s="190"/>
    </row>
    <row r="506" spans="4:4" ht="14.25" customHeight="1">
      <c r="D506" s="190"/>
    </row>
    <row r="507" spans="4:4" ht="14.25" customHeight="1">
      <c r="D507" s="190"/>
    </row>
    <row r="508" spans="4:4" ht="14.25" customHeight="1">
      <c r="D508" s="190"/>
    </row>
    <row r="509" spans="4:4" ht="14.25" customHeight="1">
      <c r="D509" s="190"/>
    </row>
    <row r="510" spans="4:4" ht="14.25" customHeight="1">
      <c r="D510" s="190"/>
    </row>
    <row r="511" spans="4:4" ht="14.25" customHeight="1">
      <c r="D511" s="190"/>
    </row>
    <row r="512" spans="4:4" ht="14.25" customHeight="1">
      <c r="D512" s="190"/>
    </row>
    <row r="513" spans="4:4" ht="14.25" customHeight="1">
      <c r="D513" s="190"/>
    </row>
    <row r="514" spans="4:4" ht="14.25" customHeight="1">
      <c r="D514" s="190"/>
    </row>
    <row r="515" spans="4:4" ht="14.25" customHeight="1">
      <c r="D515" s="190"/>
    </row>
    <row r="516" spans="4:4" ht="14.25" customHeight="1">
      <c r="D516" s="190"/>
    </row>
    <row r="517" spans="4:4" ht="14.25" customHeight="1">
      <c r="D517" s="190"/>
    </row>
    <row r="518" spans="4:4" ht="14.25" customHeight="1">
      <c r="D518" s="190"/>
    </row>
    <row r="519" spans="4:4" ht="14.25" customHeight="1">
      <c r="D519" s="190"/>
    </row>
    <row r="520" spans="4:4" ht="14.25" customHeight="1">
      <c r="D520" s="190"/>
    </row>
    <row r="521" spans="4:4" ht="14.25" customHeight="1">
      <c r="D521" s="190"/>
    </row>
    <row r="522" spans="4:4" ht="14.25" customHeight="1">
      <c r="D522" s="190"/>
    </row>
    <row r="523" spans="4:4" ht="14.25" customHeight="1">
      <c r="D523" s="190"/>
    </row>
    <row r="524" spans="4:4" ht="14.25" customHeight="1">
      <c r="D524" s="190"/>
    </row>
    <row r="525" spans="4:4" ht="14.25" customHeight="1">
      <c r="D525" s="190"/>
    </row>
    <row r="526" spans="4:4" ht="14.25" customHeight="1">
      <c r="D526" s="190"/>
    </row>
    <row r="527" spans="4:4" ht="14.25" customHeight="1">
      <c r="D527" s="190"/>
    </row>
    <row r="528" spans="4:4" ht="14.25" customHeight="1">
      <c r="D528" s="190"/>
    </row>
    <row r="529" spans="4:4" ht="14.25" customHeight="1">
      <c r="D529" s="190"/>
    </row>
    <row r="530" spans="4:4" ht="14.25" customHeight="1">
      <c r="D530" s="190"/>
    </row>
    <row r="531" spans="4:4" ht="14.25" customHeight="1">
      <c r="D531" s="190"/>
    </row>
    <row r="532" spans="4:4" ht="14.25" customHeight="1">
      <c r="D532" s="190"/>
    </row>
    <row r="533" spans="4:4" ht="14.25" customHeight="1">
      <c r="D533" s="190"/>
    </row>
    <row r="534" spans="4:4" ht="14.25" customHeight="1">
      <c r="D534" s="190"/>
    </row>
    <row r="535" spans="4:4" ht="14.25" customHeight="1">
      <c r="D535" s="190"/>
    </row>
    <row r="536" spans="4:4" ht="14.25" customHeight="1">
      <c r="D536" s="190"/>
    </row>
    <row r="537" spans="4:4" ht="14.25" customHeight="1">
      <c r="D537" s="190"/>
    </row>
    <row r="538" spans="4:4" ht="14.25" customHeight="1">
      <c r="D538" s="190"/>
    </row>
    <row r="539" spans="4:4" ht="14.25" customHeight="1">
      <c r="D539" s="190"/>
    </row>
    <row r="540" spans="4:4" ht="14.25" customHeight="1">
      <c r="D540" s="190"/>
    </row>
    <row r="541" spans="4:4" ht="14.25" customHeight="1">
      <c r="D541" s="190"/>
    </row>
    <row r="542" spans="4:4" ht="14.25" customHeight="1">
      <c r="D542" s="190"/>
    </row>
    <row r="543" spans="4:4" ht="14.25" customHeight="1">
      <c r="D543" s="190"/>
    </row>
    <row r="544" spans="4:4" ht="14.25" customHeight="1">
      <c r="D544" s="190"/>
    </row>
    <row r="545" spans="4:4" ht="14.25" customHeight="1">
      <c r="D545" s="190"/>
    </row>
    <row r="546" spans="4:4" ht="14.25" customHeight="1">
      <c r="D546" s="190"/>
    </row>
    <row r="547" spans="4:4" ht="14.25" customHeight="1">
      <c r="D547" s="190"/>
    </row>
    <row r="548" spans="4:4" ht="14.25" customHeight="1">
      <c r="D548" s="190"/>
    </row>
    <row r="549" spans="4:4" ht="14.25" customHeight="1">
      <c r="D549" s="190"/>
    </row>
    <row r="550" spans="4:4" ht="14.25" customHeight="1">
      <c r="D550" s="190"/>
    </row>
    <row r="551" spans="4:4" ht="14.25" customHeight="1">
      <c r="D551" s="190"/>
    </row>
    <row r="552" spans="4:4" ht="14.25" customHeight="1">
      <c r="D552" s="190"/>
    </row>
    <row r="553" spans="4:4" ht="14.25" customHeight="1">
      <c r="D553" s="190"/>
    </row>
    <row r="554" spans="4:4" ht="14.25" customHeight="1">
      <c r="D554" s="190"/>
    </row>
    <row r="555" spans="4:4" ht="14.25" customHeight="1">
      <c r="D555" s="190"/>
    </row>
    <row r="556" spans="4:4" ht="14.25" customHeight="1">
      <c r="D556" s="190"/>
    </row>
    <row r="557" spans="4:4" ht="14.25" customHeight="1">
      <c r="D557" s="190"/>
    </row>
    <row r="558" spans="4:4" ht="14.25" customHeight="1">
      <c r="D558" s="190"/>
    </row>
    <row r="559" spans="4:4" ht="14.25" customHeight="1">
      <c r="D559" s="190"/>
    </row>
    <row r="560" spans="4:4" ht="14.25" customHeight="1">
      <c r="D560" s="190"/>
    </row>
    <row r="561" spans="4:4" ht="14.25" customHeight="1">
      <c r="D561" s="190"/>
    </row>
    <row r="562" spans="4:4" ht="14.25" customHeight="1">
      <c r="D562" s="190"/>
    </row>
    <row r="563" spans="4:4" ht="14.25" customHeight="1">
      <c r="D563" s="190"/>
    </row>
    <row r="564" spans="4:4" ht="14.25" customHeight="1">
      <c r="D564" s="190"/>
    </row>
    <row r="565" spans="4:4" ht="14.25" customHeight="1">
      <c r="D565" s="190"/>
    </row>
    <row r="566" spans="4:4" ht="14.25" customHeight="1">
      <c r="D566" s="190"/>
    </row>
    <row r="567" spans="4:4" ht="14.25" customHeight="1">
      <c r="D567" s="190"/>
    </row>
    <row r="568" spans="4:4" ht="14.25" customHeight="1">
      <c r="D568" s="190"/>
    </row>
    <row r="569" spans="4:4" ht="14.25" customHeight="1">
      <c r="D569" s="190"/>
    </row>
    <row r="570" spans="4:4" ht="14.25" customHeight="1">
      <c r="D570" s="190"/>
    </row>
    <row r="571" spans="4:4" ht="14.25" customHeight="1">
      <c r="D571" s="190"/>
    </row>
    <row r="572" spans="4:4" ht="14.25" customHeight="1">
      <c r="D572" s="190"/>
    </row>
    <row r="573" spans="4:4" ht="14.25" customHeight="1">
      <c r="D573" s="190"/>
    </row>
    <row r="574" spans="4:4" ht="14.25" customHeight="1">
      <c r="D574" s="190"/>
    </row>
    <row r="575" spans="4:4" ht="14.25" customHeight="1">
      <c r="D575" s="190"/>
    </row>
    <row r="576" spans="4:4" ht="14.25" customHeight="1">
      <c r="D576" s="190"/>
    </row>
    <row r="577" spans="4:4" ht="14.25" customHeight="1">
      <c r="D577" s="190"/>
    </row>
    <row r="578" spans="4:4" ht="14.25" customHeight="1">
      <c r="D578" s="190"/>
    </row>
    <row r="579" spans="4:4" ht="14.25" customHeight="1">
      <c r="D579" s="190"/>
    </row>
    <row r="580" spans="4:4" ht="14.25" customHeight="1">
      <c r="D580" s="190"/>
    </row>
    <row r="581" spans="4:4" ht="14.25" customHeight="1">
      <c r="D581" s="190"/>
    </row>
    <row r="582" spans="4:4" ht="14.25" customHeight="1">
      <c r="D582" s="190"/>
    </row>
    <row r="583" spans="4:4" ht="14.25" customHeight="1">
      <c r="D583" s="190"/>
    </row>
    <row r="584" spans="4:4" ht="14.25" customHeight="1">
      <c r="D584" s="190"/>
    </row>
    <row r="585" spans="4:4" ht="14.25" customHeight="1">
      <c r="D585" s="190"/>
    </row>
    <row r="586" spans="4:4" ht="14.25" customHeight="1">
      <c r="D586" s="190"/>
    </row>
    <row r="587" spans="4:4" ht="14.25" customHeight="1">
      <c r="D587" s="190"/>
    </row>
    <row r="588" spans="4:4" ht="14.25" customHeight="1">
      <c r="D588" s="190"/>
    </row>
    <row r="589" spans="4:4" ht="14.25" customHeight="1">
      <c r="D589" s="190"/>
    </row>
    <row r="590" spans="4:4" ht="14.25" customHeight="1">
      <c r="D590" s="190"/>
    </row>
    <row r="591" spans="4:4" ht="14.25" customHeight="1">
      <c r="D591" s="190"/>
    </row>
    <row r="592" spans="4:4" ht="14.25" customHeight="1">
      <c r="D592" s="190"/>
    </row>
    <row r="593" spans="4:4" ht="14.25" customHeight="1">
      <c r="D593" s="190"/>
    </row>
    <row r="594" spans="4:4" ht="14.25" customHeight="1">
      <c r="D594" s="190"/>
    </row>
    <row r="595" spans="4:4" ht="14.25" customHeight="1">
      <c r="D595" s="190"/>
    </row>
    <row r="596" spans="4:4" ht="14.25" customHeight="1">
      <c r="D596" s="190"/>
    </row>
    <row r="597" spans="4:4" ht="14.25" customHeight="1">
      <c r="D597" s="190"/>
    </row>
    <row r="598" spans="4:4" ht="14.25" customHeight="1">
      <c r="D598" s="190"/>
    </row>
    <row r="599" spans="4:4" ht="14.25" customHeight="1">
      <c r="D599" s="190"/>
    </row>
    <row r="600" spans="4:4" ht="14.25" customHeight="1">
      <c r="D600" s="190"/>
    </row>
    <row r="601" spans="4:4" ht="14.25" customHeight="1">
      <c r="D601" s="190"/>
    </row>
    <row r="602" spans="4:4" ht="14.25" customHeight="1">
      <c r="D602" s="190"/>
    </row>
    <row r="603" spans="4:4" ht="14.25" customHeight="1">
      <c r="D603" s="190"/>
    </row>
    <row r="604" spans="4:4" ht="14.25" customHeight="1">
      <c r="D604" s="190"/>
    </row>
    <row r="605" spans="4:4" ht="14.25" customHeight="1">
      <c r="D605" s="190"/>
    </row>
    <row r="606" spans="4:4" ht="14.25" customHeight="1">
      <c r="D606" s="190"/>
    </row>
    <row r="607" spans="4:4" ht="14.25" customHeight="1">
      <c r="D607" s="190"/>
    </row>
    <row r="608" spans="4:4" ht="14.25" customHeight="1">
      <c r="D608" s="190"/>
    </row>
    <row r="609" spans="4:4" ht="14.25" customHeight="1">
      <c r="D609" s="190"/>
    </row>
    <row r="610" spans="4:4" ht="14.25" customHeight="1">
      <c r="D610" s="190"/>
    </row>
    <row r="611" spans="4:4" ht="14.25" customHeight="1">
      <c r="D611" s="190"/>
    </row>
    <row r="612" spans="4:4" ht="14.25" customHeight="1">
      <c r="D612" s="190"/>
    </row>
    <row r="613" spans="4:4" ht="14.25" customHeight="1">
      <c r="D613" s="190"/>
    </row>
    <row r="614" spans="4:4" ht="14.25" customHeight="1">
      <c r="D614" s="190"/>
    </row>
    <row r="615" spans="4:4" ht="14.25" customHeight="1">
      <c r="D615" s="190"/>
    </row>
    <row r="616" spans="4:4" ht="14.25" customHeight="1">
      <c r="D616" s="190"/>
    </row>
    <row r="617" spans="4:4" ht="14.25" customHeight="1">
      <c r="D617" s="190"/>
    </row>
    <row r="618" spans="4:4" ht="14.25" customHeight="1">
      <c r="D618" s="190"/>
    </row>
    <row r="619" spans="4:4" ht="14.25" customHeight="1">
      <c r="D619" s="190"/>
    </row>
    <row r="620" spans="4:4" ht="14.25" customHeight="1">
      <c r="D620" s="190"/>
    </row>
    <row r="621" spans="4:4" ht="14.25" customHeight="1">
      <c r="D621" s="190"/>
    </row>
    <row r="622" spans="4:4" ht="14.25" customHeight="1">
      <c r="D622" s="190"/>
    </row>
    <row r="623" spans="4:4" ht="14.25" customHeight="1">
      <c r="D623" s="190"/>
    </row>
    <row r="624" spans="4:4" ht="14.25" customHeight="1">
      <c r="D624" s="190"/>
    </row>
    <row r="625" spans="4:4" ht="14.25" customHeight="1">
      <c r="D625" s="190"/>
    </row>
    <row r="626" spans="4:4" ht="14.25" customHeight="1">
      <c r="D626" s="190"/>
    </row>
    <row r="627" spans="4:4" ht="14.25" customHeight="1">
      <c r="D627" s="190"/>
    </row>
    <row r="628" spans="4:4" ht="14.25" customHeight="1">
      <c r="D628" s="190"/>
    </row>
    <row r="629" spans="4:4" ht="14.25" customHeight="1">
      <c r="D629" s="190"/>
    </row>
    <row r="630" spans="4:4" ht="14.25" customHeight="1">
      <c r="D630" s="190"/>
    </row>
    <row r="631" spans="4:4" ht="14.25" customHeight="1">
      <c r="D631" s="190"/>
    </row>
    <row r="632" spans="4:4" ht="14.25" customHeight="1">
      <c r="D632" s="190"/>
    </row>
    <row r="633" spans="4:4" ht="14.25" customHeight="1">
      <c r="D633" s="190"/>
    </row>
    <row r="634" spans="4:4" ht="14.25" customHeight="1">
      <c r="D634" s="190"/>
    </row>
    <row r="635" spans="4:4" ht="14.25" customHeight="1">
      <c r="D635" s="190"/>
    </row>
    <row r="636" spans="4:4" ht="14.25" customHeight="1">
      <c r="D636" s="190"/>
    </row>
    <row r="637" spans="4:4" ht="14.25" customHeight="1">
      <c r="D637" s="190"/>
    </row>
    <row r="638" spans="4:4" ht="14.25" customHeight="1">
      <c r="D638" s="190"/>
    </row>
    <row r="639" spans="4:4" ht="14.25" customHeight="1">
      <c r="D639" s="190"/>
    </row>
    <row r="640" spans="4:4" ht="14.25" customHeight="1">
      <c r="D640" s="190"/>
    </row>
    <row r="641" spans="4:4" ht="14.25" customHeight="1">
      <c r="D641" s="190"/>
    </row>
    <row r="642" spans="4:4" ht="14.25" customHeight="1">
      <c r="D642" s="190"/>
    </row>
    <row r="643" spans="4:4" ht="14.25" customHeight="1">
      <c r="D643" s="190"/>
    </row>
    <row r="644" spans="4:4" ht="14.25" customHeight="1">
      <c r="D644" s="190"/>
    </row>
    <row r="645" spans="4:4" ht="14.25" customHeight="1">
      <c r="D645" s="190"/>
    </row>
    <row r="646" spans="4:4" ht="14.25" customHeight="1">
      <c r="D646" s="190"/>
    </row>
    <row r="647" spans="4:4" ht="14.25" customHeight="1">
      <c r="D647" s="190"/>
    </row>
    <row r="648" spans="4:4" ht="14.25" customHeight="1">
      <c r="D648" s="190"/>
    </row>
    <row r="649" spans="4:4" ht="14.25" customHeight="1">
      <c r="D649" s="190"/>
    </row>
    <row r="650" spans="4:4" ht="14.25" customHeight="1">
      <c r="D650" s="190"/>
    </row>
    <row r="651" spans="4:4" ht="14.25" customHeight="1">
      <c r="D651" s="190"/>
    </row>
    <row r="652" spans="4:4" ht="14.25" customHeight="1">
      <c r="D652" s="190"/>
    </row>
    <row r="653" spans="4:4" ht="14.25" customHeight="1">
      <c r="D653" s="190"/>
    </row>
    <row r="654" spans="4:4" ht="14.25" customHeight="1">
      <c r="D654" s="190"/>
    </row>
    <row r="655" spans="4:4" ht="14.25" customHeight="1">
      <c r="D655" s="190"/>
    </row>
    <row r="656" spans="4:4" ht="14.25" customHeight="1">
      <c r="D656" s="190"/>
    </row>
    <row r="657" spans="4:4" ht="14.25" customHeight="1">
      <c r="D657" s="190"/>
    </row>
    <row r="658" spans="4:4" ht="14.25" customHeight="1">
      <c r="D658" s="190"/>
    </row>
    <row r="659" spans="4:4" ht="14.25" customHeight="1">
      <c r="D659" s="190"/>
    </row>
    <row r="660" spans="4:4" ht="14.25" customHeight="1">
      <c r="D660" s="190"/>
    </row>
    <row r="661" spans="4:4" ht="14.25" customHeight="1">
      <c r="D661" s="190"/>
    </row>
    <row r="662" spans="4:4" ht="14.25" customHeight="1">
      <c r="D662" s="190"/>
    </row>
    <row r="663" spans="4:4" ht="14.25" customHeight="1">
      <c r="D663" s="190"/>
    </row>
    <row r="664" spans="4:4" ht="14.25" customHeight="1">
      <c r="D664" s="190"/>
    </row>
    <row r="665" spans="4:4" ht="14.25" customHeight="1">
      <c r="D665" s="190"/>
    </row>
    <row r="666" spans="4:4" ht="14.25" customHeight="1">
      <c r="D666" s="190"/>
    </row>
    <row r="667" spans="4:4" ht="14.25" customHeight="1">
      <c r="D667" s="190"/>
    </row>
    <row r="668" spans="4:4" ht="14.25" customHeight="1">
      <c r="D668" s="190"/>
    </row>
    <row r="669" spans="4:4" ht="14.25" customHeight="1">
      <c r="D669" s="190"/>
    </row>
    <row r="670" spans="4:4" ht="14.25" customHeight="1">
      <c r="D670" s="190"/>
    </row>
    <row r="671" spans="4:4" ht="14.25" customHeight="1">
      <c r="D671" s="190"/>
    </row>
    <row r="672" spans="4:4" ht="14.25" customHeight="1">
      <c r="D672" s="190"/>
    </row>
    <row r="673" spans="4:4" ht="14.25" customHeight="1">
      <c r="D673" s="190"/>
    </row>
    <row r="674" spans="4:4" ht="14.25" customHeight="1">
      <c r="D674" s="190"/>
    </row>
    <row r="675" spans="4:4" ht="14.25" customHeight="1">
      <c r="D675" s="190"/>
    </row>
    <row r="676" spans="4:4" ht="14.25" customHeight="1">
      <c r="D676" s="190"/>
    </row>
    <row r="677" spans="4:4" ht="14.25" customHeight="1">
      <c r="D677" s="190"/>
    </row>
    <row r="678" spans="4:4" ht="14.25" customHeight="1">
      <c r="D678" s="190"/>
    </row>
    <row r="679" spans="4:4" ht="14.25" customHeight="1">
      <c r="D679" s="190"/>
    </row>
    <row r="680" spans="4:4" ht="14.25" customHeight="1">
      <c r="D680" s="190"/>
    </row>
    <row r="681" spans="4:4" ht="14.25" customHeight="1">
      <c r="D681" s="190"/>
    </row>
    <row r="682" spans="4:4" ht="14.25" customHeight="1">
      <c r="D682" s="190"/>
    </row>
    <row r="683" spans="4:4" ht="14.25" customHeight="1">
      <c r="D683" s="190"/>
    </row>
    <row r="684" spans="4:4" ht="14.25" customHeight="1">
      <c r="D684" s="190"/>
    </row>
    <row r="685" spans="4:4" ht="14.25" customHeight="1">
      <c r="D685" s="190"/>
    </row>
    <row r="686" spans="4:4" ht="14.25" customHeight="1">
      <c r="D686" s="190"/>
    </row>
    <row r="687" spans="4:4" ht="14.25" customHeight="1">
      <c r="D687" s="190"/>
    </row>
    <row r="688" spans="4:4" ht="14.25" customHeight="1">
      <c r="D688" s="190"/>
    </row>
    <row r="689" spans="4:4" ht="14.25" customHeight="1">
      <c r="D689" s="190"/>
    </row>
    <row r="690" spans="4:4" ht="14.25" customHeight="1">
      <c r="D690" s="190"/>
    </row>
    <row r="691" spans="4:4" ht="14.25" customHeight="1">
      <c r="D691" s="190"/>
    </row>
    <row r="692" spans="4:4" ht="14.25" customHeight="1">
      <c r="D692" s="190"/>
    </row>
    <row r="693" spans="4:4" ht="14.25" customHeight="1">
      <c r="D693" s="190"/>
    </row>
    <row r="694" spans="4:4" ht="14.25" customHeight="1">
      <c r="D694" s="190"/>
    </row>
    <row r="695" spans="4:4" ht="14.25" customHeight="1">
      <c r="D695" s="190"/>
    </row>
    <row r="696" spans="4:4" ht="14.25" customHeight="1">
      <c r="D696" s="190"/>
    </row>
    <row r="697" spans="4:4" ht="14.25" customHeight="1">
      <c r="D697" s="190"/>
    </row>
    <row r="698" spans="4:4" ht="14.25" customHeight="1">
      <c r="D698" s="190"/>
    </row>
    <row r="699" spans="4:4" ht="14.25" customHeight="1">
      <c r="D699" s="190"/>
    </row>
    <row r="700" spans="4:4" ht="14.25" customHeight="1">
      <c r="D700" s="190"/>
    </row>
    <row r="701" spans="4:4" ht="14.25" customHeight="1">
      <c r="D701" s="190"/>
    </row>
    <row r="702" spans="4:4" ht="14.25" customHeight="1">
      <c r="D702" s="190"/>
    </row>
    <row r="703" spans="4:4" ht="14.25" customHeight="1">
      <c r="D703" s="190"/>
    </row>
    <row r="704" spans="4:4" ht="14.25" customHeight="1">
      <c r="D704" s="190"/>
    </row>
    <row r="705" spans="4:4" ht="14.25" customHeight="1">
      <c r="D705" s="190"/>
    </row>
    <row r="706" spans="4:4" ht="14.25" customHeight="1">
      <c r="D706" s="190"/>
    </row>
    <row r="707" spans="4:4" ht="14.25" customHeight="1">
      <c r="D707" s="190"/>
    </row>
    <row r="708" spans="4:4" ht="14.25" customHeight="1">
      <c r="D708" s="190"/>
    </row>
    <row r="709" spans="4:4" ht="14.25" customHeight="1">
      <c r="D709" s="190"/>
    </row>
    <row r="710" spans="4:4" ht="14.25" customHeight="1">
      <c r="D710" s="190"/>
    </row>
    <row r="711" spans="4:4" ht="14.25" customHeight="1">
      <c r="D711" s="190"/>
    </row>
    <row r="712" spans="4:4" ht="14.25" customHeight="1">
      <c r="D712" s="190"/>
    </row>
    <row r="713" spans="4:4" ht="14.25" customHeight="1">
      <c r="D713" s="190"/>
    </row>
    <row r="714" spans="4:4" ht="14.25" customHeight="1">
      <c r="D714" s="190"/>
    </row>
    <row r="715" spans="4:4" ht="14.25" customHeight="1">
      <c r="D715" s="190"/>
    </row>
    <row r="716" spans="4:4" ht="14.25" customHeight="1">
      <c r="D716" s="190"/>
    </row>
    <row r="717" spans="4:4" ht="14.25" customHeight="1">
      <c r="D717" s="190"/>
    </row>
    <row r="718" spans="4:4" ht="14.25" customHeight="1">
      <c r="D718" s="190"/>
    </row>
    <row r="719" spans="4:4" ht="14.25" customHeight="1">
      <c r="D719" s="190"/>
    </row>
    <row r="720" spans="4:4" ht="14.25" customHeight="1">
      <c r="D720" s="190"/>
    </row>
    <row r="721" spans="4:4" ht="14.25" customHeight="1">
      <c r="D721" s="190"/>
    </row>
    <row r="722" spans="4:4" ht="14.25" customHeight="1">
      <c r="D722" s="190"/>
    </row>
    <row r="723" spans="4:4" ht="14.25" customHeight="1">
      <c r="D723" s="190"/>
    </row>
    <row r="724" spans="4:4" ht="14.25" customHeight="1">
      <c r="D724" s="190"/>
    </row>
    <row r="725" spans="4:4" ht="14.25" customHeight="1">
      <c r="D725" s="190"/>
    </row>
    <row r="726" spans="4:4" ht="14.25" customHeight="1">
      <c r="D726" s="190"/>
    </row>
    <row r="727" spans="4:4" ht="14.25" customHeight="1">
      <c r="D727" s="190"/>
    </row>
    <row r="728" spans="4:4" ht="14.25" customHeight="1">
      <c r="D728" s="190"/>
    </row>
    <row r="729" spans="4:4" ht="14.25" customHeight="1">
      <c r="D729" s="190"/>
    </row>
    <row r="730" spans="4:4" ht="14.25" customHeight="1">
      <c r="D730" s="190"/>
    </row>
    <row r="731" spans="4:4" ht="14.25" customHeight="1">
      <c r="D731" s="190"/>
    </row>
    <row r="732" spans="4:4" ht="14.25" customHeight="1">
      <c r="D732" s="190"/>
    </row>
    <row r="733" spans="4:4" ht="14.25" customHeight="1">
      <c r="D733" s="190"/>
    </row>
    <row r="734" spans="4:4" ht="14.25" customHeight="1">
      <c r="D734" s="190"/>
    </row>
    <row r="735" spans="4:4" ht="14.25" customHeight="1">
      <c r="D735" s="190"/>
    </row>
    <row r="736" spans="4:4" ht="14.25" customHeight="1">
      <c r="D736" s="190"/>
    </row>
    <row r="737" spans="4:4" ht="14.25" customHeight="1">
      <c r="D737" s="190"/>
    </row>
    <row r="738" spans="4:4" ht="14.25" customHeight="1">
      <c r="D738" s="190"/>
    </row>
    <row r="739" spans="4:4" ht="14.25" customHeight="1">
      <c r="D739" s="190"/>
    </row>
    <row r="740" spans="4:4" ht="14.25" customHeight="1">
      <c r="D740" s="190"/>
    </row>
    <row r="741" spans="4:4" ht="14.25" customHeight="1">
      <c r="D741" s="190"/>
    </row>
    <row r="742" spans="4:4" ht="14.25" customHeight="1">
      <c r="D742" s="190"/>
    </row>
    <row r="743" spans="4:4" ht="14.25" customHeight="1">
      <c r="D743" s="190"/>
    </row>
    <row r="744" spans="4:4" ht="14.25" customHeight="1">
      <c r="D744" s="190"/>
    </row>
    <row r="745" spans="4:4" ht="14.25" customHeight="1">
      <c r="D745" s="190"/>
    </row>
    <row r="746" spans="4:4" ht="14.25" customHeight="1">
      <c r="D746" s="190"/>
    </row>
    <row r="747" spans="4:4" ht="14.25" customHeight="1">
      <c r="D747" s="190"/>
    </row>
    <row r="748" spans="4:4" ht="14.25" customHeight="1">
      <c r="D748" s="190"/>
    </row>
    <row r="749" spans="4:4" ht="14.25" customHeight="1">
      <c r="D749" s="190"/>
    </row>
    <row r="750" spans="4:4" ht="14.25" customHeight="1">
      <c r="D750" s="190"/>
    </row>
    <row r="751" spans="4:4" ht="14.25" customHeight="1">
      <c r="D751" s="190"/>
    </row>
    <row r="752" spans="4:4" ht="14.25" customHeight="1">
      <c r="D752" s="190"/>
    </row>
    <row r="753" spans="4:4" ht="14.25" customHeight="1">
      <c r="D753" s="190"/>
    </row>
    <row r="754" spans="4:4" ht="14.25" customHeight="1">
      <c r="D754" s="190"/>
    </row>
    <row r="755" spans="4:4" ht="14.25" customHeight="1">
      <c r="D755" s="190"/>
    </row>
    <row r="756" spans="4:4" ht="14.25" customHeight="1">
      <c r="D756" s="190"/>
    </row>
    <row r="757" spans="4:4" ht="14.25" customHeight="1">
      <c r="D757" s="190"/>
    </row>
    <row r="758" spans="4:4" ht="14.25" customHeight="1">
      <c r="D758" s="190"/>
    </row>
    <row r="759" spans="4:4" ht="14.25" customHeight="1">
      <c r="D759" s="190"/>
    </row>
    <row r="760" spans="4:4" ht="14.25" customHeight="1">
      <c r="D760" s="190"/>
    </row>
    <row r="761" spans="4:4" ht="14.25" customHeight="1">
      <c r="D761" s="190"/>
    </row>
    <row r="762" spans="4:4" ht="14.25" customHeight="1">
      <c r="D762" s="190"/>
    </row>
    <row r="763" spans="4:4" ht="14.25" customHeight="1">
      <c r="D763" s="190"/>
    </row>
    <row r="764" spans="4:4" ht="14.25" customHeight="1">
      <c r="D764" s="190"/>
    </row>
    <row r="765" spans="4:4" ht="14.25" customHeight="1">
      <c r="D765" s="190"/>
    </row>
    <row r="766" spans="4:4" ht="14.25" customHeight="1">
      <c r="D766" s="190"/>
    </row>
    <row r="767" spans="4:4" ht="14.25" customHeight="1">
      <c r="D767" s="190"/>
    </row>
    <row r="768" spans="4:4" ht="14.25" customHeight="1">
      <c r="D768" s="190"/>
    </row>
    <row r="769" spans="4:4" ht="14.25" customHeight="1">
      <c r="D769" s="190"/>
    </row>
    <row r="770" spans="4:4" ht="14.25" customHeight="1">
      <c r="D770" s="190"/>
    </row>
    <row r="771" spans="4:4" ht="14.25" customHeight="1">
      <c r="D771" s="190"/>
    </row>
    <row r="772" spans="4:4" ht="14.25" customHeight="1">
      <c r="D772" s="190"/>
    </row>
    <row r="773" spans="4:4" ht="14.25" customHeight="1">
      <c r="D773" s="190"/>
    </row>
    <row r="774" spans="4:4" ht="14.25" customHeight="1">
      <c r="D774" s="190"/>
    </row>
    <row r="775" spans="4:4" ht="14.25" customHeight="1">
      <c r="D775" s="190"/>
    </row>
    <row r="776" spans="4:4" ht="14.25" customHeight="1">
      <c r="D776" s="190"/>
    </row>
    <row r="777" spans="4:4" ht="14.25" customHeight="1">
      <c r="D777" s="190"/>
    </row>
    <row r="778" spans="4:4" ht="14.25" customHeight="1">
      <c r="D778" s="190"/>
    </row>
    <row r="779" spans="4:4" ht="14.25" customHeight="1">
      <c r="D779" s="190"/>
    </row>
    <row r="780" spans="4:4" ht="14.25" customHeight="1">
      <c r="D780" s="190"/>
    </row>
    <row r="781" spans="4:4" ht="14.25" customHeight="1">
      <c r="D781" s="190"/>
    </row>
    <row r="782" spans="4:4" ht="14.25" customHeight="1">
      <c r="D782" s="190"/>
    </row>
    <row r="783" spans="4:4" ht="14.25" customHeight="1">
      <c r="D783" s="190"/>
    </row>
    <row r="784" spans="4:4" ht="14.25" customHeight="1">
      <c r="D784" s="190"/>
    </row>
    <row r="785" spans="4:4" ht="14.25" customHeight="1">
      <c r="D785" s="190"/>
    </row>
    <row r="786" spans="4:4" ht="14.25" customHeight="1">
      <c r="D786" s="190"/>
    </row>
    <row r="787" spans="4:4" ht="14.25" customHeight="1">
      <c r="D787" s="190"/>
    </row>
    <row r="788" spans="4:4" ht="14.25" customHeight="1">
      <c r="D788" s="190"/>
    </row>
    <row r="789" spans="4:4" ht="14.25" customHeight="1">
      <c r="D789" s="190"/>
    </row>
    <row r="790" spans="4:4" ht="14.25" customHeight="1">
      <c r="D790" s="190"/>
    </row>
    <row r="791" spans="4:4" ht="14.25" customHeight="1">
      <c r="D791" s="190"/>
    </row>
    <row r="792" spans="4:4" ht="14.25" customHeight="1">
      <c r="D792" s="190"/>
    </row>
    <row r="793" spans="4:4" ht="14.25" customHeight="1">
      <c r="D793" s="190"/>
    </row>
    <row r="794" spans="4:4" ht="14.25" customHeight="1">
      <c r="D794" s="190"/>
    </row>
    <row r="795" spans="4:4" ht="14.25" customHeight="1">
      <c r="D795" s="190"/>
    </row>
    <row r="796" spans="4:4" ht="14.25" customHeight="1">
      <c r="D796" s="190"/>
    </row>
    <row r="797" spans="4:4" ht="14.25" customHeight="1">
      <c r="D797" s="190"/>
    </row>
    <row r="798" spans="4:4" ht="14.25" customHeight="1">
      <c r="D798" s="190"/>
    </row>
    <row r="799" spans="4:4" ht="14.25" customHeight="1">
      <c r="D799" s="190"/>
    </row>
    <row r="800" spans="4:4" ht="14.25" customHeight="1">
      <c r="D800" s="190"/>
    </row>
    <row r="801" spans="4:4" ht="14.25" customHeight="1">
      <c r="D801" s="190"/>
    </row>
    <row r="802" spans="4:4" ht="14.25" customHeight="1">
      <c r="D802" s="190"/>
    </row>
    <row r="803" spans="4:4" ht="14.25" customHeight="1">
      <c r="D803" s="190"/>
    </row>
    <row r="804" spans="4:4" ht="14.25" customHeight="1">
      <c r="D804" s="190"/>
    </row>
    <row r="805" spans="4:4" ht="14.25" customHeight="1">
      <c r="D805" s="190"/>
    </row>
    <row r="806" spans="4:4" ht="14.25" customHeight="1">
      <c r="D806" s="190"/>
    </row>
    <row r="807" spans="4:4" ht="14.25" customHeight="1">
      <c r="D807" s="190"/>
    </row>
    <row r="808" spans="4:4" ht="14.25" customHeight="1">
      <c r="D808" s="190"/>
    </row>
    <row r="809" spans="4:4" ht="14.25" customHeight="1">
      <c r="D809" s="190"/>
    </row>
    <row r="810" spans="4:4" ht="14.25" customHeight="1">
      <c r="D810" s="190"/>
    </row>
    <row r="811" spans="4:4" ht="14.25" customHeight="1">
      <c r="D811" s="190"/>
    </row>
    <row r="812" spans="4:4" ht="14.25" customHeight="1">
      <c r="D812" s="190"/>
    </row>
    <row r="813" spans="4:4" ht="14.25" customHeight="1">
      <c r="D813" s="190"/>
    </row>
    <row r="814" spans="4:4" ht="14.25" customHeight="1">
      <c r="D814" s="190"/>
    </row>
    <row r="815" spans="4:4" ht="14.25" customHeight="1">
      <c r="D815" s="190"/>
    </row>
    <row r="816" spans="4:4" ht="14.25" customHeight="1">
      <c r="D816" s="190"/>
    </row>
    <row r="817" spans="4:4" ht="14.25" customHeight="1">
      <c r="D817" s="190"/>
    </row>
    <row r="818" spans="4:4" ht="14.25" customHeight="1">
      <c r="D818" s="190"/>
    </row>
    <row r="819" spans="4:4" ht="14.25" customHeight="1">
      <c r="D819" s="190"/>
    </row>
    <row r="820" spans="4:4" ht="14.25" customHeight="1">
      <c r="D820" s="190"/>
    </row>
    <row r="821" spans="4:4" ht="14.25" customHeight="1">
      <c r="D821" s="190"/>
    </row>
    <row r="822" spans="4:4" ht="14.25" customHeight="1">
      <c r="D822" s="190"/>
    </row>
    <row r="823" spans="4:4" ht="14.25" customHeight="1">
      <c r="D823" s="190"/>
    </row>
    <row r="824" spans="4:4" ht="14.25" customHeight="1">
      <c r="D824" s="190"/>
    </row>
    <row r="825" spans="4:4" ht="14.25" customHeight="1">
      <c r="D825" s="190"/>
    </row>
    <row r="826" spans="4:4" ht="14.25" customHeight="1">
      <c r="D826" s="190"/>
    </row>
    <row r="827" spans="4:4" ht="14.25" customHeight="1">
      <c r="D827" s="190"/>
    </row>
    <row r="828" spans="4:4" ht="14.25" customHeight="1">
      <c r="D828" s="190"/>
    </row>
    <row r="829" spans="4:4" ht="14.25" customHeight="1">
      <c r="D829" s="190"/>
    </row>
    <row r="830" spans="4:4" ht="14.25" customHeight="1">
      <c r="D830" s="190"/>
    </row>
    <row r="831" spans="4:4" ht="14.25" customHeight="1">
      <c r="D831" s="190"/>
    </row>
    <row r="832" spans="4:4" ht="14.25" customHeight="1">
      <c r="D832" s="190"/>
    </row>
    <row r="833" spans="4:4" ht="14.25" customHeight="1">
      <c r="D833" s="190"/>
    </row>
    <row r="834" spans="4:4" ht="14.25" customHeight="1">
      <c r="D834" s="190"/>
    </row>
    <row r="835" spans="4:4" ht="14.25" customHeight="1">
      <c r="D835" s="190"/>
    </row>
    <row r="836" spans="4:4" ht="14.25" customHeight="1">
      <c r="D836" s="190"/>
    </row>
    <row r="837" spans="4:4" ht="14.25" customHeight="1">
      <c r="D837" s="190"/>
    </row>
    <row r="838" spans="4:4" ht="14.25" customHeight="1">
      <c r="D838" s="190"/>
    </row>
    <row r="839" spans="4:4" ht="14.25" customHeight="1">
      <c r="D839" s="190"/>
    </row>
    <row r="840" spans="4:4" ht="14.25" customHeight="1">
      <c r="D840" s="190"/>
    </row>
    <row r="841" spans="4:4" ht="14.25" customHeight="1">
      <c r="D841" s="190"/>
    </row>
    <row r="842" spans="4:4" ht="14.25" customHeight="1">
      <c r="D842" s="190"/>
    </row>
    <row r="843" spans="4:4" ht="14.25" customHeight="1">
      <c r="D843" s="190"/>
    </row>
    <row r="844" spans="4:4" ht="14.25" customHeight="1">
      <c r="D844" s="190"/>
    </row>
    <row r="845" spans="4:4" ht="14.25" customHeight="1">
      <c r="D845" s="190"/>
    </row>
    <row r="846" spans="4:4" ht="14.25" customHeight="1">
      <c r="D846" s="190"/>
    </row>
    <row r="847" spans="4:4" ht="14.25" customHeight="1">
      <c r="D847" s="190"/>
    </row>
    <row r="848" spans="4:4" ht="14.25" customHeight="1">
      <c r="D848" s="190"/>
    </row>
    <row r="849" spans="4:4" ht="14.25" customHeight="1">
      <c r="D849" s="190"/>
    </row>
    <row r="850" spans="4:4" ht="14.25" customHeight="1">
      <c r="D850" s="190"/>
    </row>
    <row r="851" spans="4:4" ht="14.25" customHeight="1">
      <c r="D851" s="190"/>
    </row>
    <row r="852" spans="4:4" ht="14.25" customHeight="1">
      <c r="D852" s="190"/>
    </row>
    <row r="853" spans="4:4" ht="14.25" customHeight="1">
      <c r="D853" s="190"/>
    </row>
    <row r="854" spans="4:4" ht="14.25" customHeight="1">
      <c r="D854" s="190"/>
    </row>
    <row r="855" spans="4:4" ht="14.25" customHeight="1">
      <c r="D855" s="190"/>
    </row>
    <row r="856" spans="4:4" ht="14.25" customHeight="1">
      <c r="D856" s="190"/>
    </row>
    <row r="857" spans="4:4" ht="14.25" customHeight="1">
      <c r="D857" s="190"/>
    </row>
    <row r="858" spans="4:4" ht="14.25" customHeight="1">
      <c r="D858" s="190"/>
    </row>
    <row r="859" spans="4:4" ht="14.25" customHeight="1">
      <c r="D859" s="190"/>
    </row>
    <row r="860" spans="4:4" ht="14.25" customHeight="1">
      <c r="D860" s="190"/>
    </row>
    <row r="861" spans="4:4" ht="14.25" customHeight="1">
      <c r="D861" s="190"/>
    </row>
    <row r="862" spans="4:4" ht="14.25" customHeight="1">
      <c r="D862" s="190"/>
    </row>
    <row r="863" spans="4:4" ht="14.25" customHeight="1">
      <c r="D863" s="190"/>
    </row>
    <row r="864" spans="4:4" ht="14.25" customHeight="1">
      <c r="D864" s="190"/>
    </row>
    <row r="865" spans="4:4" ht="14.25" customHeight="1">
      <c r="D865" s="190"/>
    </row>
    <row r="866" spans="4:4" ht="14.25" customHeight="1">
      <c r="D866" s="190"/>
    </row>
    <row r="867" spans="4:4" ht="14.25" customHeight="1">
      <c r="D867" s="190"/>
    </row>
    <row r="868" spans="4:4" ht="14.25" customHeight="1">
      <c r="D868" s="190"/>
    </row>
    <row r="869" spans="4:4" ht="14.25" customHeight="1">
      <c r="D869" s="190"/>
    </row>
    <row r="870" spans="4:4" ht="14.25" customHeight="1">
      <c r="D870" s="190"/>
    </row>
    <row r="871" spans="4:4" ht="14.25" customHeight="1">
      <c r="D871" s="190"/>
    </row>
    <row r="872" spans="4:4" ht="14.25" customHeight="1">
      <c r="D872" s="190"/>
    </row>
    <row r="873" spans="4:4" ht="14.25" customHeight="1">
      <c r="D873" s="190"/>
    </row>
    <row r="874" spans="4:4" ht="14.25" customHeight="1">
      <c r="D874" s="190"/>
    </row>
    <row r="875" spans="4:4" ht="14.25" customHeight="1">
      <c r="D875" s="190"/>
    </row>
    <row r="876" spans="4:4" ht="14.25" customHeight="1">
      <c r="D876" s="190"/>
    </row>
    <row r="877" spans="4:4" ht="14.25" customHeight="1">
      <c r="D877" s="190"/>
    </row>
    <row r="878" spans="4:4" ht="14.25" customHeight="1">
      <c r="D878" s="190"/>
    </row>
    <row r="879" spans="4:4" ht="14.25" customHeight="1">
      <c r="D879" s="190"/>
    </row>
    <row r="880" spans="4:4" ht="14.25" customHeight="1">
      <c r="D880" s="190"/>
    </row>
    <row r="881" spans="4:4" ht="14.25" customHeight="1">
      <c r="D881" s="190"/>
    </row>
    <row r="882" spans="4:4" ht="14.25" customHeight="1">
      <c r="D882" s="190"/>
    </row>
    <row r="883" spans="4:4" ht="14.25" customHeight="1">
      <c r="D883" s="190"/>
    </row>
    <row r="884" spans="4:4" ht="14.25" customHeight="1">
      <c r="D884" s="190"/>
    </row>
    <row r="885" spans="4:4" ht="14.25" customHeight="1">
      <c r="D885" s="190"/>
    </row>
    <row r="886" spans="4:4" ht="14.25" customHeight="1">
      <c r="D886" s="190"/>
    </row>
    <row r="887" spans="4:4" ht="14.25" customHeight="1">
      <c r="D887" s="190"/>
    </row>
    <row r="888" spans="4:4" ht="14.25" customHeight="1">
      <c r="D888" s="190"/>
    </row>
    <row r="889" spans="4:4" ht="14.25" customHeight="1">
      <c r="D889" s="190"/>
    </row>
    <row r="890" spans="4:4" ht="14.25" customHeight="1">
      <c r="D890" s="190"/>
    </row>
    <row r="891" spans="4:4" ht="14.25" customHeight="1">
      <c r="D891" s="190"/>
    </row>
    <row r="892" spans="4:4" ht="14.25" customHeight="1">
      <c r="D892" s="190"/>
    </row>
    <row r="893" spans="4:4" ht="14.25" customHeight="1">
      <c r="D893" s="190"/>
    </row>
    <row r="894" spans="4:4" ht="14.25" customHeight="1">
      <c r="D894" s="190"/>
    </row>
    <row r="895" spans="4:4" ht="14.25" customHeight="1">
      <c r="D895" s="190"/>
    </row>
    <row r="896" spans="4:4" ht="14.25" customHeight="1">
      <c r="D896" s="190"/>
    </row>
    <row r="897" spans="4:4" ht="14.25" customHeight="1">
      <c r="D897" s="190"/>
    </row>
    <row r="898" spans="4:4" ht="14.25" customHeight="1">
      <c r="D898" s="190"/>
    </row>
    <row r="899" spans="4:4" ht="14.25" customHeight="1">
      <c r="D899" s="190"/>
    </row>
    <row r="900" spans="4:4" ht="14.25" customHeight="1">
      <c r="D900" s="190"/>
    </row>
    <row r="901" spans="4:4" ht="14.25" customHeight="1">
      <c r="D901" s="190"/>
    </row>
    <row r="902" spans="4:4" ht="14.25" customHeight="1">
      <c r="D902" s="190"/>
    </row>
    <row r="903" spans="4:4" ht="14.25" customHeight="1">
      <c r="D903" s="190"/>
    </row>
    <row r="904" spans="4:4" ht="14.25" customHeight="1">
      <c r="D904" s="190"/>
    </row>
    <row r="905" spans="4:4" ht="14.25" customHeight="1">
      <c r="D905" s="190"/>
    </row>
    <row r="906" spans="4:4" ht="14.25" customHeight="1">
      <c r="D906" s="190"/>
    </row>
    <row r="907" spans="4:4" ht="14.25" customHeight="1">
      <c r="D907" s="190"/>
    </row>
    <row r="908" spans="4:4" ht="14.25" customHeight="1">
      <c r="D908" s="190"/>
    </row>
    <row r="909" spans="4:4" ht="14.25" customHeight="1">
      <c r="D909" s="190"/>
    </row>
    <row r="910" spans="4:4" ht="14.25" customHeight="1">
      <c r="D910" s="190"/>
    </row>
    <row r="911" spans="4:4" ht="14.25" customHeight="1">
      <c r="D911" s="190"/>
    </row>
    <row r="912" spans="4:4" ht="14.25" customHeight="1">
      <c r="D912" s="190"/>
    </row>
    <row r="913" spans="4:4" ht="14.25" customHeight="1">
      <c r="D913" s="190"/>
    </row>
    <row r="914" spans="4:4" ht="14.25" customHeight="1">
      <c r="D914" s="190"/>
    </row>
    <row r="915" spans="4:4" ht="14.25" customHeight="1">
      <c r="D915" s="190"/>
    </row>
    <row r="916" spans="4:4" ht="14.25" customHeight="1">
      <c r="D916" s="190"/>
    </row>
    <row r="917" spans="4:4" ht="14.25" customHeight="1">
      <c r="D917" s="190"/>
    </row>
    <row r="918" spans="4:4" ht="14.25" customHeight="1">
      <c r="D918" s="190"/>
    </row>
    <row r="919" spans="4:4" ht="14.25" customHeight="1">
      <c r="D919" s="190"/>
    </row>
    <row r="920" spans="4:4" ht="14.25" customHeight="1">
      <c r="D920" s="190"/>
    </row>
    <row r="921" spans="4:4" ht="14.25" customHeight="1">
      <c r="D921" s="190"/>
    </row>
    <row r="922" spans="4:4" ht="14.25" customHeight="1">
      <c r="D922" s="190"/>
    </row>
    <row r="923" spans="4:4" ht="14.25" customHeight="1">
      <c r="D923" s="190"/>
    </row>
    <row r="924" spans="4:4" ht="14.25" customHeight="1">
      <c r="D924" s="190"/>
    </row>
    <row r="925" spans="4:4" ht="14.25" customHeight="1">
      <c r="D925" s="190"/>
    </row>
    <row r="926" spans="4:4" ht="14.25" customHeight="1">
      <c r="D926" s="190"/>
    </row>
    <row r="927" spans="4:4" ht="14.25" customHeight="1">
      <c r="D927" s="190"/>
    </row>
    <row r="928" spans="4:4" ht="14.25" customHeight="1">
      <c r="D928" s="190"/>
    </row>
    <row r="929" spans="4:4" ht="14.25" customHeight="1">
      <c r="D929" s="190"/>
    </row>
    <row r="930" spans="4:4" ht="14.25" customHeight="1">
      <c r="D930" s="190"/>
    </row>
    <row r="931" spans="4:4" ht="14.25" customHeight="1">
      <c r="D931" s="190"/>
    </row>
    <row r="932" spans="4:4" ht="14.25" customHeight="1">
      <c r="D932" s="190"/>
    </row>
    <row r="933" spans="4:4" ht="14.25" customHeight="1">
      <c r="D933" s="190"/>
    </row>
    <row r="934" spans="4:4" ht="14.25" customHeight="1">
      <c r="D934" s="190"/>
    </row>
    <row r="935" spans="4:4" ht="14.25" customHeight="1">
      <c r="D935" s="190"/>
    </row>
    <row r="936" spans="4:4" ht="14.25" customHeight="1">
      <c r="D936" s="190"/>
    </row>
    <row r="937" spans="4:4" ht="14.25" customHeight="1">
      <c r="D937" s="190"/>
    </row>
    <row r="938" spans="4:4" ht="14.25" customHeight="1">
      <c r="D938" s="190"/>
    </row>
    <row r="939" spans="4:4" ht="14.25" customHeight="1">
      <c r="D939" s="190"/>
    </row>
    <row r="940" spans="4:4" ht="14.25" customHeight="1">
      <c r="D940" s="190"/>
    </row>
    <row r="941" spans="4:4" ht="14.25" customHeight="1">
      <c r="D941" s="190"/>
    </row>
    <row r="942" spans="4:4" ht="14.25" customHeight="1">
      <c r="D942" s="190"/>
    </row>
    <row r="943" spans="4:4" ht="14.25" customHeight="1">
      <c r="D943" s="190"/>
    </row>
    <row r="944" spans="4:4" ht="14.25" customHeight="1">
      <c r="D944" s="190"/>
    </row>
    <row r="945" spans="4:4" ht="14.25" customHeight="1">
      <c r="D945" s="190"/>
    </row>
    <row r="946" spans="4:4" ht="14.25" customHeight="1">
      <c r="D946" s="190"/>
    </row>
    <row r="947" spans="4:4" ht="14.25" customHeight="1">
      <c r="D947" s="190"/>
    </row>
    <row r="948" spans="4:4" ht="14.25" customHeight="1">
      <c r="D948" s="190"/>
    </row>
    <row r="949" spans="4:4" ht="14.25" customHeight="1">
      <c r="D949" s="190"/>
    </row>
    <row r="950" spans="4:4" ht="14.25" customHeight="1">
      <c r="D950" s="190"/>
    </row>
    <row r="951" spans="4:4" ht="14.25" customHeight="1">
      <c r="D951" s="190"/>
    </row>
    <row r="952" spans="4:4" ht="14.25" customHeight="1">
      <c r="D952" s="190"/>
    </row>
    <row r="953" spans="4:4" ht="14.25" customHeight="1">
      <c r="D953" s="190"/>
    </row>
    <row r="954" spans="4:4" ht="14.25" customHeight="1">
      <c r="D954" s="190"/>
    </row>
    <row r="955" spans="4:4" ht="14.25" customHeight="1">
      <c r="D955" s="190"/>
    </row>
    <row r="956" spans="4:4" ht="14.25" customHeight="1">
      <c r="D956" s="190"/>
    </row>
    <row r="957" spans="4:4" ht="14.25" customHeight="1">
      <c r="D957" s="190"/>
    </row>
    <row r="958" spans="4:4" ht="14.25" customHeight="1">
      <c r="D958" s="190"/>
    </row>
    <row r="959" spans="4:4" ht="14.25" customHeight="1">
      <c r="D959" s="190"/>
    </row>
    <row r="960" spans="4:4" ht="14.25" customHeight="1">
      <c r="D960" s="190"/>
    </row>
    <row r="961" spans="4:4" ht="14.25" customHeight="1">
      <c r="D961" s="190"/>
    </row>
    <row r="962" spans="4:4" ht="14.25" customHeight="1">
      <c r="D962" s="190"/>
    </row>
    <row r="963" spans="4:4" ht="14.25" customHeight="1">
      <c r="D963" s="190"/>
    </row>
    <row r="964" spans="4:4" ht="14.25" customHeight="1">
      <c r="D964" s="190"/>
    </row>
    <row r="965" spans="4:4" ht="14.25" customHeight="1">
      <c r="D965" s="190"/>
    </row>
    <row r="966" spans="4:4" ht="14.25" customHeight="1">
      <c r="D966" s="190"/>
    </row>
    <row r="967" spans="4:4" ht="14.25" customHeight="1">
      <c r="D967" s="190"/>
    </row>
    <row r="968" spans="4:4" ht="14.25" customHeight="1">
      <c r="D968" s="190"/>
    </row>
    <row r="969" spans="4:4" ht="14.25" customHeight="1">
      <c r="D969" s="190"/>
    </row>
    <row r="970" spans="4:4" ht="14.25" customHeight="1">
      <c r="D970" s="190"/>
    </row>
    <row r="971" spans="4:4" ht="14.25" customHeight="1">
      <c r="D971" s="190"/>
    </row>
    <row r="972" spans="4:4" ht="14.25" customHeight="1">
      <c r="D972" s="190"/>
    </row>
    <row r="973" spans="4:4" ht="14.25" customHeight="1">
      <c r="D973" s="190"/>
    </row>
    <row r="974" spans="4:4" ht="14.25" customHeight="1">
      <c r="D974" s="190"/>
    </row>
    <row r="975" spans="4:4" ht="14.25" customHeight="1">
      <c r="D975" s="190"/>
    </row>
    <row r="976" spans="4:4" ht="14.25" customHeight="1">
      <c r="D976" s="190"/>
    </row>
    <row r="977" spans="4:4" ht="14.25" customHeight="1">
      <c r="D977" s="190"/>
    </row>
    <row r="978" spans="4:4" ht="14.25" customHeight="1">
      <c r="D978" s="190"/>
    </row>
    <row r="979" spans="4:4" ht="14.25" customHeight="1">
      <c r="D979" s="190"/>
    </row>
    <row r="980" spans="4:4" ht="14.25" customHeight="1">
      <c r="D980" s="190"/>
    </row>
    <row r="981" spans="4:4" ht="14.25" customHeight="1">
      <c r="D981" s="190"/>
    </row>
    <row r="982" spans="4:4" ht="14.25" customHeight="1">
      <c r="D982" s="190"/>
    </row>
    <row r="983" spans="4:4" ht="14.25" customHeight="1">
      <c r="D983" s="190"/>
    </row>
    <row r="984" spans="4:4" ht="14.25" customHeight="1">
      <c r="D984" s="190"/>
    </row>
    <row r="985" spans="4:4" ht="14.25" customHeight="1">
      <c r="D985" s="190"/>
    </row>
    <row r="986" spans="4:4" ht="14.25" customHeight="1">
      <c r="D986" s="190"/>
    </row>
    <row r="987" spans="4:4" ht="14.25" customHeight="1">
      <c r="D987" s="190"/>
    </row>
    <row r="988" spans="4:4" ht="14.25" customHeight="1">
      <c r="D988" s="190"/>
    </row>
    <row r="989" spans="4:4" ht="14.25" customHeight="1">
      <c r="D989" s="190"/>
    </row>
    <row r="990" spans="4:4" ht="14.25" customHeight="1">
      <c r="D990" s="190"/>
    </row>
    <row r="991" spans="4:4" ht="14.25" customHeight="1">
      <c r="D991" s="190"/>
    </row>
    <row r="992" spans="4:4" ht="14.25" customHeight="1">
      <c r="D992" s="190"/>
    </row>
    <row r="993" spans="4:4" ht="14.25" customHeight="1">
      <c r="D993" s="190"/>
    </row>
    <row r="994" spans="4:4" ht="14.25" customHeight="1">
      <c r="D994" s="190"/>
    </row>
    <row r="995" spans="4:4" ht="14.25" customHeight="1">
      <c r="D995" s="190"/>
    </row>
    <row r="996" spans="4:4" ht="14.25" customHeight="1">
      <c r="D996" s="190"/>
    </row>
    <row r="997" spans="4:4" ht="14.25" customHeight="1">
      <c r="D997" s="190"/>
    </row>
    <row r="998" spans="4:4" ht="14.25" customHeight="1">
      <c r="D998" s="190"/>
    </row>
    <row r="999" spans="4:4" ht="14.25" customHeight="1">
      <c r="D999" s="190"/>
    </row>
    <row r="1000" spans="4:4" ht="14.25" customHeight="1">
      <c r="D1000" s="190"/>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workbookViewId="0">
      <selection activeCell="G15" sqref="G15"/>
    </sheetView>
  </sheetViews>
  <sheetFormatPr defaultColWidth="14.42578125" defaultRowHeight="15" customHeight="1"/>
  <cols>
    <col min="1" max="1" width="3.28515625" customWidth="1"/>
    <col min="2" max="2" width="30.28515625" customWidth="1"/>
    <col min="3" max="3" width="12" customWidth="1"/>
    <col min="4" max="4" width="25.28515625" customWidth="1"/>
    <col min="5" max="5" width="30" customWidth="1"/>
    <col min="6" max="6" width="7.28515625" customWidth="1"/>
    <col min="7" max="8" width="24.28515625" customWidth="1"/>
    <col min="9" max="10" width="10.7109375" customWidth="1"/>
    <col min="11" max="11" width="8.7109375" customWidth="1"/>
    <col min="12" max="12" width="7.7109375" customWidth="1"/>
    <col min="13" max="14" width="20" customWidth="1"/>
    <col min="15" max="15" width="13.28515625" customWidth="1"/>
    <col min="16" max="16" width="8.7109375" customWidth="1"/>
    <col min="17" max="17" width="43.7109375" customWidth="1"/>
    <col min="18" max="18" width="25.28515625" customWidth="1"/>
    <col min="19" max="19" width="26.28515625" customWidth="1"/>
    <col min="20" max="20" width="26.7109375" customWidth="1"/>
    <col min="21" max="21" width="24.28515625" customWidth="1"/>
    <col min="22" max="22" width="20" customWidth="1"/>
    <col min="23" max="26" width="8.7109375" customWidth="1"/>
  </cols>
  <sheetData>
    <row r="1" spans="1:26" ht="14.25" customHeight="1">
      <c r="A1" s="178"/>
      <c r="B1" s="192"/>
      <c r="C1" s="178"/>
      <c r="D1" s="178"/>
      <c r="E1" s="178"/>
      <c r="F1" s="178"/>
      <c r="G1" s="178"/>
      <c r="H1" s="178"/>
      <c r="I1" s="178"/>
      <c r="J1" s="178"/>
      <c r="K1" s="181"/>
      <c r="L1" s="178"/>
      <c r="M1" s="178"/>
      <c r="N1" s="178"/>
      <c r="O1" s="178"/>
      <c r="P1" s="178"/>
      <c r="Q1" s="181"/>
      <c r="R1" s="193"/>
      <c r="S1" s="181"/>
      <c r="T1" s="181"/>
      <c r="U1" s="181"/>
      <c r="V1" s="181"/>
      <c r="W1" s="178"/>
      <c r="X1" s="178"/>
      <c r="Y1" s="178"/>
      <c r="Z1" s="178"/>
    </row>
    <row r="2" spans="1:26" ht="14.25" customHeight="1">
      <c r="A2" s="174" t="s">
        <v>35</v>
      </c>
      <c r="B2" s="174" t="s">
        <v>406</v>
      </c>
      <c r="C2" s="174" t="s">
        <v>407</v>
      </c>
      <c r="D2" s="174" t="s">
        <v>1405</v>
      </c>
      <c r="E2" s="174" t="s">
        <v>1406</v>
      </c>
      <c r="F2" s="174" t="s">
        <v>1407</v>
      </c>
      <c r="G2" s="174" t="s">
        <v>1408</v>
      </c>
      <c r="H2" s="174" t="s">
        <v>423</v>
      </c>
      <c r="I2" s="174" t="s">
        <v>1390</v>
      </c>
      <c r="J2" s="174" t="s">
        <v>1395</v>
      </c>
      <c r="K2" s="185" t="s">
        <v>232</v>
      </c>
      <c r="L2" s="174" t="s">
        <v>1398</v>
      </c>
      <c r="M2" s="174" t="s">
        <v>420</v>
      </c>
      <c r="N2" s="174" t="s">
        <v>421</v>
      </c>
      <c r="O2" s="174" t="s">
        <v>1399</v>
      </c>
      <c r="P2" s="194"/>
      <c r="Q2" s="186" t="s">
        <v>1404</v>
      </c>
      <c r="R2" s="186" t="s">
        <v>1398</v>
      </c>
      <c r="S2" s="186" t="s">
        <v>232</v>
      </c>
      <c r="T2" s="186" t="s">
        <v>245</v>
      </c>
      <c r="U2" s="186" t="s">
        <v>163</v>
      </c>
      <c r="V2" s="186"/>
      <c r="W2" s="194"/>
      <c r="X2" s="194"/>
      <c r="Y2" s="194"/>
      <c r="Z2" s="194"/>
    </row>
    <row r="3" spans="1:26">
      <c r="A3" s="177">
        <v>1</v>
      </c>
      <c r="B3" s="195"/>
      <c r="C3" s="196"/>
      <c r="D3" s="196"/>
      <c r="E3" s="196"/>
      <c r="F3" s="196"/>
      <c r="G3" s="177"/>
      <c r="H3" s="177"/>
      <c r="I3" s="177"/>
      <c r="J3" s="197"/>
      <c r="K3" s="198">
        <f>IFERROR(VALUE(LEFT(MEMORY!V3,2)),"")</f>
        <v>12</v>
      </c>
      <c r="L3" s="177"/>
      <c r="M3" s="177"/>
      <c r="N3" s="177"/>
      <c r="O3" s="177"/>
      <c r="P3" s="178"/>
      <c r="Q3" s="182" t="str">
        <f t="shared" ref="Q3:Q30" si="0">H3&amp;N3</f>
        <v/>
      </c>
      <c r="R3" s="182" t="str">
        <f t="shared" ref="R3:R30" si="1">H3&amp;L3</f>
        <v/>
      </c>
      <c r="S3" s="182" t="str">
        <f t="shared" ref="S3:S30" si="2">H3&amp;K3</f>
        <v>12</v>
      </c>
      <c r="T3" s="182" t="str">
        <f t="shared" ref="T3:T30" si="3">H3&amp;I3</f>
        <v/>
      </c>
      <c r="U3" s="182" t="str">
        <f t="shared" ref="U3:U30" si="4">H3&amp;O3</f>
        <v/>
      </c>
      <c r="V3" s="189" t="str">
        <f>DATEDIF(MEMORY!$J3,'JANUARI (sesuai bulan berjalan)'!Y$1,"Y")&amp;" Tahun,"&amp;DATEDIF(MEMORY!$J3,'JANUARI (sesuai bulan berjalan)'!Y$1,"YM")&amp;" Bulan,"&amp;DATEDIF(MEMORY!$J3,'JANUARI (sesuai bulan berjalan)'!Y$1,"MD")&amp;" Hari"</f>
        <v>122 Tahun,0 Bulan,31 Hari</v>
      </c>
      <c r="W3" s="178"/>
      <c r="X3" s="178"/>
      <c r="Y3" s="178"/>
      <c r="Z3" s="178"/>
    </row>
    <row r="4" spans="1:26">
      <c r="A4" s="177">
        <v>2</v>
      </c>
      <c r="B4" s="195"/>
      <c r="C4" s="196"/>
      <c r="D4" s="196"/>
      <c r="E4" s="196"/>
      <c r="F4" s="196"/>
      <c r="G4" s="177"/>
      <c r="H4" s="177"/>
      <c r="I4" s="177"/>
      <c r="J4" s="197"/>
      <c r="K4" s="198">
        <f>IFERROR(VALUE(LEFT(MEMORY!V4,2)),"")</f>
        <v>12</v>
      </c>
      <c r="L4" s="177"/>
      <c r="M4" s="177"/>
      <c r="N4" s="177"/>
      <c r="O4" s="177"/>
      <c r="P4" s="178"/>
      <c r="Q4" s="182" t="str">
        <f t="shared" si="0"/>
        <v/>
      </c>
      <c r="R4" s="182" t="str">
        <f t="shared" si="1"/>
        <v/>
      </c>
      <c r="S4" s="182" t="str">
        <f t="shared" si="2"/>
        <v>12</v>
      </c>
      <c r="T4" s="182" t="str">
        <f t="shared" si="3"/>
        <v/>
      </c>
      <c r="U4" s="182" t="str">
        <f t="shared" si="4"/>
        <v/>
      </c>
      <c r="V4" s="189" t="str">
        <f>DATEDIF(MEMORY!$J4,'JANUARI (sesuai bulan berjalan)'!Y$1,"Y")&amp;" Tahun,"&amp;DATEDIF(MEMORY!$J4,'JANUARI (sesuai bulan berjalan)'!Y$1,"YM")&amp;" Bulan,"&amp;DATEDIF(MEMORY!$J4,'JANUARI (sesuai bulan berjalan)'!Y$1,"MD")&amp;" Hari"</f>
        <v>122 Tahun,0 Bulan,31 Hari</v>
      </c>
      <c r="W4" s="178"/>
      <c r="X4" s="178"/>
      <c r="Y4" s="178"/>
      <c r="Z4" s="178"/>
    </row>
    <row r="5" spans="1:26">
      <c r="A5" s="177">
        <v>3</v>
      </c>
      <c r="B5" s="195"/>
      <c r="C5" s="196"/>
      <c r="D5" s="196"/>
      <c r="E5" s="196"/>
      <c r="F5" s="196"/>
      <c r="G5" s="177"/>
      <c r="H5" s="177"/>
      <c r="I5" s="177"/>
      <c r="J5" s="197"/>
      <c r="K5" s="198">
        <f>IFERROR(VALUE(LEFT(MEMORY!V5,2)),"")</f>
        <v>12</v>
      </c>
      <c r="L5" s="177"/>
      <c r="M5" s="177"/>
      <c r="N5" s="177"/>
      <c r="O5" s="177"/>
      <c r="P5" s="178"/>
      <c r="Q5" s="182" t="str">
        <f t="shared" si="0"/>
        <v/>
      </c>
      <c r="R5" s="182" t="str">
        <f t="shared" si="1"/>
        <v/>
      </c>
      <c r="S5" s="182" t="str">
        <f t="shared" si="2"/>
        <v>12</v>
      </c>
      <c r="T5" s="182" t="str">
        <f t="shared" si="3"/>
        <v/>
      </c>
      <c r="U5" s="182" t="str">
        <f t="shared" si="4"/>
        <v/>
      </c>
      <c r="V5" s="189" t="str">
        <f>DATEDIF(MEMORY!$J5,'JANUARI (sesuai bulan berjalan)'!Y$1,"Y")&amp;" Tahun,"&amp;DATEDIF(MEMORY!$J5,'JANUARI (sesuai bulan berjalan)'!Y$1,"YM")&amp;" Bulan,"&amp;DATEDIF(MEMORY!$J5,'JANUARI (sesuai bulan berjalan)'!Y$1,"MD")&amp;" Hari"</f>
        <v>122 Tahun,0 Bulan,31 Hari</v>
      </c>
      <c r="W5" s="178"/>
      <c r="X5" s="178"/>
      <c r="Y5" s="178"/>
      <c r="Z5" s="178"/>
    </row>
    <row r="6" spans="1:26">
      <c r="A6" s="177">
        <v>4</v>
      </c>
      <c r="B6" s="195"/>
      <c r="C6" s="196"/>
      <c r="D6" s="196"/>
      <c r="E6" s="196"/>
      <c r="F6" s="196"/>
      <c r="G6" s="177"/>
      <c r="H6" s="177"/>
      <c r="I6" s="177"/>
      <c r="J6" s="197"/>
      <c r="K6" s="198">
        <f>IFERROR(VALUE(LEFT(MEMORY!V6,2)),"")</f>
        <v>12</v>
      </c>
      <c r="L6" s="177"/>
      <c r="M6" s="177"/>
      <c r="N6" s="177"/>
      <c r="O6" s="177"/>
      <c r="P6" s="178"/>
      <c r="Q6" s="182" t="str">
        <f t="shared" si="0"/>
        <v/>
      </c>
      <c r="R6" s="182" t="str">
        <f t="shared" si="1"/>
        <v/>
      </c>
      <c r="S6" s="182" t="str">
        <f t="shared" si="2"/>
        <v>12</v>
      </c>
      <c r="T6" s="182" t="str">
        <f t="shared" si="3"/>
        <v/>
      </c>
      <c r="U6" s="182" t="str">
        <f t="shared" si="4"/>
        <v/>
      </c>
      <c r="V6" s="189" t="str">
        <f>DATEDIF(MEMORY!$J6,'JANUARI (sesuai bulan berjalan)'!Y$1,"Y")&amp;" Tahun,"&amp;DATEDIF(MEMORY!$J6,'JANUARI (sesuai bulan berjalan)'!Y$1,"YM")&amp;" Bulan,"&amp;DATEDIF(MEMORY!$J6,'JANUARI (sesuai bulan berjalan)'!Y$1,"MD")&amp;" Hari"</f>
        <v>122 Tahun,0 Bulan,31 Hari</v>
      </c>
      <c r="W6" s="178"/>
      <c r="X6" s="178"/>
      <c r="Y6" s="178"/>
      <c r="Z6" s="178"/>
    </row>
    <row r="7" spans="1:26">
      <c r="A7" s="177">
        <v>5</v>
      </c>
      <c r="B7" s="195"/>
      <c r="C7" s="196"/>
      <c r="D7" s="196"/>
      <c r="E7" s="196"/>
      <c r="F7" s="196"/>
      <c r="G7" s="177"/>
      <c r="H7" s="177"/>
      <c r="I7" s="177"/>
      <c r="J7" s="197"/>
      <c r="K7" s="198">
        <f>IFERROR(VALUE(LEFT(MEMORY!V7,2)),"")</f>
        <v>12</v>
      </c>
      <c r="L7" s="177"/>
      <c r="M7" s="177"/>
      <c r="N7" s="177"/>
      <c r="O7" s="177"/>
      <c r="P7" s="178"/>
      <c r="Q7" s="182" t="str">
        <f t="shared" si="0"/>
        <v/>
      </c>
      <c r="R7" s="182" t="str">
        <f t="shared" si="1"/>
        <v/>
      </c>
      <c r="S7" s="182" t="str">
        <f t="shared" si="2"/>
        <v>12</v>
      </c>
      <c r="T7" s="182" t="str">
        <f t="shared" si="3"/>
        <v/>
      </c>
      <c r="U7" s="182" t="str">
        <f t="shared" si="4"/>
        <v/>
      </c>
      <c r="V7" s="189" t="str">
        <f>DATEDIF(MEMORY!$J7,'JANUARI (sesuai bulan berjalan)'!Y$1,"Y")&amp;" Tahun,"&amp;DATEDIF(MEMORY!$J7,'JANUARI (sesuai bulan berjalan)'!Y$1,"YM")&amp;" Bulan,"&amp;DATEDIF(MEMORY!$J7,'JANUARI (sesuai bulan berjalan)'!Y$1,"MD")&amp;" Hari"</f>
        <v>122 Tahun,0 Bulan,31 Hari</v>
      </c>
      <c r="W7" s="178"/>
      <c r="X7" s="178"/>
      <c r="Y7" s="178"/>
      <c r="Z7" s="178"/>
    </row>
    <row r="8" spans="1:26">
      <c r="A8" s="177">
        <v>6</v>
      </c>
      <c r="B8" s="195"/>
      <c r="C8" s="196"/>
      <c r="D8" s="196"/>
      <c r="E8" s="196"/>
      <c r="F8" s="196"/>
      <c r="G8" s="177"/>
      <c r="H8" s="177"/>
      <c r="I8" s="177"/>
      <c r="J8" s="197"/>
      <c r="K8" s="198">
        <f>IFERROR(VALUE(LEFT(MEMORY!V8,2)),"")</f>
        <v>12</v>
      </c>
      <c r="L8" s="177"/>
      <c r="M8" s="177"/>
      <c r="N8" s="177"/>
      <c r="O8" s="177"/>
      <c r="P8" s="178"/>
      <c r="Q8" s="182" t="str">
        <f t="shared" si="0"/>
        <v/>
      </c>
      <c r="R8" s="182" t="str">
        <f t="shared" si="1"/>
        <v/>
      </c>
      <c r="S8" s="182" t="str">
        <f t="shared" si="2"/>
        <v>12</v>
      </c>
      <c r="T8" s="182" t="str">
        <f t="shared" si="3"/>
        <v/>
      </c>
      <c r="U8" s="182" t="str">
        <f t="shared" si="4"/>
        <v/>
      </c>
      <c r="V8" s="189" t="str">
        <f>DATEDIF(MEMORY!$J8,'JANUARI (sesuai bulan berjalan)'!Y$1,"Y")&amp;" Tahun,"&amp;DATEDIF(MEMORY!$J8,'JANUARI (sesuai bulan berjalan)'!Y$1,"YM")&amp;" Bulan,"&amp;DATEDIF(MEMORY!$J8,'JANUARI (sesuai bulan berjalan)'!Y$1,"MD")&amp;" Hari"</f>
        <v>122 Tahun,0 Bulan,31 Hari</v>
      </c>
      <c r="W8" s="178"/>
      <c r="X8" s="178"/>
      <c r="Y8" s="178"/>
      <c r="Z8" s="178"/>
    </row>
    <row r="9" spans="1:26">
      <c r="A9" s="177">
        <v>7</v>
      </c>
      <c r="B9" s="195"/>
      <c r="C9" s="196"/>
      <c r="D9" s="196"/>
      <c r="E9" s="196"/>
      <c r="F9" s="196"/>
      <c r="G9" s="177"/>
      <c r="H9" s="177"/>
      <c r="I9" s="177"/>
      <c r="J9" s="197"/>
      <c r="K9" s="198">
        <f>IFERROR(VALUE(LEFT(MEMORY!V9,2)),"")</f>
        <v>12</v>
      </c>
      <c r="L9" s="177"/>
      <c r="M9" s="177"/>
      <c r="N9" s="177"/>
      <c r="O9" s="177"/>
      <c r="P9" s="178"/>
      <c r="Q9" s="182" t="str">
        <f t="shared" si="0"/>
        <v/>
      </c>
      <c r="R9" s="182" t="str">
        <f t="shared" si="1"/>
        <v/>
      </c>
      <c r="S9" s="182" t="str">
        <f t="shared" si="2"/>
        <v>12</v>
      </c>
      <c r="T9" s="182" t="str">
        <f t="shared" si="3"/>
        <v/>
      </c>
      <c r="U9" s="182" t="str">
        <f t="shared" si="4"/>
        <v/>
      </c>
      <c r="V9" s="189" t="str">
        <f>DATEDIF(MEMORY!$J9,'JANUARI (sesuai bulan berjalan)'!Y$1,"Y")&amp;" Tahun,"&amp;DATEDIF(MEMORY!$J9,'JANUARI (sesuai bulan berjalan)'!Y$1,"YM")&amp;" Bulan,"&amp;DATEDIF(MEMORY!$J9,'JANUARI (sesuai bulan berjalan)'!Y$1,"MD")&amp;" Hari"</f>
        <v>122 Tahun,0 Bulan,31 Hari</v>
      </c>
      <c r="W9" s="178"/>
      <c r="X9" s="178"/>
      <c r="Y9" s="178"/>
      <c r="Z9" s="178"/>
    </row>
    <row r="10" spans="1:26">
      <c r="A10" s="177">
        <v>8</v>
      </c>
      <c r="B10" s="195"/>
      <c r="C10" s="196"/>
      <c r="D10" s="196"/>
      <c r="E10" s="196"/>
      <c r="F10" s="196"/>
      <c r="G10" s="177"/>
      <c r="H10" s="177"/>
      <c r="I10" s="177"/>
      <c r="J10" s="197"/>
      <c r="K10" s="198">
        <f>IFERROR(VALUE(LEFT(MEMORY!V10,2)),"")</f>
        <v>12</v>
      </c>
      <c r="L10" s="177"/>
      <c r="M10" s="177"/>
      <c r="N10" s="177"/>
      <c r="O10" s="177"/>
      <c r="P10" s="178"/>
      <c r="Q10" s="182" t="str">
        <f t="shared" si="0"/>
        <v/>
      </c>
      <c r="R10" s="182" t="str">
        <f t="shared" si="1"/>
        <v/>
      </c>
      <c r="S10" s="182" t="str">
        <f t="shared" si="2"/>
        <v>12</v>
      </c>
      <c r="T10" s="182" t="str">
        <f t="shared" si="3"/>
        <v/>
      </c>
      <c r="U10" s="182" t="str">
        <f t="shared" si="4"/>
        <v/>
      </c>
      <c r="V10" s="189" t="str">
        <f>DATEDIF(MEMORY!$J10,'JANUARI (sesuai bulan berjalan)'!Y$1,"Y")&amp;" Tahun,"&amp;DATEDIF(MEMORY!$J10,'JANUARI (sesuai bulan berjalan)'!Y$1,"YM")&amp;" Bulan,"&amp;DATEDIF(MEMORY!$J10,'JANUARI (sesuai bulan berjalan)'!Y$1,"MD")&amp;" Hari"</f>
        <v>122 Tahun,0 Bulan,31 Hari</v>
      </c>
      <c r="W10" s="178"/>
      <c r="X10" s="178"/>
      <c r="Y10" s="178"/>
      <c r="Z10" s="178"/>
    </row>
    <row r="11" spans="1:26">
      <c r="A11" s="177">
        <v>9</v>
      </c>
      <c r="B11" s="195"/>
      <c r="C11" s="196"/>
      <c r="D11" s="196"/>
      <c r="E11" s="196"/>
      <c r="F11" s="196"/>
      <c r="G11" s="177"/>
      <c r="H11" s="177"/>
      <c r="I11" s="177"/>
      <c r="J11" s="197"/>
      <c r="K11" s="198">
        <f>IFERROR(VALUE(LEFT(MEMORY!V11,2)),"")</f>
        <v>12</v>
      </c>
      <c r="L11" s="177"/>
      <c r="M11" s="177"/>
      <c r="N11" s="177"/>
      <c r="O11" s="177"/>
      <c r="P11" s="178"/>
      <c r="Q11" s="182" t="str">
        <f t="shared" si="0"/>
        <v/>
      </c>
      <c r="R11" s="182" t="str">
        <f t="shared" si="1"/>
        <v/>
      </c>
      <c r="S11" s="182" t="str">
        <f t="shared" si="2"/>
        <v>12</v>
      </c>
      <c r="T11" s="182" t="str">
        <f t="shared" si="3"/>
        <v/>
      </c>
      <c r="U11" s="182" t="str">
        <f t="shared" si="4"/>
        <v/>
      </c>
      <c r="V11" s="189" t="str">
        <f>DATEDIF(MEMORY!$J11,'JANUARI (sesuai bulan berjalan)'!Y$1,"Y")&amp;" Tahun,"&amp;DATEDIF(MEMORY!$J11,'JANUARI (sesuai bulan berjalan)'!Y$1,"YM")&amp;" Bulan,"&amp;DATEDIF(MEMORY!$J11,'JANUARI (sesuai bulan berjalan)'!Y$1,"MD")&amp;" Hari"</f>
        <v>122 Tahun,0 Bulan,31 Hari</v>
      </c>
      <c r="W11" s="178"/>
      <c r="X11" s="178"/>
      <c r="Y11" s="178"/>
      <c r="Z11" s="178"/>
    </row>
    <row r="12" spans="1:26">
      <c r="A12" s="177">
        <v>10</v>
      </c>
      <c r="B12" s="195"/>
      <c r="C12" s="196"/>
      <c r="D12" s="196"/>
      <c r="E12" s="196"/>
      <c r="F12" s="196"/>
      <c r="G12" s="177"/>
      <c r="H12" s="177"/>
      <c r="I12" s="177"/>
      <c r="J12" s="197"/>
      <c r="K12" s="198">
        <f>IFERROR(VALUE(LEFT(MEMORY!V12,2)),"")</f>
        <v>12</v>
      </c>
      <c r="L12" s="177"/>
      <c r="M12" s="177"/>
      <c r="N12" s="177"/>
      <c r="O12" s="177"/>
      <c r="P12" s="178"/>
      <c r="Q12" s="182" t="str">
        <f t="shared" si="0"/>
        <v/>
      </c>
      <c r="R12" s="182" t="str">
        <f t="shared" si="1"/>
        <v/>
      </c>
      <c r="S12" s="182" t="str">
        <f t="shared" si="2"/>
        <v>12</v>
      </c>
      <c r="T12" s="182" t="str">
        <f t="shared" si="3"/>
        <v/>
      </c>
      <c r="U12" s="182" t="str">
        <f t="shared" si="4"/>
        <v/>
      </c>
      <c r="V12" s="189" t="str">
        <f>DATEDIF(MEMORY!$J12,'JANUARI (sesuai bulan berjalan)'!Y$1,"Y")&amp;" Tahun,"&amp;DATEDIF(MEMORY!$J12,'JANUARI (sesuai bulan berjalan)'!Y$1,"YM")&amp;" Bulan,"&amp;DATEDIF(MEMORY!$J12,'JANUARI (sesuai bulan berjalan)'!Y$1,"MD")&amp;" Hari"</f>
        <v>122 Tahun,0 Bulan,31 Hari</v>
      </c>
      <c r="W12" s="178"/>
      <c r="X12" s="178"/>
      <c r="Y12" s="178"/>
      <c r="Z12" s="178"/>
    </row>
    <row r="13" spans="1:26">
      <c r="A13" s="177">
        <v>11</v>
      </c>
      <c r="B13" s="195"/>
      <c r="C13" s="196"/>
      <c r="D13" s="196"/>
      <c r="E13" s="196"/>
      <c r="F13" s="196"/>
      <c r="G13" s="177"/>
      <c r="H13" s="177"/>
      <c r="I13" s="177"/>
      <c r="J13" s="197"/>
      <c r="K13" s="198">
        <f>IFERROR(VALUE(LEFT(MEMORY!V13,2)),"")</f>
        <v>12</v>
      </c>
      <c r="L13" s="177"/>
      <c r="M13" s="177"/>
      <c r="N13" s="177"/>
      <c r="O13" s="177"/>
      <c r="P13" s="178"/>
      <c r="Q13" s="182" t="str">
        <f t="shared" si="0"/>
        <v/>
      </c>
      <c r="R13" s="182" t="str">
        <f t="shared" si="1"/>
        <v/>
      </c>
      <c r="S13" s="182" t="str">
        <f t="shared" si="2"/>
        <v>12</v>
      </c>
      <c r="T13" s="182" t="str">
        <f t="shared" si="3"/>
        <v/>
      </c>
      <c r="U13" s="182" t="str">
        <f t="shared" si="4"/>
        <v/>
      </c>
      <c r="V13" s="189" t="str">
        <f>DATEDIF(MEMORY!$J13,'JANUARI (sesuai bulan berjalan)'!Y$1,"Y")&amp;" Tahun,"&amp;DATEDIF(MEMORY!$J13,'JANUARI (sesuai bulan berjalan)'!Y$1,"YM")&amp;" Bulan,"&amp;DATEDIF(MEMORY!$J13,'JANUARI (sesuai bulan berjalan)'!Y$1,"MD")&amp;" Hari"</f>
        <v>122 Tahun,0 Bulan,31 Hari</v>
      </c>
      <c r="W13" s="178"/>
      <c r="X13" s="178"/>
      <c r="Y13" s="178"/>
      <c r="Z13" s="178"/>
    </row>
    <row r="14" spans="1:26">
      <c r="A14" s="177">
        <v>12</v>
      </c>
      <c r="B14" s="195"/>
      <c r="C14" s="196"/>
      <c r="D14" s="196"/>
      <c r="E14" s="196"/>
      <c r="F14" s="196"/>
      <c r="G14" s="177"/>
      <c r="H14" s="177"/>
      <c r="I14" s="177"/>
      <c r="J14" s="197"/>
      <c r="K14" s="198">
        <f>IFERROR(VALUE(LEFT(MEMORY!V14,2)),"")</f>
        <v>12</v>
      </c>
      <c r="L14" s="177"/>
      <c r="M14" s="177"/>
      <c r="N14" s="177"/>
      <c r="O14" s="177"/>
      <c r="P14" s="178"/>
      <c r="Q14" s="182" t="str">
        <f t="shared" si="0"/>
        <v/>
      </c>
      <c r="R14" s="182" t="str">
        <f t="shared" si="1"/>
        <v/>
      </c>
      <c r="S14" s="182" t="str">
        <f t="shared" si="2"/>
        <v>12</v>
      </c>
      <c r="T14" s="182" t="str">
        <f t="shared" si="3"/>
        <v/>
      </c>
      <c r="U14" s="182" t="str">
        <f t="shared" si="4"/>
        <v/>
      </c>
      <c r="V14" s="189" t="str">
        <f>DATEDIF(MEMORY!$J14,'JANUARI (sesuai bulan berjalan)'!Y$1,"Y")&amp;" Tahun,"&amp;DATEDIF(MEMORY!$J14,'JANUARI (sesuai bulan berjalan)'!Y$1,"YM")&amp;" Bulan,"&amp;DATEDIF(MEMORY!$J14,'JANUARI (sesuai bulan berjalan)'!Y$1,"MD")&amp;" Hari"</f>
        <v>122 Tahun,0 Bulan,31 Hari</v>
      </c>
      <c r="W14" s="178"/>
      <c r="X14" s="178"/>
      <c r="Y14" s="178"/>
      <c r="Z14" s="178"/>
    </row>
    <row r="15" spans="1:26">
      <c r="A15" s="177">
        <v>13</v>
      </c>
      <c r="B15" s="195"/>
      <c r="C15" s="196"/>
      <c r="D15" s="196"/>
      <c r="E15" s="196"/>
      <c r="F15" s="196"/>
      <c r="G15" s="177"/>
      <c r="H15" s="177"/>
      <c r="I15" s="177"/>
      <c r="J15" s="197"/>
      <c r="K15" s="198">
        <f>IFERROR(VALUE(LEFT(MEMORY!V15,2)),"")</f>
        <v>12</v>
      </c>
      <c r="L15" s="177"/>
      <c r="M15" s="177"/>
      <c r="N15" s="177"/>
      <c r="O15" s="177"/>
      <c r="P15" s="178"/>
      <c r="Q15" s="182" t="str">
        <f t="shared" si="0"/>
        <v/>
      </c>
      <c r="R15" s="182" t="str">
        <f t="shared" si="1"/>
        <v/>
      </c>
      <c r="S15" s="182" t="str">
        <f t="shared" si="2"/>
        <v>12</v>
      </c>
      <c r="T15" s="182" t="str">
        <f t="shared" si="3"/>
        <v/>
      </c>
      <c r="U15" s="182" t="str">
        <f t="shared" si="4"/>
        <v/>
      </c>
      <c r="V15" s="189" t="str">
        <f>DATEDIF(MEMORY!$J15,'JANUARI (sesuai bulan berjalan)'!Y$1,"Y")&amp;" Tahun,"&amp;DATEDIF(MEMORY!$J15,'JANUARI (sesuai bulan berjalan)'!Y$1,"YM")&amp;" Bulan,"&amp;DATEDIF(MEMORY!$J15,'JANUARI (sesuai bulan berjalan)'!Y$1,"MD")&amp;" Hari"</f>
        <v>122 Tahun,0 Bulan,31 Hari</v>
      </c>
      <c r="W15" s="178"/>
      <c r="X15" s="178"/>
      <c r="Y15" s="178"/>
      <c r="Z15" s="178"/>
    </row>
    <row r="16" spans="1:26">
      <c r="A16" s="177">
        <v>14</v>
      </c>
      <c r="B16" s="195"/>
      <c r="C16" s="196"/>
      <c r="D16" s="196"/>
      <c r="E16" s="196"/>
      <c r="F16" s="196"/>
      <c r="G16" s="177"/>
      <c r="H16" s="177"/>
      <c r="I16" s="177"/>
      <c r="J16" s="197"/>
      <c r="K16" s="198">
        <f>IFERROR(VALUE(LEFT(MEMORY!V16,2)),"")</f>
        <v>12</v>
      </c>
      <c r="L16" s="177"/>
      <c r="M16" s="177"/>
      <c r="N16" s="177"/>
      <c r="O16" s="177"/>
      <c r="P16" s="178"/>
      <c r="Q16" s="182" t="str">
        <f t="shared" si="0"/>
        <v/>
      </c>
      <c r="R16" s="182" t="str">
        <f t="shared" si="1"/>
        <v/>
      </c>
      <c r="S16" s="182" t="str">
        <f t="shared" si="2"/>
        <v>12</v>
      </c>
      <c r="T16" s="182" t="str">
        <f t="shared" si="3"/>
        <v/>
      </c>
      <c r="U16" s="182" t="str">
        <f t="shared" si="4"/>
        <v/>
      </c>
      <c r="V16" s="189" t="str">
        <f>DATEDIF(MEMORY!$J16,'JANUARI (sesuai bulan berjalan)'!Y$1,"Y")&amp;" Tahun,"&amp;DATEDIF(MEMORY!$J16,'JANUARI (sesuai bulan berjalan)'!Y$1,"YM")&amp;" Bulan,"&amp;DATEDIF(MEMORY!$J16,'JANUARI (sesuai bulan berjalan)'!Y$1,"MD")&amp;" Hari"</f>
        <v>122 Tahun,0 Bulan,31 Hari</v>
      </c>
      <c r="W16" s="178"/>
      <c r="X16" s="178"/>
      <c r="Y16" s="178"/>
      <c r="Z16" s="178"/>
    </row>
    <row r="17" spans="1:26">
      <c r="A17" s="177">
        <v>15</v>
      </c>
      <c r="B17" s="195"/>
      <c r="C17" s="196"/>
      <c r="D17" s="196"/>
      <c r="E17" s="196"/>
      <c r="F17" s="196"/>
      <c r="G17" s="177"/>
      <c r="H17" s="177"/>
      <c r="I17" s="177"/>
      <c r="J17" s="197"/>
      <c r="K17" s="198">
        <f>IFERROR(VALUE(LEFT(MEMORY!V17,2)),"")</f>
        <v>12</v>
      </c>
      <c r="L17" s="177"/>
      <c r="M17" s="177"/>
      <c r="N17" s="177"/>
      <c r="O17" s="177"/>
      <c r="P17" s="178"/>
      <c r="Q17" s="182" t="str">
        <f t="shared" si="0"/>
        <v/>
      </c>
      <c r="R17" s="182" t="str">
        <f t="shared" si="1"/>
        <v/>
      </c>
      <c r="S17" s="182" t="str">
        <f t="shared" si="2"/>
        <v>12</v>
      </c>
      <c r="T17" s="182" t="str">
        <f t="shared" si="3"/>
        <v/>
      </c>
      <c r="U17" s="182" t="str">
        <f t="shared" si="4"/>
        <v/>
      </c>
      <c r="V17" s="189" t="str">
        <f>DATEDIF(MEMORY!$J17,'JANUARI (sesuai bulan berjalan)'!Y$1,"Y")&amp;" Tahun,"&amp;DATEDIF(MEMORY!$J17,'JANUARI (sesuai bulan berjalan)'!Y$1,"YM")&amp;" Bulan,"&amp;DATEDIF(MEMORY!$J17,'JANUARI (sesuai bulan berjalan)'!Y$1,"MD")&amp;" Hari"</f>
        <v>122 Tahun,0 Bulan,31 Hari</v>
      </c>
      <c r="W17" s="178"/>
      <c r="X17" s="178"/>
      <c r="Y17" s="178"/>
      <c r="Z17" s="178"/>
    </row>
    <row r="18" spans="1:26">
      <c r="A18" s="177">
        <v>16</v>
      </c>
      <c r="B18" s="195"/>
      <c r="C18" s="196"/>
      <c r="D18" s="196"/>
      <c r="E18" s="196"/>
      <c r="F18" s="196"/>
      <c r="G18" s="177"/>
      <c r="H18" s="177"/>
      <c r="I18" s="177"/>
      <c r="J18" s="197"/>
      <c r="K18" s="198">
        <f>IFERROR(VALUE(LEFT(MEMORY!V18,2)),"")</f>
        <v>12</v>
      </c>
      <c r="L18" s="177"/>
      <c r="M18" s="177"/>
      <c r="N18" s="177"/>
      <c r="O18" s="177"/>
      <c r="P18" s="178"/>
      <c r="Q18" s="182" t="str">
        <f t="shared" si="0"/>
        <v/>
      </c>
      <c r="R18" s="182" t="str">
        <f t="shared" si="1"/>
        <v/>
      </c>
      <c r="S18" s="182" t="str">
        <f t="shared" si="2"/>
        <v>12</v>
      </c>
      <c r="T18" s="182" t="str">
        <f t="shared" si="3"/>
        <v/>
      </c>
      <c r="U18" s="182" t="str">
        <f t="shared" si="4"/>
        <v/>
      </c>
      <c r="V18" s="189" t="str">
        <f>DATEDIF(MEMORY!$J18,'JANUARI (sesuai bulan berjalan)'!Y$1,"Y")&amp;" Tahun,"&amp;DATEDIF(MEMORY!$J18,'JANUARI (sesuai bulan berjalan)'!Y$1,"YM")&amp;" Bulan,"&amp;DATEDIF(MEMORY!$J18,'JANUARI (sesuai bulan berjalan)'!Y$1,"MD")&amp;" Hari"</f>
        <v>122 Tahun,0 Bulan,31 Hari</v>
      </c>
      <c r="W18" s="178"/>
      <c r="X18" s="178"/>
      <c r="Y18" s="178"/>
      <c r="Z18" s="178"/>
    </row>
    <row r="19" spans="1:26">
      <c r="A19" s="177">
        <v>17</v>
      </c>
      <c r="B19" s="195"/>
      <c r="C19" s="196"/>
      <c r="D19" s="196"/>
      <c r="E19" s="196"/>
      <c r="F19" s="196"/>
      <c r="G19" s="177"/>
      <c r="H19" s="177"/>
      <c r="I19" s="177"/>
      <c r="J19" s="197"/>
      <c r="K19" s="198">
        <f>IFERROR(VALUE(LEFT(MEMORY!V19,2)),"")</f>
        <v>12</v>
      </c>
      <c r="L19" s="177"/>
      <c r="M19" s="177"/>
      <c r="N19" s="177"/>
      <c r="O19" s="177"/>
      <c r="P19" s="178"/>
      <c r="Q19" s="182" t="str">
        <f t="shared" si="0"/>
        <v/>
      </c>
      <c r="R19" s="182" t="str">
        <f t="shared" si="1"/>
        <v/>
      </c>
      <c r="S19" s="182" t="str">
        <f t="shared" si="2"/>
        <v>12</v>
      </c>
      <c r="T19" s="182" t="str">
        <f t="shared" si="3"/>
        <v/>
      </c>
      <c r="U19" s="182" t="str">
        <f t="shared" si="4"/>
        <v/>
      </c>
      <c r="V19" s="189" t="str">
        <f>DATEDIF(MEMORY!$J19,'JANUARI (sesuai bulan berjalan)'!Y$1,"Y")&amp;" Tahun,"&amp;DATEDIF(MEMORY!$J19,'JANUARI (sesuai bulan berjalan)'!Y$1,"YM")&amp;" Bulan,"&amp;DATEDIF(MEMORY!$J19,'JANUARI (sesuai bulan berjalan)'!Y$1,"MD")&amp;" Hari"</f>
        <v>122 Tahun,0 Bulan,31 Hari</v>
      </c>
      <c r="W19" s="178"/>
      <c r="X19" s="178"/>
      <c r="Y19" s="178"/>
      <c r="Z19" s="178"/>
    </row>
    <row r="20" spans="1:26">
      <c r="A20" s="177">
        <v>18</v>
      </c>
      <c r="B20" s="195"/>
      <c r="C20" s="196"/>
      <c r="D20" s="196"/>
      <c r="E20" s="196"/>
      <c r="F20" s="196"/>
      <c r="G20" s="177"/>
      <c r="H20" s="177"/>
      <c r="I20" s="177"/>
      <c r="J20" s="197"/>
      <c r="K20" s="198">
        <f>IFERROR(VALUE(LEFT(MEMORY!V20,2)),"")</f>
        <v>12</v>
      </c>
      <c r="L20" s="177"/>
      <c r="M20" s="177"/>
      <c r="N20" s="177"/>
      <c r="O20" s="177"/>
      <c r="P20" s="178"/>
      <c r="Q20" s="182" t="str">
        <f t="shared" si="0"/>
        <v/>
      </c>
      <c r="R20" s="182" t="str">
        <f t="shared" si="1"/>
        <v/>
      </c>
      <c r="S20" s="182" t="str">
        <f t="shared" si="2"/>
        <v>12</v>
      </c>
      <c r="T20" s="182" t="str">
        <f t="shared" si="3"/>
        <v/>
      </c>
      <c r="U20" s="182" t="str">
        <f t="shared" si="4"/>
        <v/>
      </c>
      <c r="V20" s="189" t="str">
        <f>DATEDIF(MEMORY!$J20,'JANUARI (sesuai bulan berjalan)'!Y$1,"Y")&amp;" Tahun,"&amp;DATEDIF(MEMORY!$J20,'JANUARI (sesuai bulan berjalan)'!Y$1,"YM")&amp;" Bulan,"&amp;DATEDIF(MEMORY!$J20,'JANUARI (sesuai bulan berjalan)'!Y$1,"MD")&amp;" Hari"</f>
        <v>122 Tahun,0 Bulan,31 Hari</v>
      </c>
      <c r="W20" s="178"/>
      <c r="X20" s="178"/>
      <c r="Y20" s="178"/>
      <c r="Z20" s="178"/>
    </row>
    <row r="21" spans="1:26">
      <c r="A21" s="177">
        <v>19</v>
      </c>
      <c r="B21" s="195"/>
      <c r="C21" s="196"/>
      <c r="D21" s="196"/>
      <c r="E21" s="196"/>
      <c r="F21" s="196"/>
      <c r="G21" s="177"/>
      <c r="H21" s="177"/>
      <c r="I21" s="177"/>
      <c r="J21" s="197"/>
      <c r="K21" s="198">
        <f>IFERROR(VALUE(LEFT(MEMORY!V21,2)),"")</f>
        <v>12</v>
      </c>
      <c r="L21" s="177"/>
      <c r="M21" s="177"/>
      <c r="N21" s="177"/>
      <c r="O21" s="177"/>
      <c r="P21" s="178"/>
      <c r="Q21" s="182" t="str">
        <f t="shared" si="0"/>
        <v/>
      </c>
      <c r="R21" s="182" t="str">
        <f t="shared" si="1"/>
        <v/>
      </c>
      <c r="S21" s="182" t="str">
        <f t="shared" si="2"/>
        <v>12</v>
      </c>
      <c r="T21" s="182" t="str">
        <f t="shared" si="3"/>
        <v/>
      </c>
      <c r="U21" s="182" t="str">
        <f t="shared" si="4"/>
        <v/>
      </c>
      <c r="V21" s="189" t="str">
        <f>DATEDIF(MEMORY!$J21,'JANUARI (sesuai bulan berjalan)'!Y$1,"Y")&amp;" Tahun,"&amp;DATEDIF(MEMORY!$J21,'JANUARI (sesuai bulan berjalan)'!Y$1,"YM")&amp;" Bulan,"&amp;DATEDIF(MEMORY!$J21,'JANUARI (sesuai bulan berjalan)'!Y$1,"MD")&amp;" Hari"</f>
        <v>122 Tahun,0 Bulan,31 Hari</v>
      </c>
      <c r="W21" s="178"/>
      <c r="X21" s="178"/>
      <c r="Y21" s="178"/>
      <c r="Z21" s="178"/>
    </row>
    <row r="22" spans="1:26">
      <c r="A22" s="177">
        <v>20</v>
      </c>
      <c r="B22" s="195"/>
      <c r="C22" s="196"/>
      <c r="D22" s="196"/>
      <c r="E22" s="196"/>
      <c r="F22" s="196"/>
      <c r="G22" s="177"/>
      <c r="H22" s="177"/>
      <c r="I22" s="177"/>
      <c r="J22" s="197"/>
      <c r="K22" s="198">
        <f>IFERROR(VALUE(LEFT(MEMORY!V22,2)),"")</f>
        <v>12</v>
      </c>
      <c r="L22" s="177"/>
      <c r="M22" s="177"/>
      <c r="N22" s="177"/>
      <c r="O22" s="177"/>
      <c r="P22" s="178"/>
      <c r="Q22" s="182" t="str">
        <f t="shared" si="0"/>
        <v/>
      </c>
      <c r="R22" s="182" t="str">
        <f t="shared" si="1"/>
        <v/>
      </c>
      <c r="S22" s="182" t="str">
        <f t="shared" si="2"/>
        <v>12</v>
      </c>
      <c r="T22" s="182" t="str">
        <f t="shared" si="3"/>
        <v/>
      </c>
      <c r="U22" s="182" t="str">
        <f t="shared" si="4"/>
        <v/>
      </c>
      <c r="V22" s="189" t="str">
        <f>DATEDIF(MEMORY!$J22,'JANUARI (sesuai bulan berjalan)'!Y$1,"Y")&amp;" Tahun,"&amp;DATEDIF(MEMORY!$J22,'JANUARI (sesuai bulan berjalan)'!Y$1,"YM")&amp;" Bulan,"&amp;DATEDIF(MEMORY!$J22,'JANUARI (sesuai bulan berjalan)'!Y$1,"MD")&amp;" Hari"</f>
        <v>122 Tahun,0 Bulan,31 Hari</v>
      </c>
      <c r="W22" s="178"/>
      <c r="X22" s="178"/>
      <c r="Y22" s="178"/>
      <c r="Z22" s="178"/>
    </row>
    <row r="23" spans="1:26">
      <c r="A23" s="177">
        <v>21</v>
      </c>
      <c r="B23" s="195"/>
      <c r="C23" s="196"/>
      <c r="D23" s="196"/>
      <c r="E23" s="196"/>
      <c r="F23" s="196"/>
      <c r="G23" s="177"/>
      <c r="H23" s="177"/>
      <c r="I23" s="177"/>
      <c r="J23" s="197"/>
      <c r="K23" s="198">
        <f>IFERROR(VALUE(LEFT(MEMORY!V23,2)),"")</f>
        <v>12</v>
      </c>
      <c r="L23" s="177"/>
      <c r="M23" s="177"/>
      <c r="N23" s="177"/>
      <c r="O23" s="177"/>
      <c r="P23" s="178"/>
      <c r="Q23" s="182" t="str">
        <f t="shared" si="0"/>
        <v/>
      </c>
      <c r="R23" s="182" t="str">
        <f t="shared" si="1"/>
        <v/>
      </c>
      <c r="S23" s="182" t="str">
        <f t="shared" si="2"/>
        <v>12</v>
      </c>
      <c r="T23" s="182" t="str">
        <f t="shared" si="3"/>
        <v/>
      </c>
      <c r="U23" s="182" t="str">
        <f t="shared" si="4"/>
        <v/>
      </c>
      <c r="V23" s="189" t="str">
        <f>DATEDIF(MEMORY!$J23,'JANUARI (sesuai bulan berjalan)'!Y$1,"Y")&amp;" Tahun,"&amp;DATEDIF(MEMORY!$J23,'JANUARI (sesuai bulan berjalan)'!Y$1,"YM")&amp;" Bulan,"&amp;DATEDIF(MEMORY!$J23,'JANUARI (sesuai bulan berjalan)'!Y$1,"MD")&amp;" Hari"</f>
        <v>122 Tahun,0 Bulan,31 Hari</v>
      </c>
      <c r="W23" s="178"/>
      <c r="X23" s="178"/>
      <c r="Y23" s="178"/>
      <c r="Z23" s="178"/>
    </row>
    <row r="24" spans="1:26">
      <c r="A24" s="177">
        <v>22</v>
      </c>
      <c r="B24" s="195"/>
      <c r="C24" s="196"/>
      <c r="D24" s="196"/>
      <c r="E24" s="196"/>
      <c r="F24" s="196"/>
      <c r="G24" s="177"/>
      <c r="H24" s="177"/>
      <c r="I24" s="177"/>
      <c r="J24" s="197"/>
      <c r="K24" s="198">
        <f>IFERROR(VALUE(LEFT(MEMORY!V24,2)),"")</f>
        <v>12</v>
      </c>
      <c r="L24" s="177"/>
      <c r="M24" s="177"/>
      <c r="N24" s="177"/>
      <c r="O24" s="177"/>
      <c r="P24" s="178"/>
      <c r="Q24" s="182" t="str">
        <f t="shared" si="0"/>
        <v/>
      </c>
      <c r="R24" s="182" t="str">
        <f t="shared" si="1"/>
        <v/>
      </c>
      <c r="S24" s="182" t="str">
        <f t="shared" si="2"/>
        <v>12</v>
      </c>
      <c r="T24" s="182" t="str">
        <f t="shared" si="3"/>
        <v/>
      </c>
      <c r="U24" s="182" t="str">
        <f t="shared" si="4"/>
        <v/>
      </c>
      <c r="V24" s="189" t="str">
        <f>DATEDIF(MEMORY!$J24,'JANUARI (sesuai bulan berjalan)'!Y$1,"Y")&amp;" Tahun,"&amp;DATEDIF(MEMORY!$J24,'JANUARI (sesuai bulan berjalan)'!Y$1,"YM")&amp;" Bulan,"&amp;DATEDIF(MEMORY!$J24,'JANUARI (sesuai bulan berjalan)'!Y$1,"MD")&amp;" Hari"</f>
        <v>122 Tahun,0 Bulan,31 Hari</v>
      </c>
      <c r="W24" s="178"/>
      <c r="X24" s="178"/>
      <c r="Y24" s="178"/>
      <c r="Z24" s="178"/>
    </row>
    <row r="25" spans="1:26">
      <c r="A25" s="177">
        <v>23</v>
      </c>
      <c r="B25" s="195"/>
      <c r="C25" s="196"/>
      <c r="D25" s="196"/>
      <c r="E25" s="196"/>
      <c r="F25" s="196"/>
      <c r="G25" s="177"/>
      <c r="H25" s="177"/>
      <c r="I25" s="177"/>
      <c r="J25" s="197"/>
      <c r="K25" s="198">
        <f>IFERROR(VALUE(LEFT(MEMORY!V25,2)),"")</f>
        <v>12</v>
      </c>
      <c r="L25" s="177"/>
      <c r="M25" s="177"/>
      <c r="N25" s="177"/>
      <c r="O25" s="177"/>
      <c r="P25" s="178"/>
      <c r="Q25" s="182" t="str">
        <f t="shared" si="0"/>
        <v/>
      </c>
      <c r="R25" s="182" t="str">
        <f t="shared" si="1"/>
        <v/>
      </c>
      <c r="S25" s="182" t="str">
        <f t="shared" si="2"/>
        <v>12</v>
      </c>
      <c r="T25" s="182" t="str">
        <f t="shared" si="3"/>
        <v/>
      </c>
      <c r="U25" s="182" t="str">
        <f t="shared" si="4"/>
        <v/>
      </c>
      <c r="V25" s="189" t="str">
        <f>DATEDIF(MEMORY!$J25,'JANUARI (sesuai bulan berjalan)'!Y$1,"Y")&amp;" Tahun,"&amp;DATEDIF(MEMORY!$J25,'JANUARI (sesuai bulan berjalan)'!Y$1,"YM")&amp;" Bulan,"&amp;DATEDIF(MEMORY!$J25,'JANUARI (sesuai bulan berjalan)'!Y$1,"MD")&amp;" Hari"</f>
        <v>122 Tahun,0 Bulan,31 Hari</v>
      </c>
      <c r="W25" s="178"/>
      <c r="X25" s="178"/>
      <c r="Y25" s="178"/>
      <c r="Z25" s="178"/>
    </row>
    <row r="26" spans="1:26">
      <c r="A26" s="177">
        <v>24</v>
      </c>
      <c r="B26" s="195"/>
      <c r="C26" s="196"/>
      <c r="D26" s="196"/>
      <c r="E26" s="196"/>
      <c r="F26" s="196"/>
      <c r="G26" s="177"/>
      <c r="H26" s="177"/>
      <c r="I26" s="177"/>
      <c r="J26" s="197"/>
      <c r="K26" s="198">
        <f>IFERROR(VALUE(LEFT(MEMORY!V26,2)),"")</f>
        <v>12</v>
      </c>
      <c r="L26" s="177"/>
      <c r="M26" s="177"/>
      <c r="N26" s="177"/>
      <c r="O26" s="177"/>
      <c r="P26" s="178"/>
      <c r="Q26" s="182" t="str">
        <f t="shared" si="0"/>
        <v/>
      </c>
      <c r="R26" s="182" t="str">
        <f t="shared" si="1"/>
        <v/>
      </c>
      <c r="S26" s="182" t="str">
        <f t="shared" si="2"/>
        <v>12</v>
      </c>
      <c r="T26" s="182" t="str">
        <f t="shared" si="3"/>
        <v/>
      </c>
      <c r="U26" s="182" t="str">
        <f t="shared" si="4"/>
        <v/>
      </c>
      <c r="V26" s="189" t="str">
        <f>DATEDIF(MEMORY!$J26,'JANUARI (sesuai bulan berjalan)'!Y$1,"Y")&amp;" Tahun,"&amp;DATEDIF(MEMORY!$J26,'JANUARI (sesuai bulan berjalan)'!Y$1,"YM")&amp;" Bulan,"&amp;DATEDIF(MEMORY!$J26,'JANUARI (sesuai bulan berjalan)'!Y$1,"MD")&amp;" Hari"</f>
        <v>122 Tahun,0 Bulan,31 Hari</v>
      </c>
      <c r="W26" s="178"/>
      <c r="X26" s="178"/>
      <c r="Y26" s="178"/>
      <c r="Z26" s="178"/>
    </row>
    <row r="27" spans="1:26">
      <c r="A27" s="177">
        <v>25</v>
      </c>
      <c r="B27" s="195"/>
      <c r="C27" s="196"/>
      <c r="D27" s="196"/>
      <c r="E27" s="196"/>
      <c r="F27" s="196"/>
      <c r="G27" s="177"/>
      <c r="H27" s="177"/>
      <c r="I27" s="177"/>
      <c r="J27" s="197"/>
      <c r="K27" s="198">
        <f>IFERROR(VALUE(LEFT(MEMORY!V27,2)),"")</f>
        <v>12</v>
      </c>
      <c r="L27" s="177"/>
      <c r="M27" s="177"/>
      <c r="N27" s="177"/>
      <c r="O27" s="177"/>
      <c r="P27" s="178"/>
      <c r="Q27" s="182" t="str">
        <f t="shared" si="0"/>
        <v/>
      </c>
      <c r="R27" s="182" t="str">
        <f t="shared" si="1"/>
        <v/>
      </c>
      <c r="S27" s="182" t="str">
        <f t="shared" si="2"/>
        <v>12</v>
      </c>
      <c r="T27" s="182" t="str">
        <f t="shared" si="3"/>
        <v/>
      </c>
      <c r="U27" s="182" t="str">
        <f t="shared" si="4"/>
        <v/>
      </c>
      <c r="V27" s="189" t="str">
        <f>DATEDIF(MEMORY!$J27,'JANUARI (sesuai bulan berjalan)'!Y$1,"Y")&amp;" Tahun,"&amp;DATEDIF(MEMORY!$J27,'JANUARI (sesuai bulan berjalan)'!Y$1,"YM")&amp;" Bulan,"&amp;DATEDIF(MEMORY!$J27,'JANUARI (sesuai bulan berjalan)'!Y$1,"MD")&amp;" Hari"</f>
        <v>122 Tahun,0 Bulan,31 Hari</v>
      </c>
      <c r="W27" s="178"/>
      <c r="X27" s="178"/>
      <c r="Y27" s="178"/>
      <c r="Z27" s="178"/>
    </row>
    <row r="28" spans="1:26">
      <c r="A28" s="177">
        <v>26</v>
      </c>
      <c r="B28" s="195"/>
      <c r="C28" s="196"/>
      <c r="D28" s="196"/>
      <c r="E28" s="196"/>
      <c r="F28" s="196"/>
      <c r="G28" s="177"/>
      <c r="H28" s="177"/>
      <c r="I28" s="177"/>
      <c r="J28" s="197"/>
      <c r="K28" s="198">
        <f>IFERROR(VALUE(LEFT(MEMORY!V28,2)),"")</f>
        <v>12</v>
      </c>
      <c r="L28" s="177"/>
      <c r="M28" s="177"/>
      <c r="N28" s="177"/>
      <c r="O28" s="177"/>
      <c r="P28" s="178"/>
      <c r="Q28" s="182" t="str">
        <f t="shared" si="0"/>
        <v/>
      </c>
      <c r="R28" s="182" t="str">
        <f t="shared" si="1"/>
        <v/>
      </c>
      <c r="S28" s="182" t="str">
        <f t="shared" si="2"/>
        <v>12</v>
      </c>
      <c r="T28" s="182" t="str">
        <f t="shared" si="3"/>
        <v/>
      </c>
      <c r="U28" s="182" t="str">
        <f t="shared" si="4"/>
        <v/>
      </c>
      <c r="V28" s="189" t="str">
        <f>DATEDIF(MEMORY!$J28,'JANUARI (sesuai bulan berjalan)'!Y$1,"Y")&amp;" Tahun,"&amp;DATEDIF(MEMORY!$J28,'JANUARI (sesuai bulan berjalan)'!Y$1,"YM")&amp;" Bulan,"&amp;DATEDIF(MEMORY!$J28,'JANUARI (sesuai bulan berjalan)'!Y$1,"MD")&amp;" Hari"</f>
        <v>122 Tahun,0 Bulan,31 Hari</v>
      </c>
      <c r="W28" s="178"/>
      <c r="X28" s="178"/>
      <c r="Y28" s="178"/>
      <c r="Z28" s="178"/>
    </row>
    <row r="29" spans="1:26">
      <c r="A29" s="177">
        <v>27</v>
      </c>
      <c r="B29" s="195"/>
      <c r="C29" s="196"/>
      <c r="D29" s="196"/>
      <c r="E29" s="196"/>
      <c r="F29" s="196"/>
      <c r="G29" s="177"/>
      <c r="H29" s="177"/>
      <c r="I29" s="177"/>
      <c r="J29" s="197"/>
      <c r="K29" s="198">
        <f>IFERROR(VALUE(LEFT(MEMORY!V29,2)),"")</f>
        <v>12</v>
      </c>
      <c r="L29" s="177"/>
      <c r="M29" s="177"/>
      <c r="N29" s="177"/>
      <c r="O29" s="177"/>
      <c r="P29" s="178"/>
      <c r="Q29" s="182" t="str">
        <f t="shared" si="0"/>
        <v/>
      </c>
      <c r="R29" s="182" t="str">
        <f t="shared" si="1"/>
        <v/>
      </c>
      <c r="S29" s="182" t="str">
        <f t="shared" si="2"/>
        <v>12</v>
      </c>
      <c r="T29" s="182" t="str">
        <f t="shared" si="3"/>
        <v/>
      </c>
      <c r="U29" s="182" t="str">
        <f t="shared" si="4"/>
        <v/>
      </c>
      <c r="V29" s="189" t="str">
        <f>DATEDIF(MEMORY!$J29,'JANUARI (sesuai bulan berjalan)'!Y$1,"Y")&amp;" Tahun,"&amp;DATEDIF(MEMORY!$J29,'JANUARI (sesuai bulan berjalan)'!Y$1,"YM")&amp;" Bulan,"&amp;DATEDIF(MEMORY!$J29,'JANUARI (sesuai bulan berjalan)'!Y$1,"MD")&amp;" Hari"</f>
        <v>122 Tahun,0 Bulan,31 Hari</v>
      </c>
      <c r="W29" s="178"/>
      <c r="X29" s="178"/>
      <c r="Y29" s="178"/>
      <c r="Z29" s="178"/>
    </row>
    <row r="30" spans="1:26">
      <c r="A30" s="177">
        <v>28</v>
      </c>
      <c r="B30" s="195"/>
      <c r="C30" s="196"/>
      <c r="D30" s="198"/>
      <c r="E30" s="196"/>
      <c r="F30" s="196"/>
      <c r="G30" s="177"/>
      <c r="H30" s="177"/>
      <c r="I30" s="177"/>
      <c r="J30" s="198"/>
      <c r="K30" s="198"/>
      <c r="L30" s="177"/>
      <c r="M30" s="177"/>
      <c r="N30" s="177"/>
      <c r="O30" s="177"/>
      <c r="P30" s="178"/>
      <c r="Q30" s="182" t="str">
        <f t="shared" si="0"/>
        <v/>
      </c>
      <c r="R30" s="182" t="str">
        <f t="shared" si="1"/>
        <v/>
      </c>
      <c r="S30" s="182" t="str">
        <f t="shared" si="2"/>
        <v/>
      </c>
      <c r="T30" s="182" t="str">
        <f t="shared" si="3"/>
        <v/>
      </c>
      <c r="U30" s="182" t="str">
        <f t="shared" si="4"/>
        <v/>
      </c>
      <c r="V30" s="189" t="str">
        <f>DATEDIF(MEMORY!$J30,'JANUARI (sesuai bulan berjalan)'!Y$1,"Y")&amp;" Tahun,"&amp;DATEDIF(MEMORY!$J30,'JANUARI (sesuai bulan berjalan)'!Y$1,"YM")&amp;" Bulan,"&amp;DATEDIF(MEMORY!$J30,'JANUARI (sesuai bulan berjalan)'!Y$1,"MD")&amp;" Hari"</f>
        <v>122 Tahun,0 Bulan,31 Hari</v>
      </c>
      <c r="W30" s="178"/>
      <c r="X30" s="178"/>
      <c r="Y30" s="178"/>
      <c r="Z30" s="178"/>
    </row>
    <row r="31" spans="1:26">
      <c r="A31" s="178"/>
      <c r="B31" s="192"/>
      <c r="C31" s="178"/>
      <c r="D31" s="178"/>
      <c r="E31" s="178"/>
      <c r="F31" s="178"/>
      <c r="G31" s="178"/>
      <c r="H31" s="178"/>
      <c r="I31" s="178"/>
      <c r="J31" s="178"/>
      <c r="K31" s="181"/>
      <c r="L31" s="178"/>
      <c r="M31" s="178"/>
      <c r="N31" s="178"/>
      <c r="O31" s="178"/>
      <c r="P31" s="178"/>
      <c r="Q31" s="181"/>
      <c r="R31" s="181"/>
      <c r="S31" s="181"/>
      <c r="T31" s="181"/>
      <c r="U31" s="181"/>
      <c r="V31" s="181"/>
      <c r="W31" s="178"/>
      <c r="X31" s="178"/>
      <c r="Y31" s="178"/>
      <c r="Z31" s="178"/>
    </row>
    <row r="32" spans="1:26">
      <c r="A32" s="178"/>
      <c r="B32" s="192"/>
      <c r="C32" s="178"/>
      <c r="D32" s="178"/>
      <c r="E32" s="178"/>
      <c r="F32" s="178"/>
      <c r="G32" s="178"/>
      <c r="H32" s="178"/>
      <c r="I32" s="178"/>
      <c r="J32" s="178"/>
      <c r="K32" s="181"/>
      <c r="L32" s="178"/>
      <c r="M32" s="178"/>
      <c r="N32" s="178"/>
      <c r="O32" s="178"/>
      <c r="P32" s="178"/>
      <c r="Q32" s="181"/>
      <c r="R32" s="181"/>
      <c r="S32" s="181"/>
      <c r="T32" s="181"/>
      <c r="U32" s="181"/>
      <c r="V32" s="181"/>
      <c r="W32" s="178"/>
      <c r="X32" s="178"/>
      <c r="Y32" s="178"/>
      <c r="Z32" s="178"/>
    </row>
    <row r="33" spans="1:26">
      <c r="A33" s="178"/>
      <c r="B33" s="192"/>
      <c r="C33" s="178"/>
      <c r="D33" s="178"/>
      <c r="E33" s="178"/>
      <c r="F33" s="178"/>
      <c r="G33" s="178"/>
      <c r="H33" s="178"/>
      <c r="I33" s="178"/>
      <c r="J33" s="178"/>
      <c r="K33" s="181"/>
      <c r="L33" s="178"/>
      <c r="M33" s="178"/>
      <c r="N33" s="178"/>
      <c r="O33" s="178"/>
      <c r="P33" s="178"/>
      <c r="Q33" s="181"/>
      <c r="R33" s="181"/>
      <c r="S33" s="181"/>
      <c r="T33" s="181"/>
      <c r="U33" s="181"/>
      <c r="V33" s="181"/>
      <c r="W33" s="178"/>
      <c r="X33" s="178"/>
      <c r="Y33" s="178"/>
      <c r="Z33" s="178"/>
    </row>
    <row r="34" spans="1:26">
      <c r="A34" s="178"/>
      <c r="B34" s="192"/>
      <c r="C34" s="178"/>
      <c r="D34" s="178"/>
      <c r="E34" s="178"/>
      <c r="F34" s="178"/>
      <c r="G34" s="178"/>
      <c r="H34" s="178"/>
      <c r="I34" s="178"/>
      <c r="J34" s="178"/>
      <c r="K34" s="181"/>
      <c r="L34" s="178"/>
      <c r="M34" s="178"/>
      <c r="N34" s="178"/>
      <c r="O34" s="178"/>
      <c r="P34" s="178"/>
      <c r="Q34" s="181"/>
      <c r="R34" s="181"/>
      <c r="S34" s="181"/>
      <c r="T34" s="181"/>
      <c r="U34" s="181"/>
      <c r="V34" s="181"/>
      <c r="W34" s="178"/>
      <c r="X34" s="178"/>
      <c r="Y34" s="178"/>
      <c r="Z34" s="178"/>
    </row>
    <row r="35" spans="1:26">
      <c r="A35" s="178"/>
      <c r="B35" s="192"/>
      <c r="C35" s="178"/>
      <c r="D35" s="178"/>
      <c r="E35" s="178"/>
      <c r="F35" s="178"/>
      <c r="G35" s="178"/>
      <c r="H35" s="178"/>
      <c r="I35" s="178"/>
      <c r="J35" s="178"/>
      <c r="K35" s="181"/>
      <c r="L35" s="178"/>
      <c r="M35" s="178"/>
      <c r="N35" s="178"/>
      <c r="O35" s="178"/>
      <c r="P35" s="178"/>
      <c r="Q35" s="181"/>
      <c r="R35" s="181"/>
      <c r="S35" s="181"/>
      <c r="T35" s="181"/>
      <c r="U35" s="181"/>
      <c r="V35" s="181"/>
      <c r="W35" s="178"/>
      <c r="X35" s="178"/>
      <c r="Y35" s="178"/>
      <c r="Z35" s="178"/>
    </row>
    <row r="36" spans="1:26">
      <c r="A36" s="178"/>
      <c r="B36" s="192"/>
      <c r="C36" s="178"/>
      <c r="D36" s="178"/>
      <c r="E36" s="178"/>
      <c r="F36" s="178"/>
      <c r="G36" s="178"/>
      <c r="H36" s="178"/>
      <c r="I36" s="178"/>
      <c r="J36" s="178"/>
      <c r="K36" s="181"/>
      <c r="L36" s="178"/>
      <c r="M36" s="178"/>
      <c r="N36" s="178"/>
      <c r="O36" s="178"/>
      <c r="P36" s="178"/>
      <c r="Q36" s="181"/>
      <c r="R36" s="181"/>
      <c r="S36" s="181"/>
      <c r="T36" s="181"/>
      <c r="U36" s="181"/>
      <c r="V36" s="181"/>
      <c r="W36" s="178"/>
      <c r="X36" s="178"/>
      <c r="Y36" s="178"/>
      <c r="Z36" s="178"/>
    </row>
    <row r="37" spans="1:26">
      <c r="A37" s="178"/>
      <c r="B37" s="192"/>
      <c r="C37" s="178"/>
      <c r="D37" s="178"/>
      <c r="E37" s="178"/>
      <c r="F37" s="178"/>
      <c r="G37" s="178"/>
      <c r="H37" s="178"/>
      <c r="I37" s="178"/>
      <c r="J37" s="178"/>
      <c r="K37" s="181"/>
      <c r="L37" s="178"/>
      <c r="M37" s="178"/>
      <c r="N37" s="178"/>
      <c r="O37" s="178"/>
      <c r="P37" s="178"/>
      <c r="Q37" s="181"/>
      <c r="R37" s="181"/>
      <c r="S37" s="181"/>
      <c r="T37" s="181"/>
      <c r="U37" s="181"/>
      <c r="V37" s="181"/>
      <c r="W37" s="178"/>
      <c r="X37" s="178"/>
      <c r="Y37" s="178"/>
      <c r="Z37" s="178"/>
    </row>
    <row r="38" spans="1:26">
      <c r="A38" s="178"/>
      <c r="B38" s="192"/>
      <c r="C38" s="178"/>
      <c r="D38" s="178"/>
      <c r="E38" s="178"/>
      <c r="F38" s="178"/>
      <c r="G38" s="178"/>
      <c r="H38" s="178"/>
      <c r="I38" s="178"/>
      <c r="J38" s="178"/>
      <c r="K38" s="181"/>
      <c r="L38" s="178"/>
      <c r="M38" s="178"/>
      <c r="N38" s="178"/>
      <c r="O38" s="178"/>
      <c r="P38" s="178"/>
      <c r="Q38" s="181"/>
      <c r="R38" s="181"/>
      <c r="S38" s="181"/>
      <c r="T38" s="181"/>
      <c r="U38" s="181"/>
      <c r="V38" s="181"/>
      <c r="W38" s="178"/>
      <c r="X38" s="178"/>
      <c r="Y38" s="178"/>
      <c r="Z38" s="178"/>
    </row>
    <row r="39" spans="1:26">
      <c r="A39" s="178"/>
      <c r="B39" s="192"/>
      <c r="C39" s="178"/>
      <c r="D39" s="178"/>
      <c r="E39" s="178"/>
      <c r="F39" s="178"/>
      <c r="G39" s="178"/>
      <c r="H39" s="178"/>
      <c r="I39" s="178"/>
      <c r="J39" s="178"/>
      <c r="K39" s="181"/>
      <c r="L39" s="178"/>
      <c r="M39" s="178"/>
      <c r="N39" s="178"/>
      <c r="O39" s="178"/>
      <c r="P39" s="178"/>
      <c r="Q39" s="181"/>
      <c r="R39" s="181"/>
      <c r="S39" s="181"/>
      <c r="T39" s="181"/>
      <c r="U39" s="181"/>
      <c r="V39" s="181"/>
      <c r="W39" s="178"/>
      <c r="X39" s="178"/>
      <c r="Y39" s="178"/>
      <c r="Z39" s="178"/>
    </row>
    <row r="40" spans="1:26">
      <c r="A40" s="178"/>
      <c r="B40" s="192"/>
      <c r="C40" s="178"/>
      <c r="D40" s="178"/>
      <c r="E40" s="178"/>
      <c r="F40" s="178"/>
      <c r="G40" s="178"/>
      <c r="H40" s="178"/>
      <c r="I40" s="178"/>
      <c r="J40" s="178"/>
      <c r="K40" s="181"/>
      <c r="L40" s="178"/>
      <c r="M40" s="178"/>
      <c r="N40" s="178"/>
      <c r="O40" s="178"/>
      <c r="P40" s="178"/>
      <c r="Q40" s="181"/>
      <c r="R40" s="181"/>
      <c r="S40" s="181"/>
      <c r="T40" s="181"/>
      <c r="U40" s="181"/>
      <c r="V40" s="181"/>
      <c r="W40" s="178"/>
      <c r="X40" s="178"/>
      <c r="Y40" s="178"/>
      <c r="Z40" s="178"/>
    </row>
    <row r="41" spans="1:26">
      <c r="A41" s="178"/>
      <c r="B41" s="192"/>
      <c r="C41" s="178"/>
      <c r="D41" s="178"/>
      <c r="E41" s="178"/>
      <c r="F41" s="178"/>
      <c r="G41" s="178"/>
      <c r="H41" s="178"/>
      <c r="I41" s="178"/>
      <c r="J41" s="178"/>
      <c r="K41" s="181"/>
      <c r="L41" s="178"/>
      <c r="M41" s="178"/>
      <c r="N41" s="178"/>
      <c r="O41" s="178"/>
      <c r="P41" s="178"/>
      <c r="Q41" s="181"/>
      <c r="R41" s="181"/>
      <c r="S41" s="181"/>
      <c r="T41" s="181"/>
      <c r="U41" s="181"/>
      <c r="V41" s="181"/>
      <c r="W41" s="178"/>
      <c r="X41" s="178"/>
      <c r="Y41" s="178"/>
      <c r="Z41" s="178"/>
    </row>
    <row r="42" spans="1:26">
      <c r="A42" s="178"/>
      <c r="B42" s="192"/>
      <c r="C42" s="178"/>
      <c r="D42" s="178"/>
      <c r="E42" s="178"/>
      <c r="F42" s="178"/>
      <c r="G42" s="178"/>
      <c r="H42" s="178"/>
      <c r="I42" s="178"/>
      <c r="J42" s="178"/>
      <c r="K42" s="181"/>
      <c r="L42" s="178"/>
      <c r="M42" s="178"/>
      <c r="N42" s="178"/>
      <c r="O42" s="178"/>
      <c r="P42" s="178"/>
      <c r="Q42" s="181"/>
      <c r="R42" s="181"/>
      <c r="S42" s="181"/>
      <c r="T42" s="181"/>
      <c r="U42" s="181"/>
      <c r="V42" s="181"/>
      <c r="W42" s="178"/>
      <c r="X42" s="178"/>
      <c r="Y42" s="178"/>
      <c r="Z42" s="178"/>
    </row>
    <row r="43" spans="1:26">
      <c r="A43" s="178"/>
      <c r="B43" s="192"/>
      <c r="C43" s="178"/>
      <c r="D43" s="178"/>
      <c r="E43" s="178"/>
      <c r="F43" s="178"/>
      <c r="G43" s="178"/>
      <c r="H43" s="178"/>
      <c r="I43" s="178"/>
      <c r="J43" s="178"/>
      <c r="K43" s="181"/>
      <c r="L43" s="178"/>
      <c r="M43" s="178"/>
      <c r="N43" s="178"/>
      <c r="O43" s="178"/>
      <c r="P43" s="178"/>
      <c r="Q43" s="181"/>
      <c r="R43" s="181"/>
      <c r="S43" s="181"/>
      <c r="T43" s="181"/>
      <c r="U43" s="181"/>
      <c r="V43" s="181"/>
      <c r="W43" s="178"/>
      <c r="X43" s="178"/>
      <c r="Y43" s="178"/>
      <c r="Z43" s="178"/>
    </row>
    <row r="44" spans="1:26">
      <c r="A44" s="178"/>
      <c r="B44" s="192"/>
      <c r="C44" s="178"/>
      <c r="D44" s="178"/>
      <c r="E44" s="178"/>
      <c r="F44" s="178"/>
      <c r="G44" s="178"/>
      <c r="H44" s="178"/>
      <c r="I44" s="178"/>
      <c r="J44" s="178"/>
      <c r="K44" s="181"/>
      <c r="L44" s="178"/>
      <c r="M44" s="178"/>
      <c r="N44" s="178"/>
      <c r="O44" s="178"/>
      <c r="P44" s="178"/>
      <c r="Q44" s="181"/>
      <c r="R44" s="181"/>
      <c r="S44" s="181"/>
      <c r="T44" s="181"/>
      <c r="U44" s="181"/>
      <c r="V44" s="181"/>
      <c r="W44" s="178"/>
      <c r="X44" s="178"/>
      <c r="Y44" s="178"/>
      <c r="Z44" s="178"/>
    </row>
    <row r="45" spans="1:26">
      <c r="A45" s="178"/>
      <c r="B45" s="192"/>
      <c r="C45" s="178"/>
      <c r="D45" s="178"/>
      <c r="E45" s="178"/>
      <c r="F45" s="178"/>
      <c r="G45" s="178"/>
      <c r="H45" s="178"/>
      <c r="I45" s="178"/>
      <c r="J45" s="178"/>
      <c r="K45" s="181"/>
      <c r="L45" s="178"/>
      <c r="M45" s="178"/>
      <c r="N45" s="178"/>
      <c r="O45" s="178"/>
      <c r="P45" s="178"/>
      <c r="Q45" s="181"/>
      <c r="R45" s="181"/>
      <c r="S45" s="181"/>
      <c r="T45" s="181"/>
      <c r="U45" s="181"/>
      <c r="V45" s="181"/>
      <c r="W45" s="178"/>
      <c r="X45" s="178"/>
      <c r="Y45" s="178"/>
      <c r="Z45" s="178"/>
    </row>
    <row r="46" spans="1:26">
      <c r="A46" s="178"/>
      <c r="B46" s="192"/>
      <c r="C46" s="178"/>
      <c r="D46" s="178"/>
      <c r="E46" s="178"/>
      <c r="F46" s="178"/>
      <c r="G46" s="178"/>
      <c r="H46" s="178"/>
      <c r="I46" s="178"/>
      <c r="J46" s="178"/>
      <c r="K46" s="181"/>
      <c r="L46" s="178"/>
      <c r="M46" s="178"/>
      <c r="N46" s="178"/>
      <c r="O46" s="178"/>
      <c r="P46" s="178"/>
      <c r="Q46" s="181"/>
      <c r="R46" s="181"/>
      <c r="S46" s="181"/>
      <c r="T46" s="181"/>
      <c r="U46" s="181"/>
      <c r="V46" s="181"/>
      <c r="W46" s="178"/>
      <c r="X46" s="178"/>
      <c r="Y46" s="178"/>
      <c r="Z46" s="178"/>
    </row>
    <row r="47" spans="1:26">
      <c r="A47" s="178"/>
      <c r="B47" s="192"/>
      <c r="C47" s="178"/>
      <c r="D47" s="178"/>
      <c r="E47" s="178"/>
      <c r="F47" s="178"/>
      <c r="G47" s="178"/>
      <c r="H47" s="178"/>
      <c r="I47" s="178"/>
      <c r="J47" s="178"/>
      <c r="K47" s="181"/>
      <c r="L47" s="178"/>
      <c r="M47" s="178"/>
      <c r="N47" s="178"/>
      <c r="O47" s="178"/>
      <c r="P47" s="178"/>
      <c r="Q47" s="181"/>
      <c r="R47" s="181"/>
      <c r="S47" s="181"/>
      <c r="T47" s="181"/>
      <c r="U47" s="181"/>
      <c r="V47" s="181"/>
      <c r="W47" s="178"/>
      <c r="X47" s="178"/>
      <c r="Y47" s="178"/>
      <c r="Z47" s="178"/>
    </row>
    <row r="48" spans="1:26">
      <c r="A48" s="178"/>
      <c r="B48" s="192"/>
      <c r="C48" s="178"/>
      <c r="D48" s="178"/>
      <c r="E48" s="178"/>
      <c r="F48" s="178"/>
      <c r="G48" s="178"/>
      <c r="H48" s="178"/>
      <c r="I48" s="178"/>
      <c r="J48" s="178"/>
      <c r="K48" s="181"/>
      <c r="L48" s="178"/>
      <c r="M48" s="178"/>
      <c r="N48" s="178"/>
      <c r="O48" s="178"/>
      <c r="P48" s="178"/>
      <c r="Q48" s="181"/>
      <c r="R48" s="181"/>
      <c r="S48" s="181"/>
      <c r="T48" s="181"/>
      <c r="U48" s="181"/>
      <c r="V48" s="181"/>
      <c r="W48" s="178"/>
      <c r="X48" s="178"/>
      <c r="Y48" s="178"/>
      <c r="Z48" s="178"/>
    </row>
    <row r="49" spans="1:26">
      <c r="A49" s="178"/>
      <c r="B49" s="192"/>
      <c r="C49" s="178"/>
      <c r="D49" s="178"/>
      <c r="E49" s="178"/>
      <c r="F49" s="178"/>
      <c r="G49" s="178"/>
      <c r="H49" s="178"/>
      <c r="I49" s="178"/>
      <c r="J49" s="178"/>
      <c r="K49" s="181"/>
      <c r="L49" s="178"/>
      <c r="M49" s="178"/>
      <c r="N49" s="178"/>
      <c r="O49" s="178"/>
      <c r="P49" s="178"/>
      <c r="Q49" s="181"/>
      <c r="R49" s="181"/>
      <c r="S49" s="181"/>
      <c r="T49" s="181"/>
      <c r="U49" s="181"/>
      <c r="V49" s="181"/>
      <c r="W49" s="178"/>
      <c r="X49" s="178"/>
      <c r="Y49" s="178"/>
      <c r="Z49" s="178"/>
    </row>
    <row r="50" spans="1:26">
      <c r="A50" s="178"/>
      <c r="B50" s="192"/>
      <c r="C50" s="178"/>
      <c r="D50" s="178"/>
      <c r="E50" s="178"/>
      <c r="F50" s="178"/>
      <c r="G50" s="178"/>
      <c r="H50" s="178"/>
      <c r="I50" s="178"/>
      <c r="J50" s="178"/>
      <c r="K50" s="181"/>
      <c r="L50" s="178"/>
      <c r="M50" s="178"/>
      <c r="N50" s="178"/>
      <c r="O50" s="178"/>
      <c r="P50" s="178"/>
      <c r="Q50" s="181"/>
      <c r="R50" s="181"/>
      <c r="S50" s="181"/>
      <c r="T50" s="181"/>
      <c r="U50" s="181"/>
      <c r="V50" s="181"/>
      <c r="W50" s="178"/>
      <c r="X50" s="178"/>
      <c r="Y50" s="178"/>
      <c r="Z50" s="178"/>
    </row>
    <row r="51" spans="1:26">
      <c r="A51" s="178"/>
      <c r="B51" s="192"/>
      <c r="C51" s="178"/>
      <c r="D51" s="178"/>
      <c r="E51" s="178"/>
      <c r="F51" s="178"/>
      <c r="G51" s="178"/>
      <c r="H51" s="178"/>
      <c r="I51" s="178"/>
      <c r="J51" s="178"/>
      <c r="K51" s="181"/>
      <c r="L51" s="178"/>
      <c r="M51" s="178"/>
      <c r="N51" s="178"/>
      <c r="O51" s="178"/>
      <c r="P51" s="178"/>
      <c r="Q51" s="181"/>
      <c r="R51" s="181"/>
      <c r="S51" s="181"/>
      <c r="T51" s="181"/>
      <c r="U51" s="181"/>
      <c r="V51" s="181"/>
      <c r="W51" s="178"/>
      <c r="X51" s="178"/>
      <c r="Y51" s="178"/>
      <c r="Z51" s="178"/>
    </row>
    <row r="52" spans="1:26">
      <c r="A52" s="178"/>
      <c r="B52" s="192"/>
      <c r="C52" s="178"/>
      <c r="D52" s="178"/>
      <c r="E52" s="178"/>
      <c r="F52" s="178"/>
      <c r="G52" s="178"/>
      <c r="H52" s="178"/>
      <c r="I52" s="178"/>
      <c r="J52" s="178"/>
      <c r="K52" s="181"/>
      <c r="L52" s="178"/>
      <c r="M52" s="178"/>
      <c r="N52" s="178"/>
      <c r="O52" s="178"/>
      <c r="P52" s="178"/>
      <c r="Q52" s="181"/>
      <c r="R52" s="181"/>
      <c r="S52" s="181"/>
      <c r="T52" s="181"/>
      <c r="U52" s="181"/>
      <c r="V52" s="181"/>
      <c r="W52" s="178"/>
      <c r="X52" s="178"/>
      <c r="Y52" s="178"/>
      <c r="Z52" s="178"/>
    </row>
    <row r="53" spans="1:26">
      <c r="A53" s="178"/>
      <c r="B53" s="192"/>
      <c r="C53" s="178"/>
      <c r="D53" s="178"/>
      <c r="E53" s="178"/>
      <c r="F53" s="178"/>
      <c r="G53" s="178"/>
      <c r="H53" s="178"/>
      <c r="I53" s="178"/>
      <c r="J53" s="178"/>
      <c r="K53" s="181"/>
      <c r="L53" s="178"/>
      <c r="M53" s="178"/>
      <c r="N53" s="178"/>
      <c r="O53" s="178"/>
      <c r="P53" s="178"/>
      <c r="Q53" s="181"/>
      <c r="R53" s="181"/>
      <c r="S53" s="181"/>
      <c r="T53" s="181"/>
      <c r="U53" s="181"/>
      <c r="V53" s="181"/>
      <c r="W53" s="178"/>
      <c r="X53" s="178"/>
      <c r="Y53" s="178"/>
      <c r="Z53" s="178"/>
    </row>
    <row r="54" spans="1:26">
      <c r="A54" s="178"/>
      <c r="B54" s="192"/>
      <c r="C54" s="178"/>
      <c r="D54" s="178"/>
      <c r="E54" s="178"/>
      <c r="F54" s="178"/>
      <c r="G54" s="178"/>
      <c r="H54" s="178"/>
      <c r="I54" s="178"/>
      <c r="J54" s="178"/>
      <c r="K54" s="181"/>
      <c r="L54" s="178"/>
      <c r="M54" s="178"/>
      <c r="N54" s="178"/>
      <c r="O54" s="178"/>
      <c r="P54" s="178"/>
      <c r="Q54" s="181"/>
      <c r="R54" s="181"/>
      <c r="S54" s="181"/>
      <c r="T54" s="181"/>
      <c r="U54" s="181"/>
      <c r="V54" s="181"/>
      <c r="W54" s="178"/>
      <c r="X54" s="178"/>
      <c r="Y54" s="178"/>
      <c r="Z54" s="178"/>
    </row>
    <row r="55" spans="1:26">
      <c r="A55" s="178"/>
      <c r="B55" s="192"/>
      <c r="C55" s="178"/>
      <c r="D55" s="178"/>
      <c r="E55" s="178"/>
      <c r="F55" s="178"/>
      <c r="G55" s="178"/>
      <c r="H55" s="178"/>
      <c r="I55" s="178"/>
      <c r="J55" s="178"/>
      <c r="K55" s="181"/>
      <c r="L55" s="178"/>
      <c r="M55" s="178"/>
      <c r="N55" s="178"/>
      <c r="O55" s="178"/>
      <c r="P55" s="178"/>
      <c r="Q55" s="181"/>
      <c r="R55" s="181"/>
      <c r="S55" s="181"/>
      <c r="T55" s="181"/>
      <c r="U55" s="181"/>
      <c r="V55" s="181"/>
      <c r="W55" s="178"/>
      <c r="X55" s="178"/>
      <c r="Y55" s="178"/>
      <c r="Z55" s="178"/>
    </row>
    <row r="56" spans="1:26">
      <c r="A56" s="178"/>
      <c r="B56" s="192"/>
      <c r="C56" s="178"/>
      <c r="D56" s="178"/>
      <c r="E56" s="178"/>
      <c r="F56" s="178"/>
      <c r="G56" s="178"/>
      <c r="H56" s="178"/>
      <c r="I56" s="178"/>
      <c r="J56" s="178"/>
      <c r="K56" s="181"/>
      <c r="L56" s="178"/>
      <c r="M56" s="178"/>
      <c r="N56" s="178"/>
      <c r="O56" s="178"/>
      <c r="P56" s="178"/>
      <c r="Q56" s="181"/>
      <c r="R56" s="181"/>
      <c r="S56" s="181"/>
      <c r="T56" s="181"/>
      <c r="U56" s="181"/>
      <c r="V56" s="181"/>
      <c r="W56" s="178"/>
      <c r="X56" s="178"/>
      <c r="Y56" s="178"/>
      <c r="Z56" s="178"/>
    </row>
    <row r="57" spans="1:26">
      <c r="A57" s="178"/>
      <c r="B57" s="192"/>
      <c r="C57" s="178"/>
      <c r="D57" s="178"/>
      <c r="E57" s="178"/>
      <c r="F57" s="178"/>
      <c r="G57" s="178"/>
      <c r="H57" s="178"/>
      <c r="I57" s="178"/>
      <c r="J57" s="178"/>
      <c r="K57" s="181"/>
      <c r="L57" s="178"/>
      <c r="M57" s="178"/>
      <c r="N57" s="178"/>
      <c r="O57" s="178"/>
      <c r="P57" s="178"/>
      <c r="Q57" s="181"/>
      <c r="R57" s="181"/>
      <c r="S57" s="181"/>
      <c r="T57" s="181"/>
      <c r="U57" s="181"/>
      <c r="V57" s="181"/>
      <c r="W57" s="178"/>
      <c r="X57" s="178"/>
      <c r="Y57" s="178"/>
      <c r="Z57" s="178"/>
    </row>
    <row r="58" spans="1:26">
      <c r="A58" s="178"/>
      <c r="B58" s="192"/>
      <c r="C58" s="178"/>
      <c r="D58" s="178"/>
      <c r="E58" s="178"/>
      <c r="F58" s="178"/>
      <c r="G58" s="178"/>
      <c r="H58" s="178"/>
      <c r="I58" s="178"/>
      <c r="J58" s="178"/>
      <c r="K58" s="181"/>
      <c r="L58" s="178"/>
      <c r="M58" s="178"/>
      <c r="N58" s="178"/>
      <c r="O58" s="178"/>
      <c r="P58" s="178"/>
      <c r="Q58" s="181"/>
      <c r="R58" s="181"/>
      <c r="S58" s="181"/>
      <c r="T58" s="181"/>
      <c r="U58" s="181"/>
      <c r="V58" s="181"/>
      <c r="W58" s="178"/>
      <c r="X58" s="178"/>
      <c r="Y58" s="178"/>
      <c r="Z58" s="178"/>
    </row>
    <row r="59" spans="1:26">
      <c r="A59" s="178"/>
      <c r="B59" s="192"/>
      <c r="C59" s="178"/>
      <c r="D59" s="178"/>
      <c r="E59" s="178"/>
      <c r="F59" s="178"/>
      <c r="G59" s="178"/>
      <c r="H59" s="178"/>
      <c r="I59" s="178"/>
      <c r="J59" s="178"/>
      <c r="K59" s="181"/>
      <c r="L59" s="178"/>
      <c r="M59" s="178"/>
      <c r="N59" s="178"/>
      <c r="O59" s="178"/>
      <c r="P59" s="178"/>
      <c r="Q59" s="181"/>
      <c r="R59" s="181"/>
      <c r="S59" s="181"/>
      <c r="T59" s="181"/>
      <c r="U59" s="181"/>
      <c r="V59" s="181"/>
      <c r="W59" s="178"/>
      <c r="X59" s="178"/>
      <c r="Y59" s="178"/>
      <c r="Z59" s="178"/>
    </row>
    <row r="60" spans="1:26">
      <c r="A60" s="178"/>
      <c r="B60" s="192"/>
      <c r="C60" s="178"/>
      <c r="D60" s="178"/>
      <c r="E60" s="178"/>
      <c r="F60" s="178"/>
      <c r="G60" s="178"/>
      <c r="H60" s="178"/>
      <c r="I60" s="178"/>
      <c r="J60" s="178"/>
      <c r="K60" s="181"/>
      <c r="L60" s="178"/>
      <c r="M60" s="178"/>
      <c r="N60" s="178"/>
      <c r="O60" s="178"/>
      <c r="P60" s="178"/>
      <c r="Q60" s="181"/>
      <c r="R60" s="181"/>
      <c r="S60" s="181"/>
      <c r="T60" s="181"/>
      <c r="U60" s="181"/>
      <c r="V60" s="181"/>
      <c r="W60" s="178"/>
      <c r="X60" s="178"/>
      <c r="Y60" s="178"/>
      <c r="Z60" s="178"/>
    </row>
    <row r="61" spans="1:26">
      <c r="A61" s="178"/>
      <c r="B61" s="192"/>
      <c r="C61" s="178"/>
      <c r="D61" s="178"/>
      <c r="E61" s="178"/>
      <c r="F61" s="178"/>
      <c r="G61" s="178"/>
      <c r="H61" s="178"/>
      <c r="I61" s="178"/>
      <c r="J61" s="178"/>
      <c r="K61" s="181"/>
      <c r="L61" s="178"/>
      <c r="M61" s="178"/>
      <c r="N61" s="178"/>
      <c r="O61" s="178"/>
      <c r="P61" s="178"/>
      <c r="Q61" s="181"/>
      <c r="R61" s="181"/>
      <c r="S61" s="181"/>
      <c r="T61" s="181"/>
      <c r="U61" s="181"/>
      <c r="V61" s="181"/>
      <c r="W61" s="178"/>
      <c r="X61" s="178"/>
      <c r="Y61" s="178"/>
      <c r="Z61" s="178"/>
    </row>
    <row r="62" spans="1:26">
      <c r="A62" s="178"/>
      <c r="B62" s="192"/>
      <c r="C62" s="178"/>
      <c r="D62" s="178"/>
      <c r="E62" s="178"/>
      <c r="F62" s="178"/>
      <c r="G62" s="178"/>
      <c r="H62" s="178"/>
      <c r="I62" s="178"/>
      <c r="J62" s="178"/>
      <c r="K62" s="181"/>
      <c r="L62" s="178"/>
      <c r="M62" s="178"/>
      <c r="N62" s="178"/>
      <c r="O62" s="178"/>
      <c r="P62" s="178"/>
      <c r="Q62" s="181"/>
      <c r="R62" s="181"/>
      <c r="S62" s="181"/>
      <c r="T62" s="181"/>
      <c r="U62" s="181"/>
      <c r="V62" s="181"/>
      <c r="W62" s="178"/>
      <c r="X62" s="178"/>
      <c r="Y62" s="178"/>
      <c r="Z62" s="178"/>
    </row>
    <row r="63" spans="1:26">
      <c r="A63" s="178"/>
      <c r="B63" s="192"/>
      <c r="C63" s="178"/>
      <c r="D63" s="178"/>
      <c r="E63" s="178"/>
      <c r="F63" s="178"/>
      <c r="G63" s="178"/>
      <c r="H63" s="178"/>
      <c r="I63" s="178"/>
      <c r="J63" s="178"/>
      <c r="K63" s="181"/>
      <c r="L63" s="178"/>
      <c r="M63" s="178"/>
      <c r="N63" s="178"/>
      <c r="O63" s="178"/>
      <c r="P63" s="178"/>
      <c r="Q63" s="181"/>
      <c r="R63" s="181"/>
      <c r="S63" s="181"/>
      <c r="T63" s="181"/>
      <c r="U63" s="181"/>
      <c r="V63" s="181"/>
      <c r="W63" s="178"/>
      <c r="X63" s="178"/>
      <c r="Y63" s="178"/>
      <c r="Z63" s="178"/>
    </row>
    <row r="64" spans="1:26">
      <c r="A64" s="178"/>
      <c r="B64" s="192"/>
      <c r="C64" s="178"/>
      <c r="D64" s="178"/>
      <c r="E64" s="178"/>
      <c r="F64" s="178"/>
      <c r="G64" s="178"/>
      <c r="H64" s="178"/>
      <c r="I64" s="178"/>
      <c r="J64" s="178"/>
      <c r="K64" s="181"/>
      <c r="L64" s="178"/>
      <c r="M64" s="178"/>
      <c r="N64" s="178"/>
      <c r="O64" s="178"/>
      <c r="P64" s="178"/>
      <c r="Q64" s="181"/>
      <c r="R64" s="181"/>
      <c r="S64" s="181"/>
      <c r="T64" s="181"/>
      <c r="U64" s="181"/>
      <c r="V64" s="181"/>
      <c r="W64" s="178"/>
      <c r="X64" s="178"/>
      <c r="Y64" s="178"/>
      <c r="Z64" s="178"/>
    </row>
    <row r="65" spans="1:26">
      <c r="A65" s="178"/>
      <c r="B65" s="192"/>
      <c r="C65" s="178"/>
      <c r="D65" s="178"/>
      <c r="E65" s="178"/>
      <c r="F65" s="178"/>
      <c r="G65" s="178"/>
      <c r="H65" s="178"/>
      <c r="I65" s="178"/>
      <c r="J65" s="178"/>
      <c r="K65" s="181"/>
      <c r="L65" s="178"/>
      <c r="M65" s="178"/>
      <c r="N65" s="178"/>
      <c r="O65" s="178"/>
      <c r="P65" s="178"/>
      <c r="Q65" s="181"/>
      <c r="R65" s="181"/>
      <c r="S65" s="181"/>
      <c r="T65" s="181"/>
      <c r="U65" s="181"/>
      <c r="V65" s="181"/>
      <c r="W65" s="178"/>
      <c r="X65" s="178"/>
      <c r="Y65" s="178"/>
      <c r="Z65" s="178"/>
    </row>
    <row r="66" spans="1:26">
      <c r="A66" s="178"/>
      <c r="B66" s="192"/>
      <c r="C66" s="178"/>
      <c r="D66" s="178"/>
      <c r="E66" s="178"/>
      <c r="F66" s="178"/>
      <c r="G66" s="178"/>
      <c r="H66" s="178"/>
      <c r="I66" s="178"/>
      <c r="J66" s="178"/>
      <c r="K66" s="181"/>
      <c r="L66" s="178"/>
      <c r="M66" s="178"/>
      <c r="N66" s="178"/>
      <c r="O66" s="178"/>
      <c r="P66" s="178"/>
      <c r="Q66" s="181"/>
      <c r="R66" s="181"/>
      <c r="S66" s="181"/>
      <c r="T66" s="181"/>
      <c r="U66" s="181"/>
      <c r="V66" s="181"/>
      <c r="W66" s="178"/>
      <c r="X66" s="178"/>
      <c r="Y66" s="178"/>
      <c r="Z66" s="178"/>
    </row>
    <row r="67" spans="1:26">
      <c r="A67" s="178"/>
      <c r="B67" s="192"/>
      <c r="C67" s="178"/>
      <c r="D67" s="178"/>
      <c r="E67" s="178"/>
      <c r="F67" s="178"/>
      <c r="G67" s="178"/>
      <c r="H67" s="178"/>
      <c r="I67" s="178"/>
      <c r="J67" s="178"/>
      <c r="K67" s="181"/>
      <c r="L67" s="178"/>
      <c r="M67" s="178"/>
      <c r="N67" s="178"/>
      <c r="O67" s="178"/>
      <c r="P67" s="178"/>
      <c r="Q67" s="181"/>
      <c r="R67" s="181"/>
      <c r="S67" s="181"/>
      <c r="T67" s="181"/>
      <c r="U67" s="181"/>
      <c r="V67" s="181"/>
      <c r="W67" s="178"/>
      <c r="X67" s="178"/>
      <c r="Y67" s="178"/>
      <c r="Z67" s="178"/>
    </row>
    <row r="68" spans="1:26">
      <c r="A68" s="178"/>
      <c r="B68" s="192"/>
      <c r="C68" s="178"/>
      <c r="D68" s="178"/>
      <c r="E68" s="178"/>
      <c r="F68" s="178"/>
      <c r="G68" s="178"/>
      <c r="H68" s="178"/>
      <c r="I68" s="178"/>
      <c r="J68" s="178"/>
      <c r="K68" s="181"/>
      <c r="L68" s="178"/>
      <c r="M68" s="178"/>
      <c r="N68" s="178"/>
      <c r="O68" s="178"/>
      <c r="P68" s="178"/>
      <c r="Q68" s="181"/>
      <c r="R68" s="181"/>
      <c r="S68" s="181"/>
      <c r="T68" s="181"/>
      <c r="U68" s="181"/>
      <c r="V68" s="181"/>
      <c r="W68" s="178"/>
      <c r="X68" s="178"/>
      <c r="Y68" s="178"/>
      <c r="Z68" s="178"/>
    </row>
    <row r="69" spans="1:26">
      <c r="A69" s="178"/>
      <c r="B69" s="192"/>
      <c r="C69" s="178"/>
      <c r="D69" s="178"/>
      <c r="E69" s="178"/>
      <c r="F69" s="178"/>
      <c r="G69" s="178"/>
      <c r="H69" s="178"/>
      <c r="I69" s="178"/>
      <c r="J69" s="178"/>
      <c r="K69" s="181"/>
      <c r="L69" s="178"/>
      <c r="M69" s="178"/>
      <c r="N69" s="178"/>
      <c r="O69" s="178"/>
      <c r="P69" s="178"/>
      <c r="Q69" s="181"/>
      <c r="R69" s="181"/>
      <c r="S69" s="181"/>
      <c r="T69" s="181"/>
      <c r="U69" s="181"/>
      <c r="V69" s="181"/>
      <c r="W69" s="178"/>
      <c r="X69" s="178"/>
      <c r="Y69" s="178"/>
      <c r="Z69" s="178"/>
    </row>
    <row r="70" spans="1:26">
      <c r="A70" s="178"/>
      <c r="B70" s="192"/>
      <c r="C70" s="178"/>
      <c r="D70" s="178"/>
      <c r="E70" s="178"/>
      <c r="F70" s="178"/>
      <c r="G70" s="178"/>
      <c r="H70" s="178"/>
      <c r="I70" s="178"/>
      <c r="J70" s="178"/>
      <c r="K70" s="181"/>
      <c r="L70" s="178"/>
      <c r="M70" s="178"/>
      <c r="N70" s="178"/>
      <c r="O70" s="178"/>
      <c r="P70" s="178"/>
      <c r="Q70" s="181"/>
      <c r="R70" s="181"/>
      <c r="S70" s="181"/>
      <c r="T70" s="181"/>
      <c r="U70" s="181"/>
      <c r="V70" s="181"/>
      <c r="W70" s="178"/>
      <c r="X70" s="178"/>
      <c r="Y70" s="178"/>
      <c r="Z70" s="178"/>
    </row>
    <row r="71" spans="1:26">
      <c r="A71" s="178"/>
      <c r="B71" s="192"/>
      <c r="C71" s="178"/>
      <c r="D71" s="178"/>
      <c r="E71" s="178"/>
      <c r="F71" s="178"/>
      <c r="G71" s="178"/>
      <c r="H71" s="178"/>
      <c r="I71" s="178"/>
      <c r="J71" s="178"/>
      <c r="K71" s="181"/>
      <c r="L71" s="178"/>
      <c r="M71" s="178"/>
      <c r="N71" s="178"/>
      <c r="O71" s="178"/>
      <c r="P71" s="178"/>
      <c r="Q71" s="181"/>
      <c r="R71" s="181"/>
      <c r="S71" s="181"/>
      <c r="T71" s="181"/>
      <c r="U71" s="181"/>
      <c r="V71" s="181"/>
      <c r="W71" s="178"/>
      <c r="X71" s="178"/>
      <c r="Y71" s="178"/>
      <c r="Z71" s="178"/>
    </row>
    <row r="72" spans="1:26">
      <c r="A72" s="178"/>
      <c r="B72" s="192"/>
      <c r="C72" s="178"/>
      <c r="D72" s="178"/>
      <c r="E72" s="178"/>
      <c r="F72" s="178"/>
      <c r="G72" s="178"/>
      <c r="H72" s="178"/>
      <c r="I72" s="178"/>
      <c r="J72" s="178"/>
      <c r="K72" s="181"/>
      <c r="L72" s="178"/>
      <c r="M72" s="178"/>
      <c r="N72" s="178"/>
      <c r="O72" s="178"/>
      <c r="P72" s="178"/>
      <c r="Q72" s="181"/>
      <c r="R72" s="181"/>
      <c r="S72" s="181"/>
      <c r="T72" s="181"/>
      <c r="U72" s="181"/>
      <c r="V72" s="181"/>
      <c r="W72" s="178"/>
      <c r="X72" s="178"/>
      <c r="Y72" s="178"/>
      <c r="Z72" s="178"/>
    </row>
    <row r="73" spans="1:26">
      <c r="A73" s="178"/>
      <c r="B73" s="192"/>
      <c r="C73" s="178"/>
      <c r="D73" s="178"/>
      <c r="E73" s="178"/>
      <c r="F73" s="178"/>
      <c r="G73" s="178"/>
      <c r="H73" s="178"/>
      <c r="I73" s="178"/>
      <c r="J73" s="178"/>
      <c r="K73" s="181"/>
      <c r="L73" s="178"/>
      <c r="M73" s="178"/>
      <c r="N73" s="178"/>
      <c r="O73" s="178"/>
      <c r="P73" s="178"/>
      <c r="Q73" s="181"/>
      <c r="R73" s="181"/>
      <c r="S73" s="181"/>
      <c r="T73" s="181"/>
      <c r="U73" s="181"/>
      <c r="V73" s="181"/>
      <c r="W73" s="178"/>
      <c r="X73" s="178"/>
      <c r="Y73" s="178"/>
      <c r="Z73" s="178"/>
    </row>
    <row r="74" spans="1:26">
      <c r="A74" s="178"/>
      <c r="B74" s="192"/>
      <c r="C74" s="178"/>
      <c r="D74" s="178"/>
      <c r="E74" s="178"/>
      <c r="F74" s="178"/>
      <c r="G74" s="178"/>
      <c r="H74" s="178"/>
      <c r="I74" s="178"/>
      <c r="J74" s="178"/>
      <c r="K74" s="181"/>
      <c r="L74" s="178"/>
      <c r="M74" s="178"/>
      <c r="N74" s="178"/>
      <c r="O74" s="178"/>
      <c r="P74" s="178"/>
      <c r="Q74" s="181"/>
      <c r="R74" s="181"/>
      <c r="S74" s="181"/>
      <c r="T74" s="181"/>
      <c r="U74" s="181"/>
      <c r="V74" s="181"/>
      <c r="W74" s="178"/>
      <c r="X74" s="178"/>
      <c r="Y74" s="178"/>
      <c r="Z74" s="178"/>
    </row>
    <row r="75" spans="1:26">
      <c r="A75" s="178"/>
      <c r="B75" s="192"/>
      <c r="C75" s="178"/>
      <c r="D75" s="178"/>
      <c r="E75" s="178"/>
      <c r="F75" s="178"/>
      <c r="G75" s="178"/>
      <c r="H75" s="178"/>
      <c r="I75" s="178"/>
      <c r="J75" s="178"/>
      <c r="K75" s="181"/>
      <c r="L75" s="178"/>
      <c r="M75" s="178"/>
      <c r="N75" s="178"/>
      <c r="O75" s="178"/>
      <c r="P75" s="178"/>
      <c r="Q75" s="181"/>
      <c r="R75" s="181"/>
      <c r="S75" s="181"/>
      <c r="T75" s="181"/>
      <c r="U75" s="181"/>
      <c r="V75" s="181"/>
      <c r="W75" s="178"/>
      <c r="X75" s="178"/>
      <c r="Y75" s="178"/>
      <c r="Z75" s="178"/>
    </row>
    <row r="76" spans="1:26">
      <c r="A76" s="178"/>
      <c r="B76" s="192"/>
      <c r="C76" s="178"/>
      <c r="D76" s="178"/>
      <c r="E76" s="178"/>
      <c r="F76" s="178"/>
      <c r="G76" s="178"/>
      <c r="H76" s="178"/>
      <c r="I76" s="178"/>
      <c r="J76" s="178"/>
      <c r="K76" s="181"/>
      <c r="L76" s="178"/>
      <c r="M76" s="178"/>
      <c r="N76" s="178"/>
      <c r="O76" s="178"/>
      <c r="P76" s="178"/>
      <c r="Q76" s="181"/>
      <c r="R76" s="181"/>
      <c r="S76" s="181"/>
      <c r="T76" s="181"/>
      <c r="U76" s="181"/>
      <c r="V76" s="181"/>
      <c r="W76" s="178"/>
      <c r="X76" s="178"/>
      <c r="Y76" s="178"/>
      <c r="Z76" s="178"/>
    </row>
    <row r="77" spans="1:26">
      <c r="A77" s="178"/>
      <c r="B77" s="192"/>
      <c r="C77" s="178"/>
      <c r="D77" s="178"/>
      <c r="E77" s="178"/>
      <c r="F77" s="178"/>
      <c r="G77" s="178"/>
      <c r="H77" s="178"/>
      <c r="I77" s="178"/>
      <c r="J77" s="178"/>
      <c r="K77" s="181"/>
      <c r="L77" s="178"/>
      <c r="M77" s="178"/>
      <c r="N77" s="178"/>
      <c r="O77" s="178"/>
      <c r="P77" s="178"/>
      <c r="Q77" s="181"/>
      <c r="R77" s="181"/>
      <c r="S77" s="181"/>
      <c r="T77" s="181"/>
      <c r="U77" s="181"/>
      <c r="V77" s="181"/>
      <c r="W77" s="178"/>
      <c r="X77" s="178"/>
      <c r="Y77" s="178"/>
      <c r="Z77" s="178"/>
    </row>
    <row r="78" spans="1:26">
      <c r="A78" s="178"/>
      <c r="B78" s="192"/>
      <c r="C78" s="178"/>
      <c r="D78" s="178"/>
      <c r="E78" s="178"/>
      <c r="F78" s="178"/>
      <c r="G78" s="178"/>
      <c r="H78" s="178"/>
      <c r="I78" s="178"/>
      <c r="J78" s="178"/>
      <c r="K78" s="181"/>
      <c r="L78" s="178"/>
      <c r="M78" s="178"/>
      <c r="N78" s="178"/>
      <c r="O78" s="178"/>
      <c r="P78" s="178"/>
      <c r="Q78" s="181"/>
      <c r="R78" s="181"/>
      <c r="S78" s="181"/>
      <c r="T78" s="181"/>
      <c r="U78" s="181"/>
      <c r="V78" s="181"/>
      <c r="W78" s="178"/>
      <c r="X78" s="178"/>
      <c r="Y78" s="178"/>
      <c r="Z78" s="178"/>
    </row>
    <row r="79" spans="1:26">
      <c r="A79" s="178"/>
      <c r="B79" s="192"/>
      <c r="C79" s="178"/>
      <c r="D79" s="178"/>
      <c r="E79" s="178"/>
      <c r="F79" s="178"/>
      <c r="G79" s="178"/>
      <c r="H79" s="178"/>
      <c r="I79" s="178"/>
      <c r="J79" s="178"/>
      <c r="K79" s="181"/>
      <c r="L79" s="178"/>
      <c r="M79" s="178"/>
      <c r="N79" s="178"/>
      <c r="O79" s="178"/>
      <c r="P79" s="178"/>
      <c r="Q79" s="181"/>
      <c r="R79" s="181"/>
      <c r="S79" s="181"/>
      <c r="T79" s="181"/>
      <c r="U79" s="181"/>
      <c r="V79" s="181"/>
      <c r="W79" s="178"/>
      <c r="X79" s="178"/>
      <c r="Y79" s="178"/>
      <c r="Z79" s="178"/>
    </row>
    <row r="80" spans="1:26">
      <c r="A80" s="178"/>
      <c r="B80" s="192"/>
      <c r="C80" s="178"/>
      <c r="D80" s="178"/>
      <c r="E80" s="178"/>
      <c r="F80" s="178"/>
      <c r="G80" s="178"/>
      <c r="H80" s="178"/>
      <c r="I80" s="178"/>
      <c r="J80" s="178"/>
      <c r="K80" s="181"/>
      <c r="L80" s="178"/>
      <c r="M80" s="178"/>
      <c r="N80" s="178"/>
      <c r="O80" s="178"/>
      <c r="P80" s="178"/>
      <c r="Q80" s="181"/>
      <c r="R80" s="181"/>
      <c r="S80" s="181"/>
      <c r="T80" s="181"/>
      <c r="U80" s="181"/>
      <c r="V80" s="181"/>
      <c r="W80" s="178"/>
      <c r="X80" s="178"/>
      <c r="Y80" s="178"/>
      <c r="Z80" s="178"/>
    </row>
    <row r="81" spans="1:26">
      <c r="A81" s="178"/>
      <c r="B81" s="192"/>
      <c r="C81" s="178"/>
      <c r="D81" s="178"/>
      <c r="E81" s="178"/>
      <c r="F81" s="178"/>
      <c r="G81" s="178"/>
      <c r="H81" s="178"/>
      <c r="I81" s="178"/>
      <c r="J81" s="178"/>
      <c r="K81" s="181"/>
      <c r="L81" s="178"/>
      <c r="M81" s="178"/>
      <c r="N81" s="178"/>
      <c r="O81" s="178"/>
      <c r="P81" s="178"/>
      <c r="Q81" s="181"/>
      <c r="R81" s="181"/>
      <c r="S81" s="181"/>
      <c r="T81" s="181"/>
      <c r="U81" s="181"/>
      <c r="V81" s="181"/>
      <c r="W81" s="178"/>
      <c r="X81" s="178"/>
      <c r="Y81" s="178"/>
      <c r="Z81" s="178"/>
    </row>
    <row r="82" spans="1:26">
      <c r="A82" s="178"/>
      <c r="B82" s="192"/>
      <c r="C82" s="178"/>
      <c r="D82" s="178"/>
      <c r="E82" s="178"/>
      <c r="F82" s="178"/>
      <c r="G82" s="178"/>
      <c r="H82" s="178"/>
      <c r="I82" s="178"/>
      <c r="J82" s="178"/>
      <c r="K82" s="181"/>
      <c r="L82" s="178"/>
      <c r="M82" s="178"/>
      <c r="N82" s="178"/>
      <c r="O82" s="178"/>
      <c r="P82" s="178"/>
      <c r="Q82" s="181"/>
      <c r="R82" s="181"/>
      <c r="S82" s="181"/>
      <c r="T82" s="181"/>
      <c r="U82" s="181"/>
      <c r="V82" s="181"/>
      <c r="W82" s="178"/>
      <c r="X82" s="178"/>
      <c r="Y82" s="178"/>
      <c r="Z82" s="178"/>
    </row>
    <row r="83" spans="1:26">
      <c r="A83" s="178"/>
      <c r="B83" s="192"/>
      <c r="C83" s="178"/>
      <c r="D83" s="178"/>
      <c r="E83" s="178"/>
      <c r="F83" s="178"/>
      <c r="G83" s="178"/>
      <c r="H83" s="178"/>
      <c r="I83" s="178"/>
      <c r="J83" s="178"/>
      <c r="K83" s="181"/>
      <c r="L83" s="178"/>
      <c r="M83" s="178"/>
      <c r="N83" s="178"/>
      <c r="O83" s="178"/>
      <c r="P83" s="178"/>
      <c r="Q83" s="181"/>
      <c r="R83" s="181"/>
      <c r="S83" s="181"/>
      <c r="T83" s="181"/>
      <c r="U83" s="181"/>
      <c r="V83" s="181"/>
      <c r="W83" s="178"/>
      <c r="X83" s="178"/>
      <c r="Y83" s="178"/>
      <c r="Z83" s="178"/>
    </row>
    <row r="84" spans="1:26">
      <c r="A84" s="178"/>
      <c r="B84" s="192"/>
      <c r="C84" s="178"/>
      <c r="D84" s="178"/>
      <c r="E84" s="178"/>
      <c r="F84" s="178"/>
      <c r="G84" s="178"/>
      <c r="H84" s="178"/>
      <c r="I84" s="178"/>
      <c r="J84" s="178"/>
      <c r="K84" s="181"/>
      <c r="L84" s="178"/>
      <c r="M84" s="178"/>
      <c r="N84" s="178"/>
      <c r="O84" s="178"/>
      <c r="P84" s="178"/>
      <c r="Q84" s="181"/>
      <c r="R84" s="181"/>
      <c r="S84" s="181"/>
      <c r="T84" s="181"/>
      <c r="U84" s="181"/>
      <c r="V84" s="181"/>
      <c r="W84" s="178"/>
      <c r="X84" s="178"/>
      <c r="Y84" s="178"/>
      <c r="Z84" s="178"/>
    </row>
    <row r="85" spans="1:26">
      <c r="A85" s="178"/>
      <c r="B85" s="192"/>
      <c r="C85" s="178"/>
      <c r="D85" s="178"/>
      <c r="E85" s="178"/>
      <c r="F85" s="178"/>
      <c r="G85" s="178"/>
      <c r="H85" s="178"/>
      <c r="I85" s="178"/>
      <c r="J85" s="178"/>
      <c r="K85" s="181"/>
      <c r="L85" s="178"/>
      <c r="M85" s="178"/>
      <c r="N85" s="178"/>
      <c r="O85" s="178"/>
      <c r="P85" s="178"/>
      <c r="Q85" s="181"/>
      <c r="R85" s="181"/>
      <c r="S85" s="181"/>
      <c r="T85" s="181"/>
      <c r="U85" s="181"/>
      <c r="V85" s="181"/>
      <c r="W85" s="178"/>
      <c r="X85" s="178"/>
      <c r="Y85" s="178"/>
      <c r="Z85" s="178"/>
    </row>
    <row r="86" spans="1:26">
      <c r="A86" s="178"/>
      <c r="B86" s="192"/>
      <c r="C86" s="178"/>
      <c r="D86" s="178"/>
      <c r="E86" s="178"/>
      <c r="F86" s="178"/>
      <c r="G86" s="178"/>
      <c r="H86" s="178"/>
      <c r="I86" s="178"/>
      <c r="J86" s="178"/>
      <c r="K86" s="181"/>
      <c r="L86" s="178"/>
      <c r="M86" s="178"/>
      <c r="N86" s="178"/>
      <c r="O86" s="178"/>
      <c r="P86" s="178"/>
      <c r="Q86" s="181"/>
      <c r="R86" s="181"/>
      <c r="S86" s="181"/>
      <c r="T86" s="181"/>
      <c r="U86" s="181"/>
      <c r="V86" s="181"/>
      <c r="W86" s="178"/>
      <c r="X86" s="178"/>
      <c r="Y86" s="178"/>
      <c r="Z86" s="178"/>
    </row>
    <row r="87" spans="1:26">
      <c r="A87" s="178"/>
      <c r="B87" s="192"/>
      <c r="C87" s="178"/>
      <c r="D87" s="178"/>
      <c r="E87" s="178"/>
      <c r="F87" s="178"/>
      <c r="G87" s="178"/>
      <c r="H87" s="178"/>
      <c r="I87" s="178"/>
      <c r="J87" s="178"/>
      <c r="K87" s="181"/>
      <c r="L87" s="178"/>
      <c r="M87" s="178"/>
      <c r="N87" s="178"/>
      <c r="O87" s="178"/>
      <c r="P87" s="178"/>
      <c r="Q87" s="181"/>
      <c r="R87" s="181"/>
      <c r="S87" s="181"/>
      <c r="T87" s="181"/>
      <c r="U87" s="181"/>
      <c r="V87" s="181"/>
      <c r="W87" s="178"/>
      <c r="X87" s="178"/>
      <c r="Y87" s="178"/>
      <c r="Z87" s="178"/>
    </row>
    <row r="88" spans="1:26">
      <c r="A88" s="178"/>
      <c r="B88" s="192"/>
      <c r="C88" s="178"/>
      <c r="D88" s="178"/>
      <c r="E88" s="178"/>
      <c r="F88" s="178"/>
      <c r="G88" s="178"/>
      <c r="H88" s="178"/>
      <c r="I88" s="178"/>
      <c r="J88" s="178"/>
      <c r="K88" s="181"/>
      <c r="L88" s="178"/>
      <c r="M88" s="178"/>
      <c r="N88" s="178"/>
      <c r="O88" s="178"/>
      <c r="P88" s="178"/>
      <c r="Q88" s="181"/>
      <c r="R88" s="181"/>
      <c r="S88" s="181"/>
      <c r="T88" s="181"/>
      <c r="U88" s="181"/>
      <c r="V88" s="181"/>
      <c r="W88" s="178"/>
      <c r="X88" s="178"/>
      <c r="Y88" s="178"/>
      <c r="Z88" s="178"/>
    </row>
    <row r="89" spans="1:26">
      <c r="A89" s="178"/>
      <c r="B89" s="192"/>
      <c r="C89" s="178"/>
      <c r="D89" s="178"/>
      <c r="E89" s="178"/>
      <c r="F89" s="178"/>
      <c r="G89" s="178"/>
      <c r="H89" s="178"/>
      <c r="I89" s="178"/>
      <c r="J89" s="178"/>
      <c r="K89" s="181"/>
      <c r="L89" s="178"/>
      <c r="M89" s="178"/>
      <c r="N89" s="178"/>
      <c r="O89" s="178"/>
      <c r="P89" s="178"/>
      <c r="Q89" s="181"/>
      <c r="R89" s="181"/>
      <c r="S89" s="181"/>
      <c r="T89" s="181"/>
      <c r="U89" s="181"/>
      <c r="V89" s="181"/>
      <c r="W89" s="178"/>
      <c r="X89" s="178"/>
      <c r="Y89" s="178"/>
      <c r="Z89" s="178"/>
    </row>
    <row r="90" spans="1:26">
      <c r="A90" s="178"/>
      <c r="B90" s="192"/>
      <c r="C90" s="178"/>
      <c r="D90" s="178"/>
      <c r="E90" s="178"/>
      <c r="F90" s="178"/>
      <c r="G90" s="178"/>
      <c r="H90" s="178"/>
      <c r="I90" s="178"/>
      <c r="J90" s="178"/>
      <c r="K90" s="181"/>
      <c r="L90" s="178"/>
      <c r="M90" s="178"/>
      <c r="N90" s="178"/>
      <c r="O90" s="178"/>
      <c r="P90" s="178"/>
      <c r="Q90" s="181"/>
      <c r="R90" s="181"/>
      <c r="S90" s="181"/>
      <c r="T90" s="181"/>
      <c r="U90" s="181"/>
      <c r="V90" s="181"/>
      <c r="W90" s="178"/>
      <c r="X90" s="178"/>
      <c r="Y90" s="178"/>
      <c r="Z90" s="178"/>
    </row>
    <row r="91" spans="1:26">
      <c r="A91" s="178"/>
      <c r="B91" s="192"/>
      <c r="C91" s="178"/>
      <c r="D91" s="178"/>
      <c r="E91" s="178"/>
      <c r="F91" s="178"/>
      <c r="G91" s="178"/>
      <c r="H91" s="178"/>
      <c r="I91" s="178"/>
      <c r="J91" s="178"/>
      <c r="K91" s="181"/>
      <c r="L91" s="178"/>
      <c r="M91" s="178"/>
      <c r="N91" s="178"/>
      <c r="O91" s="178"/>
      <c r="P91" s="178"/>
      <c r="Q91" s="181"/>
      <c r="R91" s="181"/>
      <c r="S91" s="181"/>
      <c r="T91" s="181"/>
      <c r="U91" s="181"/>
      <c r="V91" s="181"/>
      <c r="W91" s="178"/>
      <c r="X91" s="178"/>
      <c r="Y91" s="178"/>
      <c r="Z91" s="178"/>
    </row>
    <row r="92" spans="1:26">
      <c r="A92" s="178"/>
      <c r="B92" s="192"/>
      <c r="C92" s="178"/>
      <c r="D92" s="178"/>
      <c r="E92" s="178"/>
      <c r="F92" s="178"/>
      <c r="G92" s="178"/>
      <c r="H92" s="178"/>
      <c r="I92" s="178"/>
      <c r="J92" s="178"/>
      <c r="K92" s="181"/>
      <c r="L92" s="178"/>
      <c r="M92" s="178"/>
      <c r="N92" s="178"/>
      <c r="O92" s="178"/>
      <c r="P92" s="178"/>
      <c r="Q92" s="181"/>
      <c r="R92" s="181"/>
      <c r="S92" s="181"/>
      <c r="T92" s="181"/>
      <c r="U92" s="181"/>
      <c r="V92" s="181"/>
      <c r="W92" s="178"/>
      <c r="X92" s="178"/>
      <c r="Y92" s="178"/>
      <c r="Z92" s="178"/>
    </row>
    <row r="93" spans="1:26">
      <c r="A93" s="178"/>
      <c r="B93" s="192"/>
      <c r="C93" s="178"/>
      <c r="D93" s="178"/>
      <c r="E93" s="178"/>
      <c r="F93" s="178"/>
      <c r="G93" s="178"/>
      <c r="H93" s="178"/>
      <c r="I93" s="178"/>
      <c r="J93" s="178"/>
      <c r="K93" s="181"/>
      <c r="L93" s="178"/>
      <c r="M93" s="178"/>
      <c r="N93" s="178"/>
      <c r="O93" s="178"/>
      <c r="P93" s="178"/>
      <c r="Q93" s="181"/>
      <c r="R93" s="181"/>
      <c r="S93" s="181"/>
      <c r="T93" s="181"/>
      <c r="U93" s="181"/>
      <c r="V93" s="181"/>
      <c r="W93" s="178"/>
      <c r="X93" s="178"/>
      <c r="Y93" s="178"/>
      <c r="Z93" s="178"/>
    </row>
    <row r="94" spans="1:26">
      <c r="A94" s="178"/>
      <c r="B94" s="192"/>
      <c r="C94" s="178"/>
      <c r="D94" s="178"/>
      <c r="E94" s="178"/>
      <c r="F94" s="178"/>
      <c r="G94" s="178"/>
      <c r="H94" s="178"/>
      <c r="I94" s="178"/>
      <c r="J94" s="178"/>
      <c r="K94" s="181"/>
      <c r="L94" s="178"/>
      <c r="M94" s="178"/>
      <c r="N94" s="178"/>
      <c r="O94" s="178"/>
      <c r="P94" s="178"/>
      <c r="Q94" s="181"/>
      <c r="R94" s="181"/>
      <c r="S94" s="181"/>
      <c r="T94" s="181"/>
      <c r="U94" s="181"/>
      <c r="V94" s="181"/>
      <c r="W94" s="178"/>
      <c r="X94" s="178"/>
      <c r="Y94" s="178"/>
      <c r="Z94" s="178"/>
    </row>
    <row r="95" spans="1:26">
      <c r="A95" s="178"/>
      <c r="B95" s="192"/>
      <c r="C95" s="178"/>
      <c r="D95" s="178"/>
      <c r="E95" s="178"/>
      <c r="F95" s="178"/>
      <c r="G95" s="178"/>
      <c r="H95" s="178"/>
      <c r="I95" s="178"/>
      <c r="J95" s="178"/>
      <c r="K95" s="181"/>
      <c r="L95" s="178"/>
      <c r="M95" s="178"/>
      <c r="N95" s="178"/>
      <c r="O95" s="178"/>
      <c r="P95" s="178"/>
      <c r="Q95" s="181"/>
      <c r="R95" s="181"/>
      <c r="S95" s="181"/>
      <c r="T95" s="181"/>
      <c r="U95" s="181"/>
      <c r="V95" s="181"/>
      <c r="W95" s="178"/>
      <c r="X95" s="178"/>
      <c r="Y95" s="178"/>
      <c r="Z95" s="178"/>
    </row>
    <row r="96" spans="1:26">
      <c r="A96" s="178"/>
      <c r="B96" s="192"/>
      <c r="C96" s="178"/>
      <c r="D96" s="178"/>
      <c r="E96" s="178"/>
      <c r="F96" s="178"/>
      <c r="G96" s="178"/>
      <c r="H96" s="178"/>
      <c r="I96" s="178"/>
      <c r="J96" s="178"/>
      <c r="K96" s="181"/>
      <c r="L96" s="178"/>
      <c r="M96" s="178"/>
      <c r="N96" s="178"/>
      <c r="O96" s="178"/>
      <c r="P96" s="178"/>
      <c r="Q96" s="181"/>
      <c r="R96" s="181"/>
      <c r="S96" s="181"/>
      <c r="T96" s="181"/>
      <c r="U96" s="181"/>
      <c r="V96" s="181"/>
      <c r="W96" s="178"/>
      <c r="X96" s="178"/>
      <c r="Y96" s="178"/>
      <c r="Z96" s="178"/>
    </row>
    <row r="97" spans="1:26">
      <c r="A97" s="178"/>
      <c r="B97" s="192"/>
      <c r="C97" s="178"/>
      <c r="D97" s="178"/>
      <c r="E97" s="178"/>
      <c r="F97" s="178"/>
      <c r="G97" s="178"/>
      <c r="H97" s="178"/>
      <c r="I97" s="178"/>
      <c r="J97" s="178"/>
      <c r="K97" s="181"/>
      <c r="L97" s="178"/>
      <c r="M97" s="178"/>
      <c r="N97" s="178"/>
      <c r="O97" s="178"/>
      <c r="P97" s="178"/>
      <c r="Q97" s="181"/>
      <c r="R97" s="181"/>
      <c r="S97" s="181"/>
      <c r="T97" s="181"/>
      <c r="U97" s="181"/>
      <c r="V97" s="181"/>
      <c r="W97" s="178"/>
      <c r="X97" s="178"/>
      <c r="Y97" s="178"/>
      <c r="Z97" s="178"/>
    </row>
    <row r="98" spans="1:26">
      <c r="A98" s="178"/>
      <c r="B98" s="192"/>
      <c r="C98" s="178"/>
      <c r="D98" s="178"/>
      <c r="E98" s="178"/>
      <c r="F98" s="178"/>
      <c r="G98" s="178"/>
      <c r="H98" s="178"/>
      <c r="I98" s="178"/>
      <c r="J98" s="178"/>
      <c r="K98" s="181"/>
      <c r="L98" s="178"/>
      <c r="M98" s="178"/>
      <c r="N98" s="178"/>
      <c r="O98" s="178"/>
      <c r="P98" s="178"/>
      <c r="Q98" s="181"/>
      <c r="R98" s="181"/>
      <c r="S98" s="181"/>
      <c r="T98" s="181"/>
      <c r="U98" s="181"/>
      <c r="V98" s="181"/>
      <c r="W98" s="178"/>
      <c r="X98" s="178"/>
      <c r="Y98" s="178"/>
      <c r="Z98" s="178"/>
    </row>
    <row r="99" spans="1:26">
      <c r="A99" s="178"/>
      <c r="B99" s="192"/>
      <c r="C99" s="178"/>
      <c r="D99" s="178"/>
      <c r="E99" s="178"/>
      <c r="F99" s="178"/>
      <c r="G99" s="178"/>
      <c r="H99" s="178"/>
      <c r="I99" s="178"/>
      <c r="J99" s="178"/>
      <c r="K99" s="181"/>
      <c r="L99" s="178"/>
      <c r="M99" s="178"/>
      <c r="N99" s="178"/>
      <c r="O99" s="178"/>
      <c r="P99" s="178"/>
      <c r="Q99" s="181"/>
      <c r="R99" s="181"/>
      <c r="S99" s="181"/>
      <c r="T99" s="181"/>
      <c r="U99" s="181"/>
      <c r="V99" s="181"/>
      <c r="W99" s="178"/>
      <c r="X99" s="178"/>
      <c r="Y99" s="178"/>
      <c r="Z99" s="178"/>
    </row>
    <row r="100" spans="1:26">
      <c r="A100" s="178"/>
      <c r="B100" s="192"/>
      <c r="C100" s="178"/>
      <c r="D100" s="178"/>
      <c r="E100" s="178"/>
      <c r="F100" s="178"/>
      <c r="G100" s="178"/>
      <c r="H100" s="178"/>
      <c r="I100" s="178"/>
      <c r="J100" s="178"/>
      <c r="K100" s="181"/>
      <c r="L100" s="178"/>
      <c r="M100" s="178"/>
      <c r="N100" s="178"/>
      <c r="O100" s="178"/>
      <c r="P100" s="178"/>
      <c r="Q100" s="181"/>
      <c r="R100" s="181"/>
      <c r="S100" s="181"/>
      <c r="T100" s="181"/>
      <c r="U100" s="181"/>
      <c r="V100" s="181"/>
      <c r="W100" s="178"/>
      <c r="X100" s="178"/>
      <c r="Y100" s="178"/>
      <c r="Z100" s="178"/>
    </row>
    <row r="101" spans="1:26">
      <c r="A101" s="178"/>
      <c r="B101" s="192"/>
      <c r="C101" s="178"/>
      <c r="D101" s="178"/>
      <c r="E101" s="178"/>
      <c r="F101" s="178"/>
      <c r="G101" s="178"/>
      <c r="H101" s="178"/>
      <c r="I101" s="178"/>
      <c r="J101" s="178"/>
      <c r="K101" s="181"/>
      <c r="L101" s="178"/>
      <c r="M101" s="178"/>
      <c r="N101" s="178"/>
      <c r="O101" s="178"/>
      <c r="P101" s="178"/>
      <c r="Q101" s="181"/>
      <c r="R101" s="181"/>
      <c r="S101" s="181"/>
      <c r="T101" s="181"/>
      <c r="U101" s="181"/>
      <c r="V101" s="181"/>
      <c r="W101" s="178"/>
      <c r="X101" s="178"/>
      <c r="Y101" s="178"/>
      <c r="Z101" s="178"/>
    </row>
    <row r="102" spans="1:26">
      <c r="A102" s="178"/>
      <c r="B102" s="192"/>
      <c r="C102" s="178"/>
      <c r="D102" s="178"/>
      <c r="E102" s="178"/>
      <c r="F102" s="178"/>
      <c r="G102" s="178"/>
      <c r="H102" s="178"/>
      <c r="I102" s="178"/>
      <c r="J102" s="178"/>
      <c r="K102" s="181"/>
      <c r="L102" s="178"/>
      <c r="M102" s="178"/>
      <c r="N102" s="178"/>
      <c r="O102" s="178"/>
      <c r="P102" s="178"/>
      <c r="Q102" s="181"/>
      <c r="R102" s="181"/>
      <c r="S102" s="181"/>
      <c r="T102" s="181"/>
      <c r="U102" s="181"/>
      <c r="V102" s="181"/>
      <c r="W102" s="178"/>
      <c r="X102" s="178"/>
      <c r="Y102" s="178"/>
      <c r="Z102" s="178"/>
    </row>
    <row r="103" spans="1:26">
      <c r="A103" s="178"/>
      <c r="B103" s="192"/>
      <c r="C103" s="178"/>
      <c r="D103" s="178"/>
      <c r="E103" s="178"/>
      <c r="F103" s="178"/>
      <c r="G103" s="178"/>
      <c r="H103" s="178"/>
      <c r="I103" s="178"/>
      <c r="J103" s="178"/>
      <c r="K103" s="181"/>
      <c r="L103" s="178"/>
      <c r="M103" s="178"/>
      <c r="N103" s="178"/>
      <c r="O103" s="178"/>
      <c r="P103" s="178"/>
      <c r="Q103" s="181"/>
      <c r="R103" s="181"/>
      <c r="S103" s="181"/>
      <c r="T103" s="181"/>
      <c r="U103" s="181"/>
      <c r="V103" s="181"/>
      <c r="W103" s="178"/>
      <c r="X103" s="178"/>
      <c r="Y103" s="178"/>
      <c r="Z103" s="178"/>
    </row>
    <row r="104" spans="1:26">
      <c r="A104" s="178"/>
      <c r="B104" s="192"/>
      <c r="C104" s="178"/>
      <c r="D104" s="178"/>
      <c r="E104" s="178"/>
      <c r="F104" s="178"/>
      <c r="G104" s="178"/>
      <c r="H104" s="178"/>
      <c r="I104" s="178"/>
      <c r="J104" s="178"/>
      <c r="K104" s="181"/>
      <c r="L104" s="178"/>
      <c r="M104" s="178"/>
      <c r="N104" s="178"/>
      <c r="O104" s="178"/>
      <c r="P104" s="178"/>
      <c r="Q104" s="181"/>
      <c r="R104" s="181"/>
      <c r="S104" s="181"/>
      <c r="T104" s="181"/>
      <c r="U104" s="181"/>
      <c r="V104" s="181"/>
      <c r="W104" s="178"/>
      <c r="X104" s="178"/>
      <c r="Y104" s="178"/>
      <c r="Z104" s="178"/>
    </row>
    <row r="105" spans="1:26">
      <c r="A105" s="178"/>
      <c r="B105" s="192"/>
      <c r="C105" s="178"/>
      <c r="D105" s="178"/>
      <c r="E105" s="178"/>
      <c r="F105" s="178"/>
      <c r="G105" s="178"/>
      <c r="H105" s="178"/>
      <c r="I105" s="178"/>
      <c r="J105" s="178"/>
      <c r="K105" s="181"/>
      <c r="L105" s="178"/>
      <c r="M105" s="178"/>
      <c r="N105" s="178"/>
      <c r="O105" s="178"/>
      <c r="P105" s="178"/>
      <c r="Q105" s="181"/>
      <c r="R105" s="181"/>
      <c r="S105" s="181"/>
      <c r="T105" s="181"/>
      <c r="U105" s="181"/>
      <c r="V105" s="181"/>
      <c r="W105" s="178"/>
      <c r="X105" s="178"/>
      <c r="Y105" s="178"/>
      <c r="Z105" s="178"/>
    </row>
    <row r="106" spans="1:26">
      <c r="A106" s="178"/>
      <c r="B106" s="192"/>
      <c r="C106" s="178"/>
      <c r="D106" s="178"/>
      <c r="E106" s="178"/>
      <c r="F106" s="178"/>
      <c r="G106" s="178"/>
      <c r="H106" s="178"/>
      <c r="I106" s="178"/>
      <c r="J106" s="178"/>
      <c r="K106" s="181"/>
      <c r="L106" s="178"/>
      <c r="M106" s="178"/>
      <c r="N106" s="178"/>
      <c r="O106" s="178"/>
      <c r="P106" s="178"/>
      <c r="Q106" s="181"/>
      <c r="R106" s="181"/>
      <c r="S106" s="181"/>
      <c r="T106" s="181"/>
      <c r="U106" s="181"/>
      <c r="V106" s="181"/>
      <c r="W106" s="178"/>
      <c r="X106" s="178"/>
      <c r="Y106" s="178"/>
      <c r="Z106" s="178"/>
    </row>
    <row r="107" spans="1:26">
      <c r="A107" s="178"/>
      <c r="B107" s="192"/>
      <c r="C107" s="178"/>
      <c r="D107" s="178"/>
      <c r="E107" s="178"/>
      <c r="F107" s="178"/>
      <c r="G107" s="178"/>
      <c r="H107" s="178"/>
      <c r="I107" s="178"/>
      <c r="J107" s="178"/>
      <c r="K107" s="181"/>
      <c r="L107" s="178"/>
      <c r="M107" s="178"/>
      <c r="N107" s="178"/>
      <c r="O107" s="178"/>
      <c r="P107" s="178"/>
      <c r="Q107" s="181"/>
      <c r="R107" s="181"/>
      <c r="S107" s="181"/>
      <c r="T107" s="181"/>
      <c r="U107" s="181"/>
      <c r="V107" s="181"/>
      <c r="W107" s="178"/>
      <c r="X107" s="178"/>
      <c r="Y107" s="178"/>
      <c r="Z107" s="178"/>
    </row>
    <row r="108" spans="1:26">
      <c r="A108" s="178"/>
      <c r="B108" s="192"/>
      <c r="C108" s="178"/>
      <c r="D108" s="178"/>
      <c r="E108" s="178"/>
      <c r="F108" s="178"/>
      <c r="G108" s="178"/>
      <c r="H108" s="178"/>
      <c r="I108" s="178"/>
      <c r="J108" s="178"/>
      <c r="K108" s="181"/>
      <c r="L108" s="178"/>
      <c r="M108" s="178"/>
      <c r="N108" s="178"/>
      <c r="O108" s="178"/>
      <c r="P108" s="178"/>
      <c r="Q108" s="181"/>
      <c r="R108" s="181"/>
      <c r="S108" s="181"/>
      <c r="T108" s="181"/>
      <c r="U108" s="181"/>
      <c r="V108" s="181"/>
      <c r="W108" s="178"/>
      <c r="X108" s="178"/>
      <c r="Y108" s="178"/>
      <c r="Z108" s="178"/>
    </row>
    <row r="109" spans="1:26">
      <c r="A109" s="178"/>
      <c r="B109" s="192"/>
      <c r="C109" s="178"/>
      <c r="D109" s="178"/>
      <c r="E109" s="178"/>
      <c r="F109" s="178"/>
      <c r="G109" s="178"/>
      <c r="H109" s="178"/>
      <c r="I109" s="178"/>
      <c r="J109" s="178"/>
      <c r="K109" s="181"/>
      <c r="L109" s="178"/>
      <c r="M109" s="178"/>
      <c r="N109" s="178"/>
      <c r="O109" s="178"/>
      <c r="P109" s="178"/>
      <c r="Q109" s="181"/>
      <c r="R109" s="181"/>
      <c r="S109" s="181"/>
      <c r="T109" s="181"/>
      <c r="U109" s="181"/>
      <c r="V109" s="181"/>
      <c r="W109" s="178"/>
      <c r="X109" s="178"/>
      <c r="Y109" s="178"/>
      <c r="Z109" s="178"/>
    </row>
    <row r="110" spans="1:26">
      <c r="A110" s="178"/>
      <c r="B110" s="192"/>
      <c r="C110" s="178"/>
      <c r="D110" s="178"/>
      <c r="E110" s="178"/>
      <c r="F110" s="178"/>
      <c r="G110" s="178"/>
      <c r="H110" s="178"/>
      <c r="I110" s="178"/>
      <c r="J110" s="178"/>
      <c r="K110" s="181"/>
      <c r="L110" s="178"/>
      <c r="M110" s="178"/>
      <c r="N110" s="178"/>
      <c r="O110" s="178"/>
      <c r="P110" s="178"/>
      <c r="Q110" s="181"/>
      <c r="R110" s="181"/>
      <c r="S110" s="181"/>
      <c r="T110" s="181"/>
      <c r="U110" s="181"/>
      <c r="V110" s="181"/>
      <c r="W110" s="178"/>
      <c r="X110" s="178"/>
      <c r="Y110" s="178"/>
      <c r="Z110" s="178"/>
    </row>
    <row r="111" spans="1:26">
      <c r="A111" s="178"/>
      <c r="B111" s="192"/>
      <c r="C111" s="178"/>
      <c r="D111" s="178"/>
      <c r="E111" s="178"/>
      <c r="F111" s="178"/>
      <c r="G111" s="178"/>
      <c r="H111" s="178"/>
      <c r="I111" s="178"/>
      <c r="J111" s="178"/>
      <c r="K111" s="181"/>
      <c r="L111" s="178"/>
      <c r="M111" s="178"/>
      <c r="N111" s="178"/>
      <c r="O111" s="178"/>
      <c r="P111" s="178"/>
      <c r="Q111" s="181"/>
      <c r="R111" s="181"/>
      <c r="S111" s="181"/>
      <c r="T111" s="181"/>
      <c r="U111" s="181"/>
      <c r="V111" s="181"/>
      <c r="W111" s="178"/>
      <c r="X111" s="178"/>
      <c r="Y111" s="178"/>
      <c r="Z111" s="178"/>
    </row>
    <row r="112" spans="1:26">
      <c r="A112" s="178"/>
      <c r="B112" s="192"/>
      <c r="C112" s="178"/>
      <c r="D112" s="178"/>
      <c r="E112" s="178"/>
      <c r="F112" s="178"/>
      <c r="G112" s="178"/>
      <c r="H112" s="178"/>
      <c r="I112" s="178"/>
      <c r="J112" s="178"/>
      <c r="K112" s="181"/>
      <c r="L112" s="178"/>
      <c r="M112" s="178"/>
      <c r="N112" s="178"/>
      <c r="O112" s="178"/>
      <c r="P112" s="178"/>
      <c r="Q112" s="181"/>
      <c r="R112" s="181"/>
      <c r="S112" s="181"/>
      <c r="T112" s="181"/>
      <c r="U112" s="181"/>
      <c r="V112" s="181"/>
      <c r="W112" s="178"/>
      <c r="X112" s="178"/>
      <c r="Y112" s="178"/>
      <c r="Z112" s="178"/>
    </row>
    <row r="113" spans="1:26">
      <c r="A113" s="178"/>
      <c r="B113" s="192"/>
      <c r="C113" s="178"/>
      <c r="D113" s="178"/>
      <c r="E113" s="178"/>
      <c r="F113" s="178"/>
      <c r="G113" s="178"/>
      <c r="H113" s="178"/>
      <c r="I113" s="178"/>
      <c r="J113" s="178"/>
      <c r="K113" s="181"/>
      <c r="L113" s="178"/>
      <c r="M113" s="178"/>
      <c r="N113" s="178"/>
      <c r="O113" s="178"/>
      <c r="P113" s="178"/>
      <c r="Q113" s="181"/>
      <c r="R113" s="181"/>
      <c r="S113" s="181"/>
      <c r="T113" s="181"/>
      <c r="U113" s="181"/>
      <c r="V113" s="181"/>
      <c r="W113" s="178"/>
      <c r="X113" s="178"/>
      <c r="Y113" s="178"/>
      <c r="Z113" s="178"/>
    </row>
    <row r="114" spans="1:26">
      <c r="A114" s="178"/>
      <c r="B114" s="192"/>
      <c r="C114" s="178"/>
      <c r="D114" s="178"/>
      <c r="E114" s="178"/>
      <c r="F114" s="178"/>
      <c r="G114" s="178"/>
      <c r="H114" s="178"/>
      <c r="I114" s="178"/>
      <c r="J114" s="178"/>
      <c r="K114" s="181"/>
      <c r="L114" s="178"/>
      <c r="M114" s="178"/>
      <c r="N114" s="178"/>
      <c r="O114" s="178"/>
      <c r="P114" s="178"/>
      <c r="Q114" s="181"/>
      <c r="R114" s="181"/>
      <c r="S114" s="181"/>
      <c r="T114" s="181"/>
      <c r="U114" s="181"/>
      <c r="V114" s="181"/>
      <c r="W114" s="178"/>
      <c r="X114" s="178"/>
      <c r="Y114" s="178"/>
      <c r="Z114" s="178"/>
    </row>
    <row r="115" spans="1:26">
      <c r="A115" s="178"/>
      <c r="B115" s="192"/>
      <c r="C115" s="178"/>
      <c r="D115" s="178"/>
      <c r="E115" s="178"/>
      <c r="F115" s="178"/>
      <c r="G115" s="178"/>
      <c r="H115" s="178"/>
      <c r="I115" s="178"/>
      <c r="J115" s="178"/>
      <c r="K115" s="181"/>
      <c r="L115" s="178"/>
      <c r="M115" s="178"/>
      <c r="N115" s="178"/>
      <c r="O115" s="178"/>
      <c r="P115" s="178"/>
      <c r="Q115" s="181"/>
      <c r="R115" s="181"/>
      <c r="S115" s="181"/>
      <c r="T115" s="181"/>
      <c r="U115" s="181"/>
      <c r="V115" s="181"/>
      <c r="W115" s="178"/>
      <c r="X115" s="178"/>
      <c r="Y115" s="178"/>
      <c r="Z115" s="178"/>
    </row>
    <row r="116" spans="1:26">
      <c r="A116" s="178"/>
      <c r="B116" s="192"/>
      <c r="C116" s="178"/>
      <c r="D116" s="178"/>
      <c r="E116" s="178"/>
      <c r="F116" s="178"/>
      <c r="G116" s="178"/>
      <c r="H116" s="178"/>
      <c r="I116" s="178"/>
      <c r="J116" s="178"/>
      <c r="K116" s="181"/>
      <c r="L116" s="178"/>
      <c r="M116" s="178"/>
      <c r="N116" s="178"/>
      <c r="O116" s="178"/>
      <c r="P116" s="178"/>
      <c r="Q116" s="181"/>
      <c r="R116" s="181"/>
      <c r="S116" s="181"/>
      <c r="T116" s="181"/>
      <c r="U116" s="181"/>
      <c r="V116" s="181"/>
      <c r="W116" s="178"/>
      <c r="X116" s="178"/>
      <c r="Y116" s="178"/>
      <c r="Z116" s="178"/>
    </row>
    <row r="117" spans="1:26">
      <c r="A117" s="178"/>
      <c r="B117" s="192"/>
      <c r="C117" s="178"/>
      <c r="D117" s="178"/>
      <c r="E117" s="178"/>
      <c r="F117" s="178"/>
      <c r="G117" s="178"/>
      <c r="H117" s="178"/>
      <c r="I117" s="178"/>
      <c r="J117" s="178"/>
      <c r="K117" s="181"/>
      <c r="L117" s="178"/>
      <c r="M117" s="178"/>
      <c r="N117" s="178"/>
      <c r="O117" s="178"/>
      <c r="P117" s="178"/>
      <c r="Q117" s="181"/>
      <c r="R117" s="181"/>
      <c r="S117" s="181"/>
      <c r="T117" s="181"/>
      <c r="U117" s="181"/>
      <c r="V117" s="181"/>
      <c r="W117" s="178"/>
      <c r="X117" s="178"/>
      <c r="Y117" s="178"/>
      <c r="Z117" s="178"/>
    </row>
    <row r="118" spans="1:26">
      <c r="A118" s="178"/>
      <c r="B118" s="192"/>
      <c r="C118" s="178"/>
      <c r="D118" s="178"/>
      <c r="E118" s="178"/>
      <c r="F118" s="178"/>
      <c r="G118" s="178"/>
      <c r="H118" s="178"/>
      <c r="I118" s="178"/>
      <c r="J118" s="178"/>
      <c r="K118" s="181"/>
      <c r="L118" s="178"/>
      <c r="M118" s="178"/>
      <c r="N118" s="178"/>
      <c r="O118" s="178"/>
      <c r="P118" s="178"/>
      <c r="Q118" s="181"/>
      <c r="R118" s="181"/>
      <c r="S118" s="181"/>
      <c r="T118" s="181"/>
      <c r="U118" s="181"/>
      <c r="V118" s="181"/>
      <c r="W118" s="178"/>
      <c r="X118" s="178"/>
      <c r="Y118" s="178"/>
      <c r="Z118" s="178"/>
    </row>
    <row r="119" spans="1:26">
      <c r="A119" s="178"/>
      <c r="B119" s="192"/>
      <c r="C119" s="178"/>
      <c r="D119" s="178"/>
      <c r="E119" s="178"/>
      <c r="F119" s="178"/>
      <c r="G119" s="178"/>
      <c r="H119" s="178"/>
      <c r="I119" s="178"/>
      <c r="J119" s="178"/>
      <c r="K119" s="181"/>
      <c r="L119" s="178"/>
      <c r="M119" s="178"/>
      <c r="N119" s="178"/>
      <c r="O119" s="178"/>
      <c r="P119" s="178"/>
      <c r="Q119" s="181"/>
      <c r="R119" s="181"/>
      <c r="S119" s="181"/>
      <c r="T119" s="181"/>
      <c r="U119" s="181"/>
      <c r="V119" s="181"/>
      <c r="W119" s="178"/>
      <c r="X119" s="178"/>
      <c r="Y119" s="178"/>
      <c r="Z119" s="178"/>
    </row>
    <row r="120" spans="1:26">
      <c r="A120" s="178"/>
      <c r="B120" s="192"/>
      <c r="C120" s="178"/>
      <c r="D120" s="178"/>
      <c r="E120" s="178"/>
      <c r="F120" s="178"/>
      <c r="G120" s="178"/>
      <c r="H120" s="178"/>
      <c r="I120" s="178"/>
      <c r="J120" s="178"/>
      <c r="K120" s="181"/>
      <c r="L120" s="178"/>
      <c r="M120" s="178"/>
      <c r="N120" s="178"/>
      <c r="O120" s="178"/>
      <c r="P120" s="178"/>
      <c r="Q120" s="181"/>
      <c r="R120" s="181"/>
      <c r="S120" s="181"/>
      <c r="T120" s="181"/>
      <c r="U120" s="181"/>
      <c r="V120" s="181"/>
      <c r="W120" s="178"/>
      <c r="X120" s="178"/>
      <c r="Y120" s="178"/>
      <c r="Z120" s="178"/>
    </row>
    <row r="121" spans="1:26">
      <c r="A121" s="178"/>
      <c r="B121" s="192"/>
      <c r="C121" s="178"/>
      <c r="D121" s="178"/>
      <c r="E121" s="178"/>
      <c r="F121" s="178"/>
      <c r="G121" s="178"/>
      <c r="H121" s="178"/>
      <c r="I121" s="178"/>
      <c r="J121" s="178"/>
      <c r="K121" s="181"/>
      <c r="L121" s="178"/>
      <c r="M121" s="178"/>
      <c r="N121" s="178"/>
      <c r="O121" s="178"/>
      <c r="P121" s="178"/>
      <c r="Q121" s="181"/>
      <c r="R121" s="181"/>
      <c r="S121" s="181"/>
      <c r="T121" s="181"/>
      <c r="U121" s="181"/>
      <c r="V121" s="181"/>
      <c r="W121" s="178"/>
      <c r="X121" s="178"/>
      <c r="Y121" s="178"/>
      <c r="Z121" s="178"/>
    </row>
    <row r="122" spans="1:26">
      <c r="A122" s="178"/>
      <c r="B122" s="192"/>
      <c r="C122" s="178"/>
      <c r="D122" s="178"/>
      <c r="E122" s="178"/>
      <c r="F122" s="178"/>
      <c r="G122" s="178"/>
      <c r="H122" s="178"/>
      <c r="I122" s="178"/>
      <c r="J122" s="178"/>
      <c r="K122" s="181"/>
      <c r="L122" s="178"/>
      <c r="M122" s="178"/>
      <c r="N122" s="178"/>
      <c r="O122" s="178"/>
      <c r="P122" s="178"/>
      <c r="Q122" s="181"/>
      <c r="R122" s="181"/>
      <c r="S122" s="181"/>
      <c r="T122" s="181"/>
      <c r="U122" s="181"/>
      <c r="V122" s="181"/>
      <c r="W122" s="178"/>
      <c r="X122" s="178"/>
      <c r="Y122" s="178"/>
      <c r="Z122" s="178"/>
    </row>
    <row r="123" spans="1:26">
      <c r="A123" s="178"/>
      <c r="B123" s="192"/>
      <c r="C123" s="178"/>
      <c r="D123" s="178"/>
      <c r="E123" s="178"/>
      <c r="F123" s="178"/>
      <c r="G123" s="178"/>
      <c r="H123" s="178"/>
      <c r="I123" s="178"/>
      <c r="J123" s="178"/>
      <c r="K123" s="181"/>
      <c r="L123" s="178"/>
      <c r="M123" s="178"/>
      <c r="N123" s="178"/>
      <c r="O123" s="178"/>
      <c r="P123" s="178"/>
      <c r="Q123" s="181"/>
      <c r="R123" s="181"/>
      <c r="S123" s="181"/>
      <c r="T123" s="181"/>
      <c r="U123" s="181"/>
      <c r="V123" s="181"/>
      <c r="W123" s="178"/>
      <c r="X123" s="178"/>
      <c r="Y123" s="178"/>
      <c r="Z123" s="178"/>
    </row>
    <row r="124" spans="1:26">
      <c r="A124" s="178"/>
      <c r="B124" s="192"/>
      <c r="C124" s="178"/>
      <c r="D124" s="178"/>
      <c r="E124" s="178"/>
      <c r="F124" s="178"/>
      <c r="G124" s="178"/>
      <c r="H124" s="178"/>
      <c r="I124" s="178"/>
      <c r="J124" s="178"/>
      <c r="K124" s="181"/>
      <c r="L124" s="178"/>
      <c r="M124" s="178"/>
      <c r="N124" s="178"/>
      <c r="O124" s="178"/>
      <c r="P124" s="178"/>
      <c r="Q124" s="181"/>
      <c r="R124" s="181"/>
      <c r="S124" s="181"/>
      <c r="T124" s="181"/>
      <c r="U124" s="181"/>
      <c r="V124" s="181"/>
      <c r="W124" s="178"/>
      <c r="X124" s="178"/>
      <c r="Y124" s="178"/>
      <c r="Z124" s="178"/>
    </row>
    <row r="125" spans="1:26">
      <c r="A125" s="178"/>
      <c r="B125" s="192"/>
      <c r="C125" s="178"/>
      <c r="D125" s="178"/>
      <c r="E125" s="178"/>
      <c r="F125" s="178"/>
      <c r="G125" s="178"/>
      <c r="H125" s="178"/>
      <c r="I125" s="178"/>
      <c r="J125" s="178"/>
      <c r="K125" s="181"/>
      <c r="L125" s="178"/>
      <c r="M125" s="178"/>
      <c r="N125" s="178"/>
      <c r="O125" s="178"/>
      <c r="P125" s="178"/>
      <c r="Q125" s="181"/>
      <c r="R125" s="181"/>
      <c r="S125" s="181"/>
      <c r="T125" s="181"/>
      <c r="U125" s="181"/>
      <c r="V125" s="181"/>
      <c r="W125" s="178"/>
      <c r="X125" s="178"/>
      <c r="Y125" s="178"/>
      <c r="Z125" s="178"/>
    </row>
    <row r="126" spans="1:26">
      <c r="A126" s="178"/>
      <c r="B126" s="192"/>
      <c r="C126" s="178"/>
      <c r="D126" s="178"/>
      <c r="E126" s="178"/>
      <c r="F126" s="178"/>
      <c r="G126" s="178"/>
      <c r="H126" s="178"/>
      <c r="I126" s="178"/>
      <c r="J126" s="178"/>
      <c r="K126" s="181"/>
      <c r="L126" s="178"/>
      <c r="M126" s="178"/>
      <c r="N126" s="178"/>
      <c r="O126" s="178"/>
      <c r="P126" s="178"/>
      <c r="Q126" s="181"/>
      <c r="R126" s="181"/>
      <c r="S126" s="181"/>
      <c r="T126" s="181"/>
      <c r="U126" s="181"/>
      <c r="V126" s="181"/>
      <c r="W126" s="178"/>
      <c r="X126" s="178"/>
      <c r="Y126" s="178"/>
      <c r="Z126" s="178"/>
    </row>
    <row r="127" spans="1:26">
      <c r="A127" s="178"/>
      <c r="B127" s="192"/>
      <c r="C127" s="178"/>
      <c r="D127" s="178"/>
      <c r="E127" s="178"/>
      <c r="F127" s="178"/>
      <c r="G127" s="178"/>
      <c r="H127" s="178"/>
      <c r="I127" s="178"/>
      <c r="J127" s="178"/>
      <c r="K127" s="181"/>
      <c r="L127" s="178"/>
      <c r="M127" s="178"/>
      <c r="N127" s="178"/>
      <c r="O127" s="178"/>
      <c r="P127" s="178"/>
      <c r="Q127" s="181"/>
      <c r="R127" s="181"/>
      <c r="S127" s="181"/>
      <c r="T127" s="181"/>
      <c r="U127" s="181"/>
      <c r="V127" s="181"/>
      <c r="W127" s="178"/>
      <c r="X127" s="178"/>
      <c r="Y127" s="178"/>
      <c r="Z127" s="178"/>
    </row>
    <row r="128" spans="1:26">
      <c r="A128" s="178"/>
      <c r="B128" s="192"/>
      <c r="C128" s="178"/>
      <c r="D128" s="178"/>
      <c r="E128" s="178"/>
      <c r="F128" s="178"/>
      <c r="G128" s="178"/>
      <c r="H128" s="178"/>
      <c r="I128" s="178"/>
      <c r="J128" s="178"/>
      <c r="K128" s="181"/>
      <c r="L128" s="178"/>
      <c r="M128" s="178"/>
      <c r="N128" s="178"/>
      <c r="O128" s="178"/>
      <c r="P128" s="178"/>
      <c r="Q128" s="181"/>
      <c r="R128" s="181"/>
      <c r="S128" s="181"/>
      <c r="T128" s="181"/>
      <c r="U128" s="181"/>
      <c r="V128" s="181"/>
      <c r="W128" s="178"/>
      <c r="X128" s="178"/>
      <c r="Y128" s="178"/>
      <c r="Z128" s="178"/>
    </row>
    <row r="129" spans="1:26">
      <c r="A129" s="178"/>
      <c r="B129" s="192"/>
      <c r="C129" s="178"/>
      <c r="D129" s="178"/>
      <c r="E129" s="178"/>
      <c r="F129" s="178"/>
      <c r="G129" s="178"/>
      <c r="H129" s="178"/>
      <c r="I129" s="178"/>
      <c r="J129" s="178"/>
      <c r="K129" s="181"/>
      <c r="L129" s="178"/>
      <c r="M129" s="178"/>
      <c r="N129" s="178"/>
      <c r="O129" s="178"/>
      <c r="P129" s="178"/>
      <c r="Q129" s="181"/>
      <c r="R129" s="181"/>
      <c r="S129" s="181"/>
      <c r="T129" s="181"/>
      <c r="U129" s="181"/>
      <c r="V129" s="181"/>
      <c r="W129" s="178"/>
      <c r="X129" s="178"/>
      <c r="Y129" s="178"/>
      <c r="Z129" s="178"/>
    </row>
    <row r="130" spans="1:26">
      <c r="A130" s="178"/>
      <c r="B130" s="192"/>
      <c r="C130" s="178"/>
      <c r="D130" s="178"/>
      <c r="E130" s="178"/>
      <c r="F130" s="178"/>
      <c r="G130" s="178"/>
      <c r="H130" s="178"/>
      <c r="I130" s="178"/>
      <c r="J130" s="178"/>
      <c r="K130" s="181"/>
      <c r="L130" s="178"/>
      <c r="M130" s="178"/>
      <c r="N130" s="178"/>
      <c r="O130" s="178"/>
      <c r="P130" s="178"/>
      <c r="Q130" s="181"/>
      <c r="R130" s="181"/>
      <c r="S130" s="181"/>
      <c r="T130" s="181"/>
      <c r="U130" s="181"/>
      <c r="V130" s="181"/>
      <c r="W130" s="178"/>
      <c r="X130" s="178"/>
      <c r="Y130" s="178"/>
      <c r="Z130" s="178"/>
    </row>
    <row r="131" spans="1:26">
      <c r="A131" s="178"/>
      <c r="B131" s="192"/>
      <c r="C131" s="178"/>
      <c r="D131" s="178"/>
      <c r="E131" s="178"/>
      <c r="F131" s="178"/>
      <c r="G131" s="178"/>
      <c r="H131" s="178"/>
      <c r="I131" s="178"/>
      <c r="J131" s="178"/>
      <c r="K131" s="181"/>
      <c r="L131" s="178"/>
      <c r="M131" s="178"/>
      <c r="N131" s="178"/>
      <c r="O131" s="178"/>
      <c r="P131" s="178"/>
      <c r="Q131" s="181"/>
      <c r="R131" s="181"/>
      <c r="S131" s="181"/>
      <c r="T131" s="181"/>
      <c r="U131" s="181"/>
      <c r="V131" s="181"/>
      <c r="W131" s="178"/>
      <c r="X131" s="178"/>
      <c r="Y131" s="178"/>
      <c r="Z131" s="178"/>
    </row>
    <row r="132" spans="1:26">
      <c r="A132" s="178"/>
      <c r="B132" s="192"/>
      <c r="C132" s="178"/>
      <c r="D132" s="178"/>
      <c r="E132" s="178"/>
      <c r="F132" s="178"/>
      <c r="G132" s="178"/>
      <c r="H132" s="178"/>
      <c r="I132" s="178"/>
      <c r="J132" s="178"/>
      <c r="K132" s="181"/>
      <c r="L132" s="178"/>
      <c r="M132" s="178"/>
      <c r="N132" s="178"/>
      <c r="O132" s="178"/>
      <c r="P132" s="178"/>
      <c r="Q132" s="181"/>
      <c r="R132" s="181"/>
      <c r="S132" s="181"/>
      <c r="T132" s="181"/>
      <c r="U132" s="181"/>
      <c r="V132" s="181"/>
      <c r="W132" s="178"/>
      <c r="X132" s="178"/>
      <c r="Y132" s="178"/>
      <c r="Z132" s="178"/>
    </row>
    <row r="133" spans="1:26" ht="14.25" customHeight="1">
      <c r="A133" s="178"/>
      <c r="B133" s="192"/>
      <c r="C133" s="178"/>
      <c r="D133" s="178"/>
      <c r="E133" s="178"/>
      <c r="F133" s="178"/>
      <c r="G133" s="178"/>
      <c r="H133" s="178"/>
      <c r="I133" s="178"/>
      <c r="J133" s="178"/>
      <c r="K133" s="181"/>
      <c r="L133" s="178"/>
      <c r="M133" s="178"/>
      <c r="N133" s="178"/>
      <c r="O133" s="178"/>
      <c r="P133" s="178"/>
      <c r="Q133" s="181"/>
      <c r="R133" s="181"/>
      <c r="S133" s="181"/>
      <c r="T133" s="181"/>
      <c r="U133" s="181"/>
      <c r="V133" s="181"/>
      <c r="W133" s="178"/>
      <c r="X133" s="178"/>
      <c r="Y133" s="178"/>
      <c r="Z133" s="178"/>
    </row>
    <row r="134" spans="1:26" ht="14.25" customHeight="1">
      <c r="A134" s="178"/>
      <c r="B134" s="192"/>
      <c r="C134" s="178"/>
      <c r="D134" s="178"/>
      <c r="E134" s="178"/>
      <c r="F134" s="178"/>
      <c r="G134" s="178"/>
      <c r="H134" s="178"/>
      <c r="I134" s="178"/>
      <c r="J134" s="178"/>
      <c r="K134" s="181"/>
      <c r="L134" s="178"/>
      <c r="M134" s="178"/>
      <c r="N134" s="178"/>
      <c r="O134" s="178"/>
      <c r="P134" s="178"/>
      <c r="Q134" s="181"/>
      <c r="R134" s="181"/>
      <c r="S134" s="181"/>
      <c r="T134" s="181"/>
      <c r="U134" s="181"/>
      <c r="V134" s="181"/>
      <c r="W134" s="178"/>
      <c r="X134" s="178"/>
      <c r="Y134" s="178"/>
      <c r="Z134" s="178"/>
    </row>
    <row r="135" spans="1:26" ht="14.25" customHeight="1">
      <c r="A135" s="178"/>
      <c r="B135" s="192"/>
      <c r="C135" s="178"/>
      <c r="D135" s="178"/>
      <c r="E135" s="178"/>
      <c r="F135" s="178"/>
      <c r="G135" s="178"/>
      <c r="H135" s="178"/>
      <c r="I135" s="178"/>
      <c r="J135" s="178"/>
      <c r="K135" s="181"/>
      <c r="L135" s="178"/>
      <c r="M135" s="178"/>
      <c r="N135" s="178"/>
      <c r="O135" s="178"/>
      <c r="P135" s="178"/>
      <c r="Q135" s="181"/>
      <c r="R135" s="181"/>
      <c r="S135" s="181"/>
      <c r="T135" s="181"/>
      <c r="U135" s="181"/>
      <c r="V135" s="181"/>
      <c r="W135" s="178"/>
      <c r="X135" s="178"/>
      <c r="Y135" s="178"/>
      <c r="Z135" s="178"/>
    </row>
    <row r="136" spans="1:26" ht="14.25" customHeight="1">
      <c r="A136" s="178"/>
      <c r="B136" s="192"/>
      <c r="C136" s="178"/>
      <c r="D136" s="178"/>
      <c r="E136" s="178"/>
      <c r="F136" s="178"/>
      <c r="G136" s="178"/>
      <c r="H136" s="178"/>
      <c r="I136" s="178"/>
      <c r="J136" s="178"/>
      <c r="K136" s="181"/>
      <c r="L136" s="178"/>
      <c r="M136" s="178"/>
      <c r="N136" s="178"/>
      <c r="O136" s="178"/>
      <c r="P136" s="178"/>
      <c r="Q136" s="181"/>
      <c r="R136" s="181"/>
      <c r="S136" s="181"/>
      <c r="T136" s="181"/>
      <c r="U136" s="181"/>
      <c r="V136" s="181"/>
      <c r="W136" s="178"/>
      <c r="X136" s="178"/>
      <c r="Y136" s="178"/>
      <c r="Z136" s="178"/>
    </row>
    <row r="137" spans="1:26" ht="14.25" customHeight="1">
      <c r="A137" s="178"/>
      <c r="B137" s="192"/>
      <c r="C137" s="178"/>
      <c r="D137" s="178"/>
      <c r="E137" s="178"/>
      <c r="F137" s="178"/>
      <c r="G137" s="178"/>
      <c r="H137" s="178"/>
      <c r="I137" s="178"/>
      <c r="J137" s="178"/>
      <c r="K137" s="181"/>
      <c r="L137" s="178"/>
      <c r="M137" s="178"/>
      <c r="N137" s="178"/>
      <c r="O137" s="178"/>
      <c r="P137" s="178"/>
      <c r="Q137" s="181"/>
      <c r="R137" s="181"/>
      <c r="S137" s="181"/>
      <c r="T137" s="181"/>
      <c r="U137" s="181"/>
      <c r="V137" s="181"/>
      <c r="W137" s="178"/>
      <c r="X137" s="178"/>
      <c r="Y137" s="178"/>
      <c r="Z137" s="178"/>
    </row>
    <row r="138" spans="1:26" ht="14.25" customHeight="1">
      <c r="A138" s="178"/>
      <c r="B138" s="192"/>
      <c r="C138" s="178"/>
      <c r="D138" s="178"/>
      <c r="E138" s="178"/>
      <c r="F138" s="178"/>
      <c r="G138" s="178"/>
      <c r="H138" s="178"/>
      <c r="I138" s="178"/>
      <c r="J138" s="178"/>
      <c r="K138" s="181"/>
      <c r="L138" s="178"/>
      <c r="M138" s="178"/>
      <c r="N138" s="178"/>
      <c r="O138" s="178"/>
      <c r="P138" s="178"/>
      <c r="Q138" s="181"/>
      <c r="R138" s="181"/>
      <c r="S138" s="181"/>
      <c r="T138" s="181"/>
      <c r="U138" s="181"/>
      <c r="V138" s="181"/>
      <c r="W138" s="178"/>
      <c r="X138" s="178"/>
      <c r="Y138" s="178"/>
      <c r="Z138" s="178"/>
    </row>
    <row r="139" spans="1:26" ht="14.25" customHeight="1">
      <c r="A139" s="178"/>
      <c r="B139" s="192"/>
      <c r="C139" s="178"/>
      <c r="D139" s="178"/>
      <c r="E139" s="178"/>
      <c r="F139" s="178"/>
      <c r="G139" s="178"/>
      <c r="H139" s="178"/>
      <c r="I139" s="178"/>
      <c r="J139" s="178"/>
      <c r="K139" s="181"/>
      <c r="L139" s="178"/>
      <c r="M139" s="178"/>
      <c r="N139" s="178"/>
      <c r="O139" s="178"/>
      <c r="P139" s="178"/>
      <c r="Q139" s="181"/>
      <c r="R139" s="181"/>
      <c r="S139" s="181"/>
      <c r="T139" s="181"/>
      <c r="U139" s="181"/>
      <c r="V139" s="181"/>
      <c r="W139" s="178"/>
      <c r="X139" s="178"/>
      <c r="Y139" s="178"/>
      <c r="Z139" s="178"/>
    </row>
    <row r="140" spans="1:26" ht="14.25" customHeight="1">
      <c r="A140" s="178"/>
      <c r="B140" s="192"/>
      <c r="C140" s="178"/>
      <c r="D140" s="178"/>
      <c r="E140" s="178"/>
      <c r="F140" s="178"/>
      <c r="G140" s="178"/>
      <c r="H140" s="178"/>
      <c r="I140" s="178"/>
      <c r="J140" s="178"/>
      <c r="K140" s="181"/>
      <c r="L140" s="178"/>
      <c r="M140" s="178"/>
      <c r="N140" s="178"/>
      <c r="O140" s="178"/>
      <c r="P140" s="178"/>
      <c r="Q140" s="181"/>
      <c r="R140" s="181"/>
      <c r="S140" s="181"/>
      <c r="T140" s="181"/>
      <c r="U140" s="181"/>
      <c r="V140" s="181"/>
      <c r="W140" s="178"/>
      <c r="X140" s="178"/>
      <c r="Y140" s="178"/>
      <c r="Z140" s="178"/>
    </row>
    <row r="141" spans="1:26" ht="14.25" customHeight="1">
      <c r="A141" s="178"/>
      <c r="B141" s="192"/>
      <c r="C141" s="178"/>
      <c r="D141" s="178"/>
      <c r="E141" s="178"/>
      <c r="F141" s="178"/>
      <c r="G141" s="178"/>
      <c r="H141" s="178"/>
      <c r="I141" s="178"/>
      <c r="J141" s="178"/>
      <c r="K141" s="181"/>
      <c r="L141" s="178"/>
      <c r="M141" s="178"/>
      <c r="N141" s="178"/>
      <c r="O141" s="178"/>
      <c r="P141" s="178"/>
      <c r="Q141" s="181"/>
      <c r="R141" s="181"/>
      <c r="S141" s="181"/>
      <c r="T141" s="181"/>
      <c r="U141" s="181"/>
      <c r="V141" s="181"/>
      <c r="W141" s="178"/>
      <c r="X141" s="178"/>
      <c r="Y141" s="178"/>
      <c r="Z141" s="178"/>
    </row>
    <row r="142" spans="1:26" ht="14.25" customHeight="1">
      <c r="A142" s="178"/>
      <c r="B142" s="192"/>
      <c r="C142" s="178"/>
      <c r="D142" s="178"/>
      <c r="E142" s="178"/>
      <c r="F142" s="178"/>
      <c r="G142" s="178"/>
      <c r="H142" s="178"/>
      <c r="I142" s="178"/>
      <c r="J142" s="178"/>
      <c r="K142" s="181"/>
      <c r="L142" s="178"/>
      <c r="M142" s="178"/>
      <c r="N142" s="178"/>
      <c r="O142" s="178"/>
      <c r="P142" s="178"/>
      <c r="Q142" s="181"/>
      <c r="R142" s="181"/>
      <c r="S142" s="181"/>
      <c r="T142" s="181"/>
      <c r="U142" s="181"/>
      <c r="V142" s="181"/>
      <c r="W142" s="178"/>
      <c r="X142" s="178"/>
      <c r="Y142" s="178"/>
      <c r="Z142" s="178"/>
    </row>
    <row r="143" spans="1:26" ht="14.25" customHeight="1">
      <c r="A143" s="178"/>
      <c r="B143" s="192"/>
      <c r="C143" s="178"/>
      <c r="D143" s="178"/>
      <c r="E143" s="178"/>
      <c r="F143" s="178"/>
      <c r="G143" s="178"/>
      <c r="H143" s="178"/>
      <c r="I143" s="178"/>
      <c r="J143" s="178"/>
      <c r="K143" s="181"/>
      <c r="L143" s="178"/>
      <c r="M143" s="178"/>
      <c r="N143" s="178"/>
      <c r="O143" s="178"/>
      <c r="P143" s="178"/>
      <c r="Q143" s="181"/>
      <c r="R143" s="181"/>
      <c r="S143" s="181"/>
      <c r="T143" s="181"/>
      <c r="U143" s="181"/>
      <c r="V143" s="181"/>
      <c r="W143" s="178"/>
      <c r="X143" s="178"/>
      <c r="Y143" s="178"/>
      <c r="Z143" s="178"/>
    </row>
    <row r="144" spans="1:26" ht="14.25" customHeight="1">
      <c r="A144" s="178"/>
      <c r="B144" s="192"/>
      <c r="C144" s="178"/>
      <c r="D144" s="178"/>
      <c r="E144" s="178"/>
      <c r="F144" s="178"/>
      <c r="G144" s="178"/>
      <c r="H144" s="178"/>
      <c r="I144" s="178"/>
      <c r="J144" s="178"/>
      <c r="K144" s="181"/>
      <c r="L144" s="178"/>
      <c r="M144" s="178"/>
      <c r="N144" s="178"/>
      <c r="O144" s="178"/>
      <c r="P144" s="178"/>
      <c r="Q144" s="181"/>
      <c r="R144" s="181"/>
      <c r="S144" s="181"/>
      <c r="T144" s="181"/>
      <c r="U144" s="181"/>
      <c r="V144" s="181"/>
      <c r="W144" s="178"/>
      <c r="X144" s="178"/>
      <c r="Y144" s="178"/>
      <c r="Z144" s="178"/>
    </row>
    <row r="145" spans="1:26" ht="14.25" customHeight="1">
      <c r="A145" s="178"/>
      <c r="B145" s="192"/>
      <c r="C145" s="178"/>
      <c r="D145" s="178"/>
      <c r="E145" s="178"/>
      <c r="F145" s="178"/>
      <c r="G145" s="178"/>
      <c r="H145" s="178"/>
      <c r="I145" s="178"/>
      <c r="J145" s="178"/>
      <c r="K145" s="181"/>
      <c r="L145" s="178"/>
      <c r="M145" s="178"/>
      <c r="N145" s="178"/>
      <c r="O145" s="178"/>
      <c r="P145" s="178"/>
      <c r="Q145" s="181"/>
      <c r="R145" s="181"/>
      <c r="S145" s="181"/>
      <c r="T145" s="181"/>
      <c r="U145" s="181"/>
      <c r="V145" s="181"/>
      <c r="W145" s="178"/>
      <c r="X145" s="178"/>
      <c r="Y145" s="178"/>
      <c r="Z145" s="178"/>
    </row>
    <row r="146" spans="1:26" ht="14.25" customHeight="1">
      <c r="A146" s="178"/>
      <c r="B146" s="192"/>
      <c r="C146" s="178"/>
      <c r="D146" s="178"/>
      <c r="E146" s="178"/>
      <c r="F146" s="178"/>
      <c r="G146" s="178"/>
      <c r="H146" s="178"/>
      <c r="I146" s="178"/>
      <c r="J146" s="178"/>
      <c r="K146" s="181"/>
      <c r="L146" s="178"/>
      <c r="M146" s="178"/>
      <c r="N146" s="178"/>
      <c r="O146" s="178"/>
      <c r="P146" s="178"/>
      <c r="Q146" s="181"/>
      <c r="R146" s="181"/>
      <c r="S146" s="181"/>
      <c r="T146" s="181"/>
      <c r="U146" s="181"/>
      <c r="V146" s="181"/>
      <c r="W146" s="178"/>
      <c r="X146" s="178"/>
      <c r="Y146" s="178"/>
      <c r="Z146" s="178"/>
    </row>
    <row r="147" spans="1:26" ht="14.25" customHeight="1">
      <c r="A147" s="178"/>
      <c r="B147" s="192"/>
      <c r="C147" s="178"/>
      <c r="D147" s="178"/>
      <c r="E147" s="178"/>
      <c r="F147" s="178"/>
      <c r="G147" s="178"/>
      <c r="H147" s="178"/>
      <c r="I147" s="178"/>
      <c r="J147" s="178"/>
      <c r="K147" s="181"/>
      <c r="L147" s="178"/>
      <c r="M147" s="178"/>
      <c r="N147" s="178"/>
      <c r="O147" s="178"/>
      <c r="P147" s="178"/>
      <c r="Q147" s="181"/>
      <c r="R147" s="181"/>
      <c r="S147" s="181"/>
      <c r="T147" s="181"/>
      <c r="U147" s="181"/>
      <c r="V147" s="181"/>
      <c r="W147" s="178"/>
      <c r="X147" s="178"/>
      <c r="Y147" s="178"/>
      <c r="Z147" s="178"/>
    </row>
    <row r="148" spans="1:26" ht="14.25" customHeight="1">
      <c r="A148" s="178"/>
      <c r="B148" s="192"/>
      <c r="C148" s="178"/>
      <c r="D148" s="178"/>
      <c r="E148" s="178"/>
      <c r="F148" s="178"/>
      <c r="G148" s="178"/>
      <c r="H148" s="178"/>
      <c r="I148" s="178"/>
      <c r="J148" s="178"/>
      <c r="K148" s="181"/>
      <c r="L148" s="178"/>
      <c r="M148" s="178"/>
      <c r="N148" s="178"/>
      <c r="O148" s="178"/>
      <c r="P148" s="178"/>
      <c r="Q148" s="181"/>
      <c r="R148" s="181"/>
      <c r="S148" s="181"/>
      <c r="T148" s="181"/>
      <c r="U148" s="181"/>
      <c r="V148" s="181"/>
      <c r="W148" s="178"/>
      <c r="X148" s="178"/>
      <c r="Y148" s="178"/>
      <c r="Z148" s="178"/>
    </row>
    <row r="149" spans="1:26" ht="14.25" customHeight="1">
      <c r="A149" s="178"/>
      <c r="B149" s="192"/>
      <c r="C149" s="178"/>
      <c r="D149" s="178"/>
      <c r="E149" s="178"/>
      <c r="F149" s="178"/>
      <c r="G149" s="178"/>
      <c r="H149" s="178"/>
      <c r="I149" s="178"/>
      <c r="J149" s="178"/>
      <c r="K149" s="181"/>
      <c r="L149" s="178"/>
      <c r="M149" s="178"/>
      <c r="N149" s="178"/>
      <c r="O149" s="178"/>
      <c r="P149" s="178"/>
      <c r="Q149" s="181"/>
      <c r="R149" s="181"/>
      <c r="S149" s="181"/>
      <c r="T149" s="181"/>
      <c r="U149" s="181"/>
      <c r="V149" s="181"/>
      <c r="W149" s="178"/>
      <c r="X149" s="178"/>
      <c r="Y149" s="178"/>
      <c r="Z149" s="178"/>
    </row>
    <row r="150" spans="1:26" ht="14.25" customHeight="1">
      <c r="A150" s="178"/>
      <c r="B150" s="192"/>
      <c r="C150" s="178"/>
      <c r="D150" s="178"/>
      <c r="E150" s="178"/>
      <c r="F150" s="178"/>
      <c r="G150" s="178"/>
      <c r="H150" s="178"/>
      <c r="I150" s="178"/>
      <c r="J150" s="178"/>
      <c r="K150" s="181"/>
      <c r="L150" s="178"/>
      <c r="M150" s="178"/>
      <c r="N150" s="178"/>
      <c r="O150" s="178"/>
      <c r="P150" s="178"/>
      <c r="Q150" s="181"/>
      <c r="R150" s="181"/>
      <c r="S150" s="181"/>
      <c r="T150" s="181"/>
      <c r="U150" s="181"/>
      <c r="V150" s="181"/>
      <c r="W150" s="178"/>
      <c r="X150" s="178"/>
      <c r="Y150" s="178"/>
      <c r="Z150" s="178"/>
    </row>
    <row r="151" spans="1:26" ht="14.25" customHeight="1">
      <c r="A151" s="178"/>
      <c r="B151" s="192"/>
      <c r="C151" s="178"/>
      <c r="D151" s="178"/>
      <c r="E151" s="178"/>
      <c r="F151" s="178"/>
      <c r="G151" s="178"/>
      <c r="H151" s="178"/>
      <c r="I151" s="178"/>
      <c r="J151" s="178"/>
      <c r="K151" s="181"/>
      <c r="L151" s="178"/>
      <c r="M151" s="178"/>
      <c r="N151" s="178"/>
      <c r="O151" s="178"/>
      <c r="P151" s="178"/>
      <c r="Q151" s="181"/>
      <c r="R151" s="181"/>
      <c r="S151" s="181"/>
      <c r="T151" s="181"/>
      <c r="U151" s="181"/>
      <c r="V151" s="181"/>
      <c r="W151" s="178"/>
      <c r="X151" s="178"/>
      <c r="Y151" s="178"/>
      <c r="Z151" s="178"/>
    </row>
    <row r="152" spans="1:26" ht="14.25" customHeight="1">
      <c r="A152" s="178"/>
      <c r="B152" s="192"/>
      <c r="C152" s="178"/>
      <c r="D152" s="178"/>
      <c r="E152" s="178"/>
      <c r="F152" s="178"/>
      <c r="G152" s="178"/>
      <c r="H152" s="178"/>
      <c r="I152" s="178"/>
      <c r="J152" s="178"/>
      <c r="K152" s="181"/>
      <c r="L152" s="178"/>
      <c r="M152" s="178"/>
      <c r="N152" s="178"/>
      <c r="O152" s="178"/>
      <c r="P152" s="178"/>
      <c r="Q152" s="181"/>
      <c r="R152" s="181"/>
      <c r="S152" s="181"/>
      <c r="T152" s="181"/>
      <c r="U152" s="181"/>
      <c r="V152" s="181"/>
      <c r="W152" s="178"/>
      <c r="X152" s="178"/>
      <c r="Y152" s="178"/>
      <c r="Z152" s="178"/>
    </row>
    <row r="153" spans="1:26" ht="14.25" customHeight="1">
      <c r="A153" s="178"/>
      <c r="B153" s="192"/>
      <c r="C153" s="178"/>
      <c r="D153" s="178"/>
      <c r="E153" s="178"/>
      <c r="F153" s="178"/>
      <c r="G153" s="178"/>
      <c r="H153" s="178"/>
      <c r="I153" s="178"/>
      <c r="J153" s="178"/>
      <c r="K153" s="181"/>
      <c r="L153" s="178"/>
      <c r="M153" s="178"/>
      <c r="N153" s="178"/>
      <c r="O153" s="178"/>
      <c r="P153" s="178"/>
      <c r="Q153" s="181"/>
      <c r="R153" s="181"/>
      <c r="S153" s="181"/>
      <c r="T153" s="181"/>
      <c r="U153" s="181"/>
      <c r="V153" s="181"/>
      <c r="W153" s="178"/>
      <c r="X153" s="178"/>
      <c r="Y153" s="178"/>
      <c r="Z153" s="178"/>
    </row>
    <row r="154" spans="1:26" ht="14.25" customHeight="1">
      <c r="A154" s="178"/>
      <c r="B154" s="192"/>
      <c r="C154" s="178"/>
      <c r="D154" s="178"/>
      <c r="E154" s="178"/>
      <c r="F154" s="178"/>
      <c r="G154" s="178"/>
      <c r="H154" s="178"/>
      <c r="I154" s="178"/>
      <c r="J154" s="178"/>
      <c r="K154" s="181"/>
      <c r="L154" s="178"/>
      <c r="M154" s="178"/>
      <c r="N154" s="178"/>
      <c r="O154" s="178"/>
      <c r="P154" s="178"/>
      <c r="Q154" s="181"/>
      <c r="R154" s="181"/>
      <c r="S154" s="181"/>
      <c r="T154" s="181"/>
      <c r="U154" s="181"/>
      <c r="V154" s="181"/>
      <c r="W154" s="178"/>
      <c r="X154" s="178"/>
      <c r="Y154" s="178"/>
      <c r="Z154" s="178"/>
    </row>
    <row r="155" spans="1:26" ht="14.25" customHeight="1">
      <c r="A155" s="178"/>
      <c r="B155" s="192"/>
      <c r="C155" s="178"/>
      <c r="D155" s="178"/>
      <c r="E155" s="178"/>
      <c r="F155" s="178"/>
      <c r="G155" s="178"/>
      <c r="H155" s="178"/>
      <c r="I155" s="178"/>
      <c r="J155" s="178"/>
      <c r="K155" s="181"/>
      <c r="L155" s="178"/>
      <c r="M155" s="178"/>
      <c r="N155" s="178"/>
      <c r="O155" s="178"/>
      <c r="P155" s="178"/>
      <c r="Q155" s="181"/>
      <c r="R155" s="181"/>
      <c r="S155" s="181"/>
      <c r="T155" s="181"/>
      <c r="U155" s="181"/>
      <c r="V155" s="181"/>
      <c r="W155" s="178"/>
      <c r="X155" s="178"/>
      <c r="Y155" s="178"/>
      <c r="Z155" s="178"/>
    </row>
    <row r="156" spans="1:26" ht="14.25" customHeight="1">
      <c r="A156" s="178"/>
      <c r="B156" s="192"/>
      <c r="C156" s="178"/>
      <c r="D156" s="178"/>
      <c r="E156" s="178"/>
      <c r="F156" s="178"/>
      <c r="G156" s="178"/>
      <c r="H156" s="178"/>
      <c r="I156" s="178"/>
      <c r="J156" s="178"/>
      <c r="K156" s="181"/>
      <c r="L156" s="178"/>
      <c r="M156" s="178"/>
      <c r="N156" s="178"/>
      <c r="O156" s="178"/>
      <c r="P156" s="178"/>
      <c r="Q156" s="181"/>
      <c r="R156" s="181"/>
      <c r="S156" s="181"/>
      <c r="T156" s="181"/>
      <c r="U156" s="181"/>
      <c r="V156" s="181"/>
      <c r="W156" s="178"/>
      <c r="X156" s="178"/>
      <c r="Y156" s="178"/>
      <c r="Z156" s="178"/>
    </row>
    <row r="157" spans="1:26" ht="14.25" customHeight="1">
      <c r="A157" s="178"/>
      <c r="B157" s="192"/>
      <c r="C157" s="178"/>
      <c r="D157" s="178"/>
      <c r="E157" s="178"/>
      <c r="F157" s="178"/>
      <c r="G157" s="178"/>
      <c r="H157" s="178"/>
      <c r="I157" s="178"/>
      <c r="J157" s="178"/>
      <c r="K157" s="181"/>
      <c r="L157" s="178"/>
      <c r="M157" s="178"/>
      <c r="N157" s="178"/>
      <c r="O157" s="178"/>
      <c r="P157" s="178"/>
      <c r="Q157" s="181"/>
      <c r="R157" s="181"/>
      <c r="S157" s="181"/>
      <c r="T157" s="181"/>
      <c r="U157" s="181"/>
      <c r="V157" s="181"/>
      <c r="W157" s="178"/>
      <c r="X157" s="178"/>
      <c r="Y157" s="178"/>
      <c r="Z157" s="178"/>
    </row>
    <row r="158" spans="1:26" ht="14.25" customHeight="1">
      <c r="A158" s="178"/>
      <c r="B158" s="192"/>
      <c r="C158" s="178"/>
      <c r="D158" s="178"/>
      <c r="E158" s="178"/>
      <c r="F158" s="178"/>
      <c r="G158" s="178"/>
      <c r="H158" s="178"/>
      <c r="I158" s="178"/>
      <c r="J158" s="178"/>
      <c r="K158" s="181"/>
      <c r="L158" s="178"/>
      <c r="M158" s="178"/>
      <c r="N158" s="178"/>
      <c r="O158" s="178"/>
      <c r="P158" s="178"/>
      <c r="Q158" s="181"/>
      <c r="R158" s="181"/>
      <c r="S158" s="181"/>
      <c r="T158" s="181"/>
      <c r="U158" s="181"/>
      <c r="V158" s="181"/>
      <c r="W158" s="178"/>
      <c r="X158" s="178"/>
      <c r="Y158" s="178"/>
      <c r="Z158" s="178"/>
    </row>
    <row r="159" spans="1:26" ht="14.25" customHeight="1">
      <c r="A159" s="178"/>
      <c r="B159" s="192"/>
      <c r="C159" s="178"/>
      <c r="D159" s="178"/>
      <c r="E159" s="178"/>
      <c r="F159" s="178"/>
      <c r="G159" s="178"/>
      <c r="H159" s="178"/>
      <c r="I159" s="178"/>
      <c r="J159" s="178"/>
      <c r="K159" s="181"/>
      <c r="L159" s="178"/>
      <c r="M159" s="178"/>
      <c r="N159" s="178"/>
      <c r="O159" s="178"/>
      <c r="P159" s="178"/>
      <c r="Q159" s="181"/>
      <c r="R159" s="181"/>
      <c r="S159" s="181"/>
      <c r="T159" s="181"/>
      <c r="U159" s="181"/>
      <c r="V159" s="181"/>
      <c r="W159" s="178"/>
      <c r="X159" s="178"/>
      <c r="Y159" s="178"/>
      <c r="Z159" s="178"/>
    </row>
    <row r="160" spans="1:26" ht="14.25" customHeight="1">
      <c r="A160" s="178"/>
      <c r="B160" s="192"/>
      <c r="C160" s="178"/>
      <c r="D160" s="178"/>
      <c r="E160" s="178"/>
      <c r="F160" s="178"/>
      <c r="G160" s="178"/>
      <c r="H160" s="178"/>
      <c r="I160" s="178"/>
      <c r="J160" s="178"/>
      <c r="K160" s="181"/>
      <c r="L160" s="178"/>
      <c r="M160" s="178"/>
      <c r="N160" s="178"/>
      <c r="O160" s="178"/>
      <c r="P160" s="178"/>
      <c r="Q160" s="181"/>
      <c r="R160" s="181"/>
      <c r="S160" s="181"/>
      <c r="T160" s="181"/>
      <c r="U160" s="181"/>
      <c r="V160" s="181"/>
      <c r="W160" s="178"/>
      <c r="X160" s="178"/>
      <c r="Y160" s="178"/>
      <c r="Z160" s="178"/>
    </row>
    <row r="161" spans="1:26" ht="14.25" customHeight="1">
      <c r="A161" s="178"/>
      <c r="B161" s="192"/>
      <c r="C161" s="178"/>
      <c r="D161" s="178"/>
      <c r="E161" s="178"/>
      <c r="F161" s="178"/>
      <c r="G161" s="178"/>
      <c r="H161" s="178"/>
      <c r="I161" s="178"/>
      <c r="J161" s="178"/>
      <c r="K161" s="181"/>
      <c r="L161" s="178"/>
      <c r="M161" s="178"/>
      <c r="N161" s="178"/>
      <c r="O161" s="178"/>
      <c r="P161" s="178"/>
      <c r="Q161" s="181"/>
      <c r="R161" s="181"/>
      <c r="S161" s="181"/>
      <c r="T161" s="181"/>
      <c r="U161" s="181"/>
      <c r="V161" s="181"/>
      <c r="W161" s="178"/>
      <c r="X161" s="178"/>
      <c r="Y161" s="178"/>
      <c r="Z161" s="178"/>
    </row>
    <row r="162" spans="1:26" ht="14.25" customHeight="1">
      <c r="A162" s="178"/>
      <c r="B162" s="192"/>
      <c r="C162" s="178"/>
      <c r="D162" s="178"/>
      <c r="E162" s="178"/>
      <c r="F162" s="178"/>
      <c r="G162" s="178"/>
      <c r="H162" s="178"/>
      <c r="I162" s="178"/>
      <c r="J162" s="178"/>
      <c r="K162" s="181"/>
      <c r="L162" s="178"/>
      <c r="M162" s="178"/>
      <c r="N162" s="178"/>
      <c r="O162" s="178"/>
      <c r="P162" s="178"/>
      <c r="Q162" s="181"/>
      <c r="R162" s="181"/>
      <c r="S162" s="181"/>
      <c r="T162" s="181"/>
      <c r="U162" s="181"/>
      <c r="V162" s="181"/>
      <c r="W162" s="178"/>
      <c r="X162" s="178"/>
      <c r="Y162" s="178"/>
      <c r="Z162" s="178"/>
    </row>
    <row r="163" spans="1:26" ht="14.25" customHeight="1">
      <c r="A163" s="178"/>
      <c r="B163" s="192"/>
      <c r="C163" s="178"/>
      <c r="D163" s="178"/>
      <c r="E163" s="178"/>
      <c r="F163" s="178"/>
      <c r="G163" s="178"/>
      <c r="H163" s="178"/>
      <c r="I163" s="178"/>
      <c r="J163" s="178"/>
      <c r="K163" s="181"/>
      <c r="L163" s="178"/>
      <c r="M163" s="178"/>
      <c r="N163" s="178"/>
      <c r="O163" s="178"/>
      <c r="P163" s="178"/>
      <c r="Q163" s="181"/>
      <c r="R163" s="181"/>
      <c r="S163" s="181"/>
      <c r="T163" s="181"/>
      <c r="U163" s="181"/>
      <c r="V163" s="181"/>
      <c r="W163" s="178"/>
      <c r="X163" s="178"/>
      <c r="Y163" s="178"/>
      <c r="Z163" s="178"/>
    </row>
    <row r="164" spans="1:26" ht="14.25" customHeight="1">
      <c r="A164" s="178"/>
      <c r="B164" s="192"/>
      <c r="C164" s="178"/>
      <c r="D164" s="178"/>
      <c r="E164" s="178"/>
      <c r="F164" s="178"/>
      <c r="G164" s="178"/>
      <c r="H164" s="178"/>
      <c r="I164" s="178"/>
      <c r="J164" s="178"/>
      <c r="K164" s="181"/>
      <c r="L164" s="178"/>
      <c r="M164" s="178"/>
      <c r="N164" s="178"/>
      <c r="O164" s="178"/>
      <c r="P164" s="178"/>
      <c r="Q164" s="181"/>
      <c r="R164" s="181"/>
      <c r="S164" s="181"/>
      <c r="T164" s="181"/>
      <c r="U164" s="181"/>
      <c r="V164" s="181"/>
      <c r="W164" s="178"/>
      <c r="X164" s="178"/>
      <c r="Y164" s="178"/>
      <c r="Z164" s="178"/>
    </row>
    <row r="165" spans="1:26" ht="14.25" customHeight="1">
      <c r="A165" s="178"/>
      <c r="B165" s="192"/>
      <c r="C165" s="178"/>
      <c r="D165" s="178"/>
      <c r="E165" s="178"/>
      <c r="F165" s="178"/>
      <c r="G165" s="178"/>
      <c r="H165" s="178"/>
      <c r="I165" s="178"/>
      <c r="J165" s="178"/>
      <c r="K165" s="181"/>
      <c r="L165" s="178"/>
      <c r="M165" s="178"/>
      <c r="N165" s="178"/>
      <c r="O165" s="178"/>
      <c r="P165" s="178"/>
      <c r="Q165" s="181"/>
      <c r="R165" s="181"/>
      <c r="S165" s="181"/>
      <c r="T165" s="181"/>
      <c r="U165" s="181"/>
      <c r="V165" s="181"/>
      <c r="W165" s="178"/>
      <c r="X165" s="178"/>
      <c r="Y165" s="178"/>
      <c r="Z165" s="178"/>
    </row>
    <row r="166" spans="1:26" ht="14.25" customHeight="1">
      <c r="A166" s="178"/>
      <c r="B166" s="192"/>
      <c r="C166" s="178"/>
      <c r="D166" s="178"/>
      <c r="E166" s="178"/>
      <c r="F166" s="178"/>
      <c r="G166" s="178"/>
      <c r="H166" s="178"/>
      <c r="I166" s="178"/>
      <c r="J166" s="178"/>
      <c r="K166" s="181"/>
      <c r="L166" s="178"/>
      <c r="M166" s="178"/>
      <c r="N166" s="178"/>
      <c r="O166" s="178"/>
      <c r="P166" s="178"/>
      <c r="Q166" s="181"/>
      <c r="R166" s="181"/>
      <c r="S166" s="181"/>
      <c r="T166" s="181"/>
      <c r="U166" s="181"/>
      <c r="V166" s="181"/>
      <c r="W166" s="178"/>
      <c r="X166" s="178"/>
      <c r="Y166" s="178"/>
      <c r="Z166" s="178"/>
    </row>
    <row r="167" spans="1:26" ht="14.25" customHeight="1">
      <c r="A167" s="178"/>
      <c r="B167" s="192"/>
      <c r="C167" s="178"/>
      <c r="D167" s="178"/>
      <c r="E167" s="178"/>
      <c r="F167" s="178"/>
      <c r="G167" s="178"/>
      <c r="H167" s="178"/>
      <c r="I167" s="178"/>
      <c r="J167" s="178"/>
      <c r="K167" s="181"/>
      <c r="L167" s="178"/>
      <c r="M167" s="178"/>
      <c r="N167" s="178"/>
      <c r="O167" s="178"/>
      <c r="P167" s="178"/>
      <c r="Q167" s="181"/>
      <c r="R167" s="181"/>
      <c r="S167" s="181"/>
      <c r="T167" s="181"/>
      <c r="U167" s="181"/>
      <c r="V167" s="181"/>
      <c r="W167" s="178"/>
      <c r="X167" s="178"/>
      <c r="Y167" s="178"/>
      <c r="Z167" s="178"/>
    </row>
    <row r="168" spans="1:26" ht="14.25" customHeight="1">
      <c r="A168" s="178"/>
      <c r="B168" s="192"/>
      <c r="C168" s="178"/>
      <c r="D168" s="178"/>
      <c r="E168" s="178"/>
      <c r="F168" s="178"/>
      <c r="G168" s="178"/>
      <c r="H168" s="178"/>
      <c r="I168" s="178"/>
      <c r="J168" s="178"/>
      <c r="K168" s="181"/>
      <c r="L168" s="178"/>
      <c r="M168" s="178"/>
      <c r="N168" s="178"/>
      <c r="O168" s="178"/>
      <c r="P168" s="178"/>
      <c r="Q168" s="181"/>
      <c r="R168" s="181"/>
      <c r="S168" s="181"/>
      <c r="T168" s="181"/>
      <c r="U168" s="181"/>
      <c r="V168" s="181"/>
      <c r="W168" s="178"/>
      <c r="X168" s="178"/>
      <c r="Y168" s="178"/>
      <c r="Z168" s="178"/>
    </row>
    <row r="169" spans="1:26" ht="14.25" customHeight="1">
      <c r="A169" s="178"/>
      <c r="B169" s="192"/>
      <c r="C169" s="178"/>
      <c r="D169" s="178"/>
      <c r="E169" s="178"/>
      <c r="F169" s="178"/>
      <c r="G169" s="178"/>
      <c r="H169" s="178"/>
      <c r="I169" s="178"/>
      <c r="J169" s="178"/>
      <c r="K169" s="181"/>
      <c r="L169" s="178"/>
      <c r="M169" s="178"/>
      <c r="N169" s="178"/>
      <c r="O169" s="178"/>
      <c r="P169" s="178"/>
      <c r="Q169" s="181"/>
      <c r="R169" s="181"/>
      <c r="S169" s="181"/>
      <c r="T169" s="181"/>
      <c r="U169" s="181"/>
      <c r="V169" s="181"/>
      <c r="W169" s="178"/>
      <c r="X169" s="178"/>
      <c r="Y169" s="178"/>
      <c r="Z169" s="178"/>
    </row>
    <row r="170" spans="1:26" ht="14.25" customHeight="1">
      <c r="A170" s="178"/>
      <c r="B170" s="192"/>
      <c r="C170" s="178"/>
      <c r="D170" s="178"/>
      <c r="E170" s="178"/>
      <c r="F170" s="178"/>
      <c r="G170" s="178"/>
      <c r="H170" s="178"/>
      <c r="I170" s="178"/>
      <c r="J170" s="178"/>
      <c r="K170" s="181"/>
      <c r="L170" s="178"/>
      <c r="M170" s="178"/>
      <c r="N170" s="178"/>
      <c r="O170" s="178"/>
      <c r="P170" s="178"/>
      <c r="Q170" s="181"/>
      <c r="R170" s="181"/>
      <c r="S170" s="181"/>
      <c r="T170" s="181"/>
      <c r="U170" s="181"/>
      <c r="V170" s="181"/>
      <c r="W170" s="178"/>
      <c r="X170" s="178"/>
      <c r="Y170" s="178"/>
      <c r="Z170" s="178"/>
    </row>
    <row r="171" spans="1:26" ht="14.25" customHeight="1">
      <c r="A171" s="178"/>
      <c r="B171" s="192"/>
      <c r="C171" s="178"/>
      <c r="D171" s="178"/>
      <c r="E171" s="178"/>
      <c r="F171" s="178"/>
      <c r="G171" s="178"/>
      <c r="H171" s="178"/>
      <c r="I171" s="178"/>
      <c r="J171" s="178"/>
      <c r="K171" s="181"/>
      <c r="L171" s="178"/>
      <c r="M171" s="178"/>
      <c r="N171" s="178"/>
      <c r="O171" s="178"/>
      <c r="P171" s="178"/>
      <c r="Q171" s="181"/>
      <c r="R171" s="181"/>
      <c r="S171" s="181"/>
      <c r="T171" s="181"/>
      <c r="U171" s="181"/>
      <c r="V171" s="181"/>
      <c r="W171" s="178"/>
      <c r="X171" s="178"/>
      <c r="Y171" s="178"/>
      <c r="Z171" s="178"/>
    </row>
    <row r="172" spans="1:26" ht="14.25" customHeight="1">
      <c r="A172" s="178"/>
      <c r="B172" s="192"/>
      <c r="C172" s="178"/>
      <c r="D172" s="178"/>
      <c r="E172" s="178"/>
      <c r="F172" s="178"/>
      <c r="G172" s="178"/>
      <c r="H172" s="178"/>
      <c r="I172" s="178"/>
      <c r="J172" s="178"/>
      <c r="K172" s="181"/>
      <c r="L172" s="178"/>
      <c r="M172" s="178"/>
      <c r="N172" s="178"/>
      <c r="O172" s="178"/>
      <c r="P172" s="178"/>
      <c r="Q172" s="181"/>
      <c r="R172" s="181"/>
      <c r="S172" s="181"/>
      <c r="T172" s="181"/>
      <c r="U172" s="181"/>
      <c r="V172" s="181"/>
      <c r="W172" s="178"/>
      <c r="X172" s="178"/>
      <c r="Y172" s="178"/>
      <c r="Z172" s="178"/>
    </row>
    <row r="173" spans="1:26" ht="14.25" customHeight="1">
      <c r="A173" s="178"/>
      <c r="B173" s="192"/>
      <c r="C173" s="178"/>
      <c r="D173" s="178"/>
      <c r="E173" s="178"/>
      <c r="F173" s="178"/>
      <c r="G173" s="178"/>
      <c r="H173" s="178"/>
      <c r="I173" s="178"/>
      <c r="J173" s="178"/>
      <c r="K173" s="181"/>
      <c r="L173" s="178"/>
      <c r="M173" s="178"/>
      <c r="N173" s="178"/>
      <c r="O173" s="178"/>
      <c r="P173" s="178"/>
      <c r="Q173" s="181"/>
      <c r="R173" s="181"/>
      <c r="S173" s="181"/>
      <c r="T173" s="181"/>
      <c r="U173" s="181"/>
      <c r="V173" s="181"/>
      <c r="W173" s="178"/>
      <c r="X173" s="178"/>
      <c r="Y173" s="178"/>
      <c r="Z173" s="178"/>
    </row>
    <row r="174" spans="1:26" ht="14.25" customHeight="1">
      <c r="A174" s="178"/>
      <c r="B174" s="192"/>
      <c r="C174" s="178"/>
      <c r="D174" s="178"/>
      <c r="E174" s="178"/>
      <c r="F174" s="178"/>
      <c r="G174" s="178"/>
      <c r="H174" s="178"/>
      <c r="I174" s="178"/>
      <c r="J174" s="178"/>
      <c r="K174" s="181"/>
      <c r="L174" s="178"/>
      <c r="M174" s="178"/>
      <c r="N174" s="178"/>
      <c r="O174" s="178"/>
      <c r="P174" s="178"/>
      <c r="Q174" s="181"/>
      <c r="R174" s="181"/>
      <c r="S174" s="181"/>
      <c r="T174" s="181"/>
      <c r="U174" s="181"/>
      <c r="V174" s="181"/>
      <c r="W174" s="178"/>
      <c r="X174" s="178"/>
      <c r="Y174" s="178"/>
      <c r="Z174" s="178"/>
    </row>
    <row r="175" spans="1:26" ht="14.25" customHeight="1">
      <c r="A175" s="178"/>
      <c r="B175" s="192"/>
      <c r="C175" s="178"/>
      <c r="D175" s="178"/>
      <c r="E175" s="178"/>
      <c r="F175" s="178"/>
      <c r="G175" s="178"/>
      <c r="H175" s="178"/>
      <c r="I175" s="178"/>
      <c r="J175" s="178"/>
      <c r="K175" s="181"/>
      <c r="L175" s="178"/>
      <c r="M175" s="178"/>
      <c r="N175" s="178"/>
      <c r="O175" s="178"/>
      <c r="P175" s="178"/>
      <c r="Q175" s="181"/>
      <c r="R175" s="181"/>
      <c r="S175" s="181"/>
      <c r="T175" s="181"/>
      <c r="U175" s="181"/>
      <c r="V175" s="181"/>
      <c r="W175" s="178"/>
      <c r="X175" s="178"/>
      <c r="Y175" s="178"/>
      <c r="Z175" s="178"/>
    </row>
    <row r="176" spans="1:26" ht="14.25" customHeight="1">
      <c r="A176" s="178"/>
      <c r="B176" s="192"/>
      <c r="C176" s="178"/>
      <c r="D176" s="178"/>
      <c r="E176" s="178"/>
      <c r="F176" s="178"/>
      <c r="G176" s="178"/>
      <c r="H176" s="178"/>
      <c r="I176" s="178"/>
      <c r="J176" s="178"/>
      <c r="K176" s="181"/>
      <c r="L176" s="178"/>
      <c r="M176" s="178"/>
      <c r="N176" s="178"/>
      <c r="O176" s="178"/>
      <c r="P176" s="178"/>
      <c r="Q176" s="181"/>
      <c r="R176" s="181"/>
      <c r="S176" s="181"/>
      <c r="T176" s="181"/>
      <c r="U176" s="181"/>
      <c r="V176" s="181"/>
      <c r="W176" s="178"/>
      <c r="X176" s="178"/>
      <c r="Y176" s="178"/>
      <c r="Z176" s="178"/>
    </row>
    <row r="177" spans="1:26" ht="14.25" customHeight="1">
      <c r="A177" s="178"/>
      <c r="B177" s="192"/>
      <c r="C177" s="178"/>
      <c r="D177" s="178"/>
      <c r="E177" s="178"/>
      <c r="F177" s="178"/>
      <c r="G177" s="178"/>
      <c r="H177" s="178"/>
      <c r="I177" s="178"/>
      <c r="J177" s="178"/>
      <c r="K177" s="181"/>
      <c r="L177" s="178"/>
      <c r="M177" s="178"/>
      <c r="N177" s="178"/>
      <c r="O177" s="178"/>
      <c r="P177" s="178"/>
      <c r="Q177" s="181"/>
      <c r="R177" s="181"/>
      <c r="S177" s="181"/>
      <c r="T177" s="181"/>
      <c r="U177" s="181"/>
      <c r="V177" s="181"/>
      <c r="W177" s="178"/>
      <c r="X177" s="178"/>
      <c r="Y177" s="178"/>
      <c r="Z177" s="178"/>
    </row>
    <row r="178" spans="1:26" ht="14.25" customHeight="1">
      <c r="A178" s="178"/>
      <c r="B178" s="192"/>
      <c r="C178" s="178"/>
      <c r="D178" s="178"/>
      <c r="E178" s="178"/>
      <c r="F178" s="178"/>
      <c r="G178" s="178"/>
      <c r="H178" s="178"/>
      <c r="I178" s="178"/>
      <c r="J178" s="178"/>
      <c r="K178" s="181"/>
      <c r="L178" s="178"/>
      <c r="M178" s="178"/>
      <c r="N178" s="178"/>
      <c r="O178" s="178"/>
      <c r="P178" s="178"/>
      <c r="Q178" s="181"/>
      <c r="R178" s="181"/>
      <c r="S178" s="181"/>
      <c r="T178" s="181"/>
      <c r="U178" s="181"/>
      <c r="V178" s="181"/>
      <c r="W178" s="178"/>
      <c r="X178" s="178"/>
      <c r="Y178" s="178"/>
      <c r="Z178" s="178"/>
    </row>
    <row r="179" spans="1:26" ht="14.25" customHeight="1">
      <c r="A179" s="178"/>
      <c r="B179" s="192"/>
      <c r="C179" s="178"/>
      <c r="D179" s="178"/>
      <c r="E179" s="178"/>
      <c r="F179" s="178"/>
      <c r="G179" s="178"/>
      <c r="H179" s="178"/>
      <c r="I179" s="178"/>
      <c r="J179" s="178"/>
      <c r="K179" s="181"/>
      <c r="L179" s="178"/>
      <c r="M179" s="178"/>
      <c r="N179" s="178"/>
      <c r="O179" s="178"/>
      <c r="P179" s="178"/>
      <c r="Q179" s="181"/>
      <c r="R179" s="181"/>
      <c r="S179" s="181"/>
      <c r="T179" s="181"/>
      <c r="U179" s="181"/>
      <c r="V179" s="181"/>
      <c r="W179" s="178"/>
      <c r="X179" s="178"/>
      <c r="Y179" s="178"/>
      <c r="Z179" s="178"/>
    </row>
    <row r="180" spans="1:26" ht="14.25" customHeight="1">
      <c r="A180" s="178"/>
      <c r="B180" s="192"/>
      <c r="C180" s="178"/>
      <c r="D180" s="178"/>
      <c r="E180" s="178"/>
      <c r="F180" s="178"/>
      <c r="G180" s="178"/>
      <c r="H180" s="178"/>
      <c r="I180" s="178"/>
      <c r="J180" s="178"/>
      <c r="K180" s="181"/>
      <c r="L180" s="178"/>
      <c r="M180" s="178"/>
      <c r="N180" s="178"/>
      <c r="O180" s="178"/>
      <c r="P180" s="178"/>
      <c r="Q180" s="181"/>
      <c r="R180" s="181"/>
      <c r="S180" s="181"/>
      <c r="T180" s="181"/>
      <c r="U180" s="181"/>
      <c r="V180" s="181"/>
      <c r="W180" s="178"/>
      <c r="X180" s="178"/>
      <c r="Y180" s="178"/>
      <c r="Z180" s="178"/>
    </row>
    <row r="181" spans="1:26" ht="14.25" customHeight="1">
      <c r="A181" s="178"/>
      <c r="B181" s="192"/>
      <c r="C181" s="178"/>
      <c r="D181" s="178"/>
      <c r="E181" s="178"/>
      <c r="F181" s="178"/>
      <c r="G181" s="178"/>
      <c r="H181" s="178"/>
      <c r="I181" s="178"/>
      <c r="J181" s="178"/>
      <c r="K181" s="181"/>
      <c r="L181" s="178"/>
      <c r="M181" s="178"/>
      <c r="N181" s="178"/>
      <c r="O181" s="178"/>
      <c r="P181" s="178"/>
      <c r="Q181" s="181"/>
      <c r="R181" s="181"/>
      <c r="S181" s="181"/>
      <c r="T181" s="181"/>
      <c r="U181" s="181"/>
      <c r="V181" s="181"/>
      <c r="W181" s="178"/>
      <c r="X181" s="178"/>
      <c r="Y181" s="178"/>
      <c r="Z181" s="178"/>
    </row>
    <row r="182" spans="1:26" ht="14.25" customHeight="1">
      <c r="A182" s="178"/>
      <c r="B182" s="192"/>
      <c r="C182" s="178"/>
      <c r="D182" s="178"/>
      <c r="E182" s="178"/>
      <c r="F182" s="178"/>
      <c r="G182" s="178"/>
      <c r="H182" s="178"/>
      <c r="I182" s="178"/>
      <c r="J182" s="178"/>
      <c r="K182" s="181"/>
      <c r="L182" s="178"/>
      <c r="M182" s="178"/>
      <c r="N182" s="178"/>
      <c r="O182" s="178"/>
      <c r="P182" s="178"/>
      <c r="Q182" s="181"/>
      <c r="R182" s="181"/>
      <c r="S182" s="181"/>
      <c r="T182" s="181"/>
      <c r="U182" s="181"/>
      <c r="V182" s="181"/>
      <c r="W182" s="178"/>
      <c r="X182" s="178"/>
      <c r="Y182" s="178"/>
      <c r="Z182" s="178"/>
    </row>
    <row r="183" spans="1:26" ht="14.25" customHeight="1">
      <c r="A183" s="178"/>
      <c r="B183" s="192"/>
      <c r="C183" s="178"/>
      <c r="D183" s="178"/>
      <c r="E183" s="178"/>
      <c r="F183" s="178"/>
      <c r="G183" s="178"/>
      <c r="H183" s="178"/>
      <c r="I183" s="178"/>
      <c r="J183" s="178"/>
      <c r="K183" s="181"/>
      <c r="L183" s="178"/>
      <c r="M183" s="178"/>
      <c r="N183" s="178"/>
      <c r="O183" s="178"/>
      <c r="P183" s="178"/>
      <c r="Q183" s="181"/>
      <c r="R183" s="181"/>
      <c r="S183" s="181"/>
      <c r="T183" s="181"/>
      <c r="U183" s="181"/>
      <c r="V183" s="181"/>
      <c r="W183" s="178"/>
      <c r="X183" s="178"/>
      <c r="Y183" s="178"/>
      <c r="Z183" s="178"/>
    </row>
    <row r="184" spans="1:26" ht="14.25" customHeight="1">
      <c r="A184" s="178"/>
      <c r="B184" s="192"/>
      <c r="C184" s="178"/>
      <c r="D184" s="178"/>
      <c r="E184" s="178"/>
      <c r="F184" s="178"/>
      <c r="G184" s="178"/>
      <c r="H184" s="178"/>
      <c r="I184" s="178"/>
      <c r="J184" s="178"/>
      <c r="K184" s="181"/>
      <c r="L184" s="178"/>
      <c r="M184" s="178"/>
      <c r="N184" s="178"/>
      <c r="O184" s="178"/>
      <c r="P184" s="178"/>
      <c r="Q184" s="181"/>
      <c r="R184" s="181"/>
      <c r="S184" s="181"/>
      <c r="T184" s="181"/>
      <c r="U184" s="181"/>
      <c r="V184" s="181"/>
      <c r="W184" s="178"/>
      <c r="X184" s="178"/>
      <c r="Y184" s="178"/>
      <c r="Z184" s="178"/>
    </row>
    <row r="185" spans="1:26" ht="14.25" customHeight="1">
      <c r="A185" s="178"/>
      <c r="B185" s="192"/>
      <c r="C185" s="178"/>
      <c r="D185" s="178"/>
      <c r="E185" s="178"/>
      <c r="F185" s="178"/>
      <c r="G185" s="178"/>
      <c r="H185" s="178"/>
      <c r="I185" s="178"/>
      <c r="J185" s="178"/>
      <c r="K185" s="181"/>
      <c r="L185" s="178"/>
      <c r="M185" s="178"/>
      <c r="N185" s="178"/>
      <c r="O185" s="178"/>
      <c r="P185" s="178"/>
      <c r="Q185" s="181"/>
      <c r="R185" s="181"/>
      <c r="S185" s="181"/>
      <c r="T185" s="181"/>
      <c r="U185" s="181"/>
      <c r="V185" s="181"/>
      <c r="W185" s="178"/>
      <c r="X185" s="178"/>
      <c r="Y185" s="178"/>
      <c r="Z185" s="178"/>
    </row>
    <row r="186" spans="1:26" ht="14.25" customHeight="1">
      <c r="A186" s="178"/>
      <c r="B186" s="192"/>
      <c r="C186" s="178"/>
      <c r="D186" s="178"/>
      <c r="E186" s="178"/>
      <c r="F186" s="178"/>
      <c r="G186" s="178"/>
      <c r="H186" s="178"/>
      <c r="I186" s="178"/>
      <c r="J186" s="178"/>
      <c r="K186" s="181"/>
      <c r="L186" s="178"/>
      <c r="M186" s="178"/>
      <c r="N186" s="178"/>
      <c r="O186" s="178"/>
      <c r="P186" s="178"/>
      <c r="Q186" s="181"/>
      <c r="R186" s="181"/>
      <c r="S186" s="181"/>
      <c r="T186" s="181"/>
      <c r="U186" s="181"/>
      <c r="V186" s="181"/>
      <c r="W186" s="178"/>
      <c r="X186" s="178"/>
      <c r="Y186" s="178"/>
      <c r="Z186" s="178"/>
    </row>
    <row r="187" spans="1:26" ht="14.25" customHeight="1">
      <c r="A187" s="178"/>
      <c r="B187" s="192"/>
      <c r="C187" s="178"/>
      <c r="D187" s="178"/>
      <c r="E187" s="178"/>
      <c r="F187" s="178"/>
      <c r="G187" s="178"/>
      <c r="H187" s="178"/>
      <c r="I187" s="178"/>
      <c r="J187" s="178"/>
      <c r="K187" s="181"/>
      <c r="L187" s="178"/>
      <c r="M187" s="178"/>
      <c r="N187" s="178"/>
      <c r="O187" s="178"/>
      <c r="P187" s="178"/>
      <c r="Q187" s="181"/>
      <c r="R187" s="181"/>
      <c r="S187" s="181"/>
      <c r="T187" s="181"/>
      <c r="U187" s="181"/>
      <c r="V187" s="181"/>
      <c r="W187" s="178"/>
      <c r="X187" s="178"/>
      <c r="Y187" s="178"/>
      <c r="Z187" s="178"/>
    </row>
    <row r="188" spans="1:26" ht="14.25" customHeight="1">
      <c r="A188" s="178"/>
      <c r="B188" s="192"/>
      <c r="C188" s="178"/>
      <c r="D188" s="178"/>
      <c r="E188" s="178"/>
      <c r="F188" s="178"/>
      <c r="G188" s="178"/>
      <c r="H188" s="178"/>
      <c r="I188" s="178"/>
      <c r="J188" s="178"/>
      <c r="K188" s="181"/>
      <c r="L188" s="178"/>
      <c r="M188" s="178"/>
      <c r="N188" s="178"/>
      <c r="O188" s="178"/>
      <c r="P188" s="178"/>
      <c r="Q188" s="181"/>
      <c r="R188" s="181"/>
      <c r="S188" s="181"/>
      <c r="T188" s="181"/>
      <c r="U188" s="181"/>
      <c r="V188" s="181"/>
      <c r="W188" s="178"/>
      <c r="X188" s="178"/>
      <c r="Y188" s="178"/>
      <c r="Z188" s="178"/>
    </row>
    <row r="189" spans="1:26" ht="14.25" customHeight="1">
      <c r="A189" s="178"/>
      <c r="B189" s="192"/>
      <c r="C189" s="178"/>
      <c r="D189" s="178"/>
      <c r="E189" s="178"/>
      <c r="F189" s="178"/>
      <c r="G189" s="178"/>
      <c r="H189" s="178"/>
      <c r="I189" s="178"/>
      <c r="J189" s="178"/>
      <c r="K189" s="181"/>
      <c r="L189" s="178"/>
      <c r="M189" s="178"/>
      <c r="N189" s="178"/>
      <c r="O189" s="178"/>
      <c r="P189" s="178"/>
      <c r="Q189" s="181"/>
      <c r="R189" s="181"/>
      <c r="S189" s="181"/>
      <c r="T189" s="181"/>
      <c r="U189" s="181"/>
      <c r="V189" s="181"/>
      <c r="W189" s="178"/>
      <c r="X189" s="178"/>
      <c r="Y189" s="178"/>
      <c r="Z189" s="178"/>
    </row>
    <row r="190" spans="1:26" ht="14.25" customHeight="1">
      <c r="A190" s="178"/>
      <c r="B190" s="192"/>
      <c r="C190" s="178"/>
      <c r="D190" s="178"/>
      <c r="E190" s="178"/>
      <c r="F190" s="178"/>
      <c r="G190" s="178"/>
      <c r="H190" s="178"/>
      <c r="I190" s="178"/>
      <c r="J190" s="178"/>
      <c r="K190" s="181"/>
      <c r="L190" s="178"/>
      <c r="M190" s="178"/>
      <c r="N190" s="178"/>
      <c r="O190" s="178"/>
      <c r="P190" s="178"/>
      <c r="Q190" s="181"/>
      <c r="R190" s="181"/>
      <c r="S190" s="181"/>
      <c r="T190" s="181"/>
      <c r="U190" s="181"/>
      <c r="V190" s="181"/>
      <c r="W190" s="178"/>
      <c r="X190" s="178"/>
      <c r="Y190" s="178"/>
      <c r="Z190" s="178"/>
    </row>
    <row r="191" spans="1:26" ht="14.25" customHeight="1">
      <c r="A191" s="178"/>
      <c r="B191" s="192"/>
      <c r="C191" s="178"/>
      <c r="D191" s="178"/>
      <c r="E191" s="178"/>
      <c r="F191" s="178"/>
      <c r="G191" s="178"/>
      <c r="H191" s="178"/>
      <c r="I191" s="178"/>
      <c r="J191" s="178"/>
      <c r="K191" s="181"/>
      <c r="L191" s="178"/>
      <c r="M191" s="178"/>
      <c r="N191" s="178"/>
      <c r="O191" s="178"/>
      <c r="P191" s="178"/>
      <c r="Q191" s="181"/>
      <c r="R191" s="181"/>
      <c r="S191" s="181"/>
      <c r="T191" s="181"/>
      <c r="U191" s="181"/>
      <c r="V191" s="181"/>
      <c r="W191" s="178"/>
      <c r="X191" s="178"/>
      <c r="Y191" s="178"/>
      <c r="Z191" s="178"/>
    </row>
    <row r="192" spans="1:26" ht="14.25" customHeight="1">
      <c r="A192" s="178"/>
      <c r="B192" s="192"/>
      <c r="C192" s="178"/>
      <c r="D192" s="178"/>
      <c r="E192" s="178"/>
      <c r="F192" s="178"/>
      <c r="G192" s="178"/>
      <c r="H192" s="178"/>
      <c r="I192" s="178"/>
      <c r="J192" s="178"/>
      <c r="K192" s="181"/>
      <c r="L192" s="178"/>
      <c r="M192" s="178"/>
      <c r="N192" s="178"/>
      <c r="O192" s="178"/>
      <c r="P192" s="178"/>
      <c r="Q192" s="181"/>
      <c r="R192" s="181"/>
      <c r="S192" s="181"/>
      <c r="T192" s="181"/>
      <c r="U192" s="181"/>
      <c r="V192" s="181"/>
      <c r="W192" s="178"/>
      <c r="X192" s="178"/>
      <c r="Y192" s="178"/>
      <c r="Z192" s="178"/>
    </row>
    <row r="193" spans="1:26" ht="14.25" customHeight="1">
      <c r="A193" s="178"/>
      <c r="B193" s="192"/>
      <c r="C193" s="178"/>
      <c r="D193" s="178"/>
      <c r="E193" s="178"/>
      <c r="F193" s="178"/>
      <c r="G193" s="178"/>
      <c r="H193" s="178"/>
      <c r="I193" s="178"/>
      <c r="J193" s="178"/>
      <c r="K193" s="181"/>
      <c r="L193" s="178"/>
      <c r="M193" s="178"/>
      <c r="N193" s="178"/>
      <c r="O193" s="178"/>
      <c r="P193" s="178"/>
      <c r="Q193" s="181"/>
      <c r="R193" s="181"/>
      <c r="S193" s="181"/>
      <c r="T193" s="181"/>
      <c r="U193" s="181"/>
      <c r="V193" s="181"/>
      <c r="W193" s="178"/>
      <c r="X193" s="178"/>
      <c r="Y193" s="178"/>
      <c r="Z193" s="178"/>
    </row>
    <row r="194" spans="1:26" ht="14.25" customHeight="1">
      <c r="A194" s="178"/>
      <c r="B194" s="192"/>
      <c r="C194" s="178"/>
      <c r="D194" s="178"/>
      <c r="E194" s="178"/>
      <c r="F194" s="178"/>
      <c r="G194" s="178"/>
      <c r="H194" s="178"/>
      <c r="I194" s="178"/>
      <c r="J194" s="178"/>
      <c r="K194" s="181"/>
      <c r="L194" s="178"/>
      <c r="M194" s="178"/>
      <c r="N194" s="178"/>
      <c r="O194" s="178"/>
      <c r="P194" s="178"/>
      <c r="Q194" s="181"/>
      <c r="R194" s="181"/>
      <c r="S194" s="181"/>
      <c r="T194" s="181"/>
      <c r="U194" s="181"/>
      <c r="V194" s="181"/>
      <c r="W194" s="178"/>
      <c r="X194" s="178"/>
      <c r="Y194" s="178"/>
      <c r="Z194" s="178"/>
    </row>
    <row r="195" spans="1:26" ht="14.25" customHeight="1">
      <c r="A195" s="178"/>
      <c r="B195" s="192"/>
      <c r="C195" s="178"/>
      <c r="D195" s="178"/>
      <c r="E195" s="178"/>
      <c r="F195" s="178"/>
      <c r="G195" s="178"/>
      <c r="H195" s="178"/>
      <c r="I195" s="178"/>
      <c r="J195" s="178"/>
      <c r="K195" s="181"/>
      <c r="L195" s="178"/>
      <c r="M195" s="178"/>
      <c r="N195" s="178"/>
      <c r="O195" s="178"/>
      <c r="P195" s="178"/>
      <c r="Q195" s="181"/>
      <c r="R195" s="181"/>
      <c r="S195" s="181"/>
      <c r="T195" s="181"/>
      <c r="U195" s="181"/>
      <c r="V195" s="181"/>
      <c r="W195" s="178"/>
      <c r="X195" s="178"/>
      <c r="Y195" s="178"/>
      <c r="Z195" s="178"/>
    </row>
    <row r="196" spans="1:26" ht="14.25" customHeight="1">
      <c r="A196" s="178"/>
      <c r="B196" s="192"/>
      <c r="C196" s="178"/>
      <c r="D196" s="178"/>
      <c r="E196" s="178"/>
      <c r="F196" s="178"/>
      <c r="G196" s="178"/>
      <c r="H196" s="178"/>
      <c r="I196" s="178"/>
      <c r="J196" s="178"/>
      <c r="K196" s="181"/>
      <c r="L196" s="178"/>
      <c r="M196" s="178"/>
      <c r="N196" s="178"/>
      <c r="O196" s="178"/>
      <c r="P196" s="178"/>
      <c r="Q196" s="181"/>
      <c r="R196" s="181"/>
      <c r="S196" s="181"/>
      <c r="T196" s="181"/>
      <c r="U196" s="181"/>
      <c r="V196" s="181"/>
      <c r="W196" s="178"/>
      <c r="X196" s="178"/>
      <c r="Y196" s="178"/>
      <c r="Z196" s="178"/>
    </row>
    <row r="197" spans="1:26" ht="14.25" customHeight="1">
      <c r="A197" s="178"/>
      <c r="B197" s="192"/>
      <c r="C197" s="178"/>
      <c r="D197" s="178"/>
      <c r="E197" s="178"/>
      <c r="F197" s="178"/>
      <c r="G197" s="178"/>
      <c r="H197" s="178"/>
      <c r="I197" s="178"/>
      <c r="J197" s="178"/>
      <c r="K197" s="181"/>
      <c r="L197" s="178"/>
      <c r="M197" s="178"/>
      <c r="N197" s="178"/>
      <c r="O197" s="178"/>
      <c r="P197" s="178"/>
      <c r="Q197" s="181"/>
      <c r="R197" s="181"/>
      <c r="S197" s="181"/>
      <c r="T197" s="181"/>
      <c r="U197" s="181"/>
      <c r="V197" s="181"/>
      <c r="W197" s="178"/>
      <c r="X197" s="178"/>
      <c r="Y197" s="178"/>
      <c r="Z197" s="178"/>
    </row>
    <row r="198" spans="1:26" ht="14.25" customHeight="1">
      <c r="A198" s="178"/>
      <c r="B198" s="192"/>
      <c r="C198" s="178"/>
      <c r="D198" s="178"/>
      <c r="E198" s="178"/>
      <c r="F198" s="178"/>
      <c r="G198" s="178"/>
      <c r="H198" s="178"/>
      <c r="I198" s="178"/>
      <c r="J198" s="178"/>
      <c r="K198" s="181"/>
      <c r="L198" s="178"/>
      <c r="M198" s="178"/>
      <c r="N198" s="178"/>
      <c r="O198" s="178"/>
      <c r="P198" s="178"/>
      <c r="Q198" s="181"/>
      <c r="R198" s="181"/>
      <c r="S198" s="181"/>
      <c r="T198" s="181"/>
      <c r="U198" s="181"/>
      <c r="V198" s="181"/>
      <c r="W198" s="178"/>
      <c r="X198" s="178"/>
      <c r="Y198" s="178"/>
      <c r="Z198" s="178"/>
    </row>
    <row r="199" spans="1:26" ht="14.25" customHeight="1">
      <c r="A199" s="178"/>
      <c r="B199" s="192"/>
      <c r="C199" s="178"/>
      <c r="D199" s="178"/>
      <c r="E199" s="178"/>
      <c r="F199" s="178"/>
      <c r="G199" s="178"/>
      <c r="H199" s="178"/>
      <c r="I199" s="178"/>
      <c r="J199" s="178"/>
      <c r="K199" s="181"/>
      <c r="L199" s="178"/>
      <c r="M199" s="178"/>
      <c r="N199" s="178"/>
      <c r="O199" s="178"/>
      <c r="P199" s="178"/>
      <c r="Q199" s="181"/>
      <c r="R199" s="181"/>
      <c r="S199" s="181"/>
      <c r="T199" s="181"/>
      <c r="U199" s="181"/>
      <c r="V199" s="181"/>
      <c r="W199" s="178"/>
      <c r="X199" s="178"/>
      <c r="Y199" s="178"/>
      <c r="Z199" s="178"/>
    </row>
    <row r="200" spans="1:26" ht="14.25" customHeight="1">
      <c r="A200" s="178"/>
      <c r="B200" s="192"/>
      <c r="C200" s="178"/>
      <c r="D200" s="178"/>
      <c r="E200" s="178"/>
      <c r="F200" s="178"/>
      <c r="G200" s="178"/>
      <c r="H200" s="178"/>
      <c r="I200" s="178"/>
      <c r="J200" s="178"/>
      <c r="K200" s="181"/>
      <c r="L200" s="178"/>
      <c r="M200" s="178"/>
      <c r="N200" s="178"/>
      <c r="O200" s="178"/>
      <c r="P200" s="178"/>
      <c r="Q200" s="181"/>
      <c r="R200" s="181"/>
      <c r="S200" s="181"/>
      <c r="T200" s="181"/>
      <c r="U200" s="181"/>
      <c r="V200" s="181"/>
      <c r="W200" s="178"/>
      <c r="X200" s="178"/>
      <c r="Y200" s="178"/>
      <c r="Z200" s="178"/>
    </row>
    <row r="201" spans="1:26" ht="14.25" customHeight="1">
      <c r="A201" s="178"/>
      <c r="B201" s="192"/>
      <c r="C201" s="178"/>
      <c r="D201" s="178"/>
      <c r="E201" s="178"/>
      <c r="F201" s="178"/>
      <c r="G201" s="178"/>
      <c r="H201" s="178"/>
      <c r="I201" s="178"/>
      <c r="J201" s="178"/>
      <c r="K201" s="181"/>
      <c r="L201" s="178"/>
      <c r="M201" s="178"/>
      <c r="N201" s="178"/>
      <c r="O201" s="178"/>
      <c r="P201" s="178"/>
      <c r="Q201" s="181"/>
      <c r="R201" s="181"/>
      <c r="S201" s="181"/>
      <c r="T201" s="181"/>
      <c r="U201" s="181"/>
      <c r="V201" s="181"/>
      <c r="W201" s="178"/>
      <c r="X201" s="178"/>
      <c r="Y201" s="178"/>
      <c r="Z201" s="178"/>
    </row>
    <row r="202" spans="1:26" ht="14.25" customHeight="1">
      <c r="A202" s="178"/>
      <c r="B202" s="192"/>
      <c r="C202" s="178"/>
      <c r="D202" s="178"/>
      <c r="E202" s="178"/>
      <c r="F202" s="178"/>
      <c r="G202" s="178"/>
      <c r="H202" s="178"/>
      <c r="I202" s="178"/>
      <c r="J202" s="178"/>
      <c r="K202" s="181"/>
      <c r="L202" s="178"/>
      <c r="M202" s="178"/>
      <c r="N202" s="178"/>
      <c r="O202" s="178"/>
      <c r="P202" s="178"/>
      <c r="Q202" s="181"/>
      <c r="R202" s="181"/>
      <c r="S202" s="181"/>
      <c r="T202" s="181"/>
      <c r="U202" s="181"/>
      <c r="V202" s="181"/>
      <c r="W202" s="178"/>
      <c r="X202" s="178"/>
      <c r="Y202" s="178"/>
      <c r="Z202" s="178"/>
    </row>
    <row r="203" spans="1:26" ht="14.25" customHeight="1">
      <c r="A203" s="178"/>
      <c r="B203" s="192"/>
      <c r="C203" s="178"/>
      <c r="D203" s="178"/>
      <c r="E203" s="178"/>
      <c r="F203" s="178"/>
      <c r="G203" s="178"/>
      <c r="H203" s="178"/>
      <c r="I203" s="178"/>
      <c r="J203" s="178"/>
      <c r="K203" s="181"/>
      <c r="L203" s="178"/>
      <c r="M203" s="178"/>
      <c r="N203" s="178"/>
      <c r="O203" s="178"/>
      <c r="P203" s="178"/>
      <c r="Q203" s="181"/>
      <c r="R203" s="181"/>
      <c r="S203" s="181"/>
      <c r="T203" s="181"/>
      <c r="U203" s="181"/>
      <c r="V203" s="181"/>
      <c r="W203" s="178"/>
      <c r="X203" s="178"/>
      <c r="Y203" s="178"/>
      <c r="Z203" s="178"/>
    </row>
    <row r="204" spans="1:26" ht="14.25" customHeight="1">
      <c r="A204" s="178"/>
      <c r="B204" s="192"/>
      <c r="C204" s="178"/>
      <c r="D204" s="178"/>
      <c r="E204" s="178"/>
      <c r="F204" s="178"/>
      <c r="G204" s="178"/>
      <c r="H204" s="178"/>
      <c r="I204" s="178"/>
      <c r="J204" s="178"/>
      <c r="K204" s="181"/>
      <c r="L204" s="178"/>
      <c r="M204" s="178"/>
      <c r="N204" s="178"/>
      <c r="O204" s="178"/>
      <c r="P204" s="178"/>
      <c r="Q204" s="181"/>
      <c r="R204" s="181"/>
      <c r="S204" s="181"/>
      <c r="T204" s="181"/>
      <c r="U204" s="181"/>
      <c r="V204" s="181"/>
      <c r="W204" s="178"/>
      <c r="X204" s="178"/>
      <c r="Y204" s="178"/>
      <c r="Z204" s="178"/>
    </row>
    <row r="205" spans="1:26" ht="14.25" customHeight="1">
      <c r="A205" s="178"/>
      <c r="B205" s="192"/>
      <c r="C205" s="178"/>
      <c r="D205" s="178"/>
      <c r="E205" s="178"/>
      <c r="F205" s="178"/>
      <c r="G205" s="178"/>
      <c r="H205" s="178"/>
      <c r="I205" s="178"/>
      <c r="J205" s="178"/>
      <c r="K205" s="181"/>
      <c r="L205" s="178"/>
      <c r="M205" s="178"/>
      <c r="N205" s="178"/>
      <c r="O205" s="178"/>
      <c r="P205" s="178"/>
      <c r="Q205" s="181"/>
      <c r="R205" s="181"/>
      <c r="S205" s="181"/>
      <c r="T205" s="181"/>
      <c r="U205" s="181"/>
      <c r="V205" s="181"/>
      <c r="W205" s="178"/>
      <c r="X205" s="178"/>
      <c r="Y205" s="178"/>
      <c r="Z205" s="178"/>
    </row>
    <row r="206" spans="1:26" ht="14.25" customHeight="1">
      <c r="A206" s="178"/>
      <c r="B206" s="192"/>
      <c r="C206" s="178"/>
      <c r="D206" s="178"/>
      <c r="E206" s="178"/>
      <c r="F206" s="178"/>
      <c r="G206" s="178"/>
      <c r="H206" s="178"/>
      <c r="I206" s="178"/>
      <c r="J206" s="178"/>
      <c r="K206" s="181"/>
      <c r="L206" s="178"/>
      <c r="M206" s="178"/>
      <c r="N206" s="178"/>
      <c r="O206" s="178"/>
      <c r="P206" s="178"/>
      <c r="Q206" s="181"/>
      <c r="R206" s="181"/>
      <c r="S206" s="181"/>
      <c r="T206" s="181"/>
      <c r="U206" s="181"/>
      <c r="V206" s="181"/>
      <c r="W206" s="178"/>
      <c r="X206" s="178"/>
      <c r="Y206" s="178"/>
      <c r="Z206" s="178"/>
    </row>
    <row r="207" spans="1:26" ht="14.25" customHeight="1">
      <c r="A207" s="178"/>
      <c r="B207" s="192"/>
      <c r="C207" s="178"/>
      <c r="D207" s="178"/>
      <c r="E207" s="178"/>
      <c r="F207" s="178"/>
      <c r="G207" s="178"/>
      <c r="H207" s="178"/>
      <c r="I207" s="178"/>
      <c r="J207" s="178"/>
      <c r="K207" s="181"/>
      <c r="L207" s="178"/>
      <c r="M207" s="178"/>
      <c r="N207" s="178"/>
      <c r="O207" s="178"/>
      <c r="P207" s="178"/>
      <c r="Q207" s="181"/>
      <c r="R207" s="181"/>
      <c r="S207" s="181"/>
      <c r="T207" s="181"/>
      <c r="U207" s="181"/>
      <c r="V207" s="181"/>
      <c r="W207" s="178"/>
      <c r="X207" s="178"/>
      <c r="Y207" s="178"/>
      <c r="Z207" s="178"/>
    </row>
    <row r="208" spans="1:26" ht="14.25" customHeight="1">
      <c r="A208" s="178"/>
      <c r="B208" s="192"/>
      <c r="C208" s="178"/>
      <c r="D208" s="178"/>
      <c r="E208" s="178"/>
      <c r="F208" s="178"/>
      <c r="G208" s="178"/>
      <c r="H208" s="178"/>
      <c r="I208" s="178"/>
      <c r="J208" s="178"/>
      <c r="K208" s="181"/>
      <c r="L208" s="178"/>
      <c r="M208" s="178"/>
      <c r="N208" s="178"/>
      <c r="O208" s="178"/>
      <c r="P208" s="178"/>
      <c r="Q208" s="181"/>
      <c r="R208" s="181"/>
      <c r="S208" s="181"/>
      <c r="T208" s="181"/>
      <c r="U208" s="181"/>
      <c r="V208" s="181"/>
      <c r="W208" s="178"/>
      <c r="X208" s="178"/>
      <c r="Y208" s="178"/>
      <c r="Z208" s="178"/>
    </row>
    <row r="209" spans="1:26" ht="14.25" customHeight="1">
      <c r="A209" s="178"/>
      <c r="B209" s="192"/>
      <c r="C209" s="178"/>
      <c r="D209" s="178"/>
      <c r="E209" s="178"/>
      <c r="F209" s="178"/>
      <c r="G209" s="178"/>
      <c r="H209" s="178"/>
      <c r="I209" s="178"/>
      <c r="J209" s="178"/>
      <c r="K209" s="181"/>
      <c r="L209" s="178"/>
      <c r="M209" s="178"/>
      <c r="N209" s="178"/>
      <c r="O209" s="178"/>
      <c r="P209" s="178"/>
      <c r="Q209" s="181"/>
      <c r="R209" s="181"/>
      <c r="S209" s="181"/>
      <c r="T209" s="181"/>
      <c r="U209" s="181"/>
      <c r="V209" s="181"/>
      <c r="W209" s="178"/>
      <c r="X209" s="178"/>
      <c r="Y209" s="178"/>
      <c r="Z209" s="178"/>
    </row>
    <row r="210" spans="1:26" ht="14.25" customHeight="1">
      <c r="A210" s="178"/>
      <c r="B210" s="192"/>
      <c r="C210" s="178"/>
      <c r="D210" s="178"/>
      <c r="E210" s="178"/>
      <c r="F210" s="178"/>
      <c r="G210" s="178"/>
      <c r="H210" s="178"/>
      <c r="I210" s="178"/>
      <c r="J210" s="178"/>
      <c r="K210" s="181"/>
      <c r="L210" s="178"/>
      <c r="M210" s="178"/>
      <c r="N210" s="178"/>
      <c r="O210" s="178"/>
      <c r="P210" s="178"/>
      <c r="Q210" s="181"/>
      <c r="R210" s="181"/>
      <c r="S210" s="181"/>
      <c r="T210" s="181"/>
      <c r="U210" s="181"/>
      <c r="V210" s="181"/>
      <c r="W210" s="178"/>
      <c r="X210" s="178"/>
      <c r="Y210" s="178"/>
      <c r="Z210" s="178"/>
    </row>
    <row r="211" spans="1:26" ht="14.25" customHeight="1">
      <c r="A211" s="178"/>
      <c r="B211" s="192"/>
      <c r="C211" s="178"/>
      <c r="D211" s="178"/>
      <c r="E211" s="178"/>
      <c r="F211" s="178"/>
      <c r="G211" s="178"/>
      <c r="H211" s="178"/>
      <c r="I211" s="178"/>
      <c r="J211" s="178"/>
      <c r="K211" s="181"/>
      <c r="L211" s="178"/>
      <c r="M211" s="178"/>
      <c r="N211" s="178"/>
      <c r="O211" s="178"/>
      <c r="P211" s="178"/>
      <c r="Q211" s="181"/>
      <c r="R211" s="181"/>
      <c r="S211" s="181"/>
      <c r="T211" s="181"/>
      <c r="U211" s="181"/>
      <c r="V211" s="181"/>
      <c r="W211" s="178"/>
      <c r="X211" s="178"/>
      <c r="Y211" s="178"/>
      <c r="Z211" s="178"/>
    </row>
    <row r="212" spans="1:26" ht="14.25" customHeight="1">
      <c r="A212" s="178"/>
      <c r="B212" s="192"/>
      <c r="C212" s="178"/>
      <c r="D212" s="178"/>
      <c r="E212" s="178"/>
      <c r="F212" s="178"/>
      <c r="G212" s="178"/>
      <c r="H212" s="178"/>
      <c r="I212" s="178"/>
      <c r="J212" s="178"/>
      <c r="K212" s="181"/>
      <c r="L212" s="178"/>
      <c r="M212" s="178"/>
      <c r="N212" s="178"/>
      <c r="O212" s="178"/>
      <c r="P212" s="178"/>
      <c r="Q212" s="181"/>
      <c r="R212" s="181"/>
      <c r="S212" s="181"/>
      <c r="T212" s="181"/>
      <c r="U212" s="181"/>
      <c r="V212" s="181"/>
      <c r="W212" s="178"/>
      <c r="X212" s="178"/>
      <c r="Y212" s="178"/>
      <c r="Z212" s="178"/>
    </row>
    <row r="213" spans="1:26" ht="14.25" customHeight="1">
      <c r="A213" s="178"/>
      <c r="B213" s="192"/>
      <c r="C213" s="178"/>
      <c r="D213" s="178"/>
      <c r="E213" s="178"/>
      <c r="F213" s="178"/>
      <c r="G213" s="178"/>
      <c r="H213" s="178"/>
      <c r="I213" s="178"/>
      <c r="J213" s="178"/>
      <c r="K213" s="181"/>
      <c r="L213" s="178"/>
      <c r="M213" s="178"/>
      <c r="N213" s="178"/>
      <c r="O213" s="178"/>
      <c r="P213" s="178"/>
      <c r="Q213" s="181"/>
      <c r="R213" s="181"/>
      <c r="S213" s="181"/>
      <c r="T213" s="181"/>
      <c r="U213" s="181"/>
      <c r="V213" s="181"/>
      <c r="W213" s="178"/>
      <c r="X213" s="178"/>
      <c r="Y213" s="178"/>
      <c r="Z213" s="178"/>
    </row>
    <row r="214" spans="1:26" ht="14.25" customHeight="1">
      <c r="A214" s="178"/>
      <c r="B214" s="192"/>
      <c r="C214" s="178"/>
      <c r="D214" s="178"/>
      <c r="E214" s="178"/>
      <c r="F214" s="178"/>
      <c r="G214" s="178"/>
      <c r="H214" s="178"/>
      <c r="I214" s="178"/>
      <c r="J214" s="178"/>
      <c r="K214" s="181"/>
      <c r="L214" s="178"/>
      <c r="M214" s="178"/>
      <c r="N214" s="178"/>
      <c r="O214" s="178"/>
      <c r="P214" s="178"/>
      <c r="Q214" s="181"/>
      <c r="R214" s="181"/>
      <c r="S214" s="181"/>
      <c r="T214" s="181"/>
      <c r="U214" s="181"/>
      <c r="V214" s="181"/>
      <c r="W214" s="178"/>
      <c r="X214" s="178"/>
      <c r="Y214" s="178"/>
      <c r="Z214" s="178"/>
    </row>
    <row r="215" spans="1:26" ht="14.25" customHeight="1">
      <c r="A215" s="178"/>
      <c r="B215" s="192"/>
      <c r="C215" s="178"/>
      <c r="D215" s="178"/>
      <c r="E215" s="178"/>
      <c r="F215" s="178"/>
      <c r="G215" s="178"/>
      <c r="H215" s="178"/>
      <c r="I215" s="178"/>
      <c r="J215" s="178"/>
      <c r="K215" s="181"/>
      <c r="L215" s="178"/>
      <c r="M215" s="178"/>
      <c r="N215" s="178"/>
      <c r="O215" s="178"/>
      <c r="P215" s="178"/>
      <c r="Q215" s="181"/>
      <c r="R215" s="181"/>
      <c r="S215" s="181"/>
      <c r="T215" s="181"/>
      <c r="U215" s="181"/>
      <c r="V215" s="181"/>
      <c r="W215" s="178"/>
      <c r="X215" s="178"/>
      <c r="Y215" s="178"/>
      <c r="Z215" s="178"/>
    </row>
    <row r="216" spans="1:26" ht="14.25" customHeight="1">
      <c r="A216" s="178"/>
      <c r="B216" s="192"/>
      <c r="C216" s="178"/>
      <c r="D216" s="178"/>
      <c r="E216" s="178"/>
      <c r="F216" s="178"/>
      <c r="G216" s="178"/>
      <c r="H216" s="178"/>
      <c r="I216" s="178"/>
      <c r="J216" s="178"/>
      <c r="K216" s="181"/>
      <c r="L216" s="178"/>
      <c r="M216" s="178"/>
      <c r="N216" s="178"/>
      <c r="O216" s="178"/>
      <c r="P216" s="178"/>
      <c r="Q216" s="181"/>
      <c r="R216" s="181"/>
      <c r="S216" s="181"/>
      <c r="T216" s="181"/>
      <c r="U216" s="181"/>
      <c r="V216" s="181"/>
      <c r="W216" s="178"/>
      <c r="X216" s="178"/>
      <c r="Y216" s="178"/>
      <c r="Z216" s="178"/>
    </row>
    <row r="217" spans="1:26" ht="14.25" customHeight="1">
      <c r="A217" s="178"/>
      <c r="B217" s="192"/>
      <c r="C217" s="178"/>
      <c r="D217" s="178"/>
      <c r="E217" s="178"/>
      <c r="F217" s="178"/>
      <c r="G217" s="178"/>
      <c r="H217" s="178"/>
      <c r="I217" s="178"/>
      <c r="J217" s="178"/>
      <c r="K217" s="181"/>
      <c r="L217" s="178"/>
      <c r="M217" s="178"/>
      <c r="N217" s="178"/>
      <c r="O217" s="178"/>
      <c r="P217" s="178"/>
      <c r="Q217" s="181"/>
      <c r="R217" s="181"/>
      <c r="S217" s="181"/>
      <c r="T217" s="181"/>
      <c r="U217" s="181"/>
      <c r="V217" s="181"/>
      <c r="W217" s="178"/>
      <c r="X217" s="178"/>
      <c r="Y217" s="178"/>
      <c r="Z217" s="178"/>
    </row>
    <row r="218" spans="1:26" ht="14.25" customHeight="1">
      <c r="A218" s="178"/>
      <c r="B218" s="192"/>
      <c r="C218" s="178"/>
      <c r="D218" s="178"/>
      <c r="E218" s="178"/>
      <c r="F218" s="178"/>
      <c r="G218" s="178"/>
      <c r="H218" s="178"/>
      <c r="I218" s="178"/>
      <c r="J218" s="178"/>
      <c r="K218" s="181"/>
      <c r="L218" s="178"/>
      <c r="M218" s="178"/>
      <c r="N218" s="178"/>
      <c r="O218" s="178"/>
      <c r="P218" s="178"/>
      <c r="Q218" s="181"/>
      <c r="R218" s="181"/>
      <c r="S218" s="181"/>
      <c r="T218" s="181"/>
      <c r="U218" s="181"/>
      <c r="V218" s="181"/>
      <c r="W218" s="178"/>
      <c r="X218" s="178"/>
      <c r="Y218" s="178"/>
      <c r="Z218" s="178"/>
    </row>
    <row r="219" spans="1:26" ht="14.25" customHeight="1">
      <c r="A219" s="178"/>
      <c r="B219" s="192"/>
      <c r="C219" s="178"/>
      <c r="D219" s="178"/>
      <c r="E219" s="178"/>
      <c r="F219" s="178"/>
      <c r="G219" s="178"/>
      <c r="H219" s="178"/>
      <c r="I219" s="178"/>
      <c r="J219" s="178"/>
      <c r="K219" s="181"/>
      <c r="L219" s="178"/>
      <c r="M219" s="178"/>
      <c r="N219" s="178"/>
      <c r="O219" s="178"/>
      <c r="P219" s="178"/>
      <c r="Q219" s="181"/>
      <c r="R219" s="181"/>
      <c r="S219" s="181"/>
      <c r="T219" s="181"/>
      <c r="U219" s="181"/>
      <c r="V219" s="181"/>
      <c r="W219" s="178"/>
      <c r="X219" s="178"/>
      <c r="Y219" s="178"/>
      <c r="Z219" s="178"/>
    </row>
    <row r="220" spans="1:26" ht="14.25" customHeight="1">
      <c r="A220" s="178"/>
      <c r="B220" s="192"/>
      <c r="C220" s="178"/>
      <c r="D220" s="178"/>
      <c r="E220" s="178"/>
      <c r="F220" s="178"/>
      <c r="G220" s="178"/>
      <c r="H220" s="178"/>
      <c r="I220" s="178"/>
      <c r="J220" s="178"/>
      <c r="K220" s="181"/>
      <c r="L220" s="178"/>
      <c r="M220" s="178"/>
      <c r="N220" s="178"/>
      <c r="O220" s="178"/>
      <c r="P220" s="178"/>
      <c r="Q220" s="181"/>
      <c r="R220" s="181"/>
      <c r="S220" s="181"/>
      <c r="T220" s="181"/>
      <c r="U220" s="181"/>
      <c r="V220" s="181"/>
      <c r="W220" s="178"/>
      <c r="X220" s="178"/>
      <c r="Y220" s="178"/>
      <c r="Z220" s="178"/>
    </row>
    <row r="221" spans="1:26" ht="14.25" customHeight="1">
      <c r="A221" s="178"/>
      <c r="B221" s="192"/>
      <c r="C221" s="178"/>
      <c r="D221" s="178"/>
      <c r="E221" s="178"/>
      <c r="F221" s="178"/>
      <c r="G221" s="178"/>
      <c r="H221" s="178"/>
      <c r="I221" s="178"/>
      <c r="J221" s="178"/>
      <c r="K221" s="181"/>
      <c r="L221" s="178"/>
      <c r="M221" s="178"/>
      <c r="N221" s="178"/>
      <c r="O221" s="178"/>
      <c r="P221" s="178"/>
      <c r="Q221" s="181"/>
      <c r="R221" s="181"/>
      <c r="S221" s="181"/>
      <c r="T221" s="181"/>
      <c r="U221" s="181"/>
      <c r="V221" s="181"/>
      <c r="W221" s="178"/>
      <c r="X221" s="178"/>
      <c r="Y221" s="178"/>
      <c r="Z221" s="178"/>
    </row>
    <row r="222" spans="1:26" ht="14.25" customHeight="1">
      <c r="A222" s="178"/>
      <c r="B222" s="192"/>
      <c r="C222" s="178"/>
      <c r="D222" s="178"/>
      <c r="E222" s="178"/>
      <c r="F222" s="178"/>
      <c r="G222" s="178"/>
      <c r="H222" s="178"/>
      <c r="I222" s="178"/>
      <c r="J222" s="178"/>
      <c r="K222" s="181"/>
      <c r="L222" s="178"/>
      <c r="M222" s="178"/>
      <c r="N222" s="178"/>
      <c r="O222" s="178"/>
      <c r="P222" s="178"/>
      <c r="Q222" s="181"/>
      <c r="R222" s="181"/>
      <c r="S222" s="181"/>
      <c r="T222" s="181"/>
      <c r="U222" s="181"/>
      <c r="V222" s="181"/>
      <c r="W222" s="178"/>
      <c r="X222" s="178"/>
      <c r="Y222" s="178"/>
      <c r="Z222" s="178"/>
    </row>
    <row r="223" spans="1:26" ht="14.25" customHeight="1">
      <c r="A223" s="178"/>
      <c r="B223" s="192"/>
      <c r="C223" s="178"/>
      <c r="D223" s="178"/>
      <c r="E223" s="178"/>
      <c r="F223" s="178"/>
      <c r="G223" s="178"/>
      <c r="H223" s="178"/>
      <c r="I223" s="178"/>
      <c r="J223" s="178"/>
      <c r="K223" s="181"/>
      <c r="L223" s="178"/>
      <c r="M223" s="178"/>
      <c r="N223" s="178"/>
      <c r="O223" s="178"/>
      <c r="P223" s="178"/>
      <c r="Q223" s="181"/>
      <c r="R223" s="181"/>
      <c r="S223" s="181"/>
      <c r="T223" s="181"/>
      <c r="U223" s="181"/>
      <c r="V223" s="181"/>
      <c r="W223" s="178"/>
      <c r="X223" s="178"/>
      <c r="Y223" s="178"/>
      <c r="Z223" s="178"/>
    </row>
    <row r="224" spans="1:26" ht="14.25" customHeight="1">
      <c r="A224" s="178"/>
      <c r="B224" s="192"/>
      <c r="C224" s="178"/>
      <c r="D224" s="178"/>
      <c r="E224" s="178"/>
      <c r="F224" s="178"/>
      <c r="G224" s="178"/>
      <c r="H224" s="178"/>
      <c r="I224" s="178"/>
      <c r="J224" s="178"/>
      <c r="K224" s="181"/>
      <c r="L224" s="178"/>
      <c r="M224" s="178"/>
      <c r="N224" s="178"/>
      <c r="O224" s="178"/>
      <c r="P224" s="178"/>
      <c r="Q224" s="181"/>
      <c r="R224" s="181"/>
      <c r="S224" s="181"/>
      <c r="T224" s="181"/>
      <c r="U224" s="181"/>
      <c r="V224" s="181"/>
      <c r="W224" s="178"/>
      <c r="X224" s="178"/>
      <c r="Y224" s="178"/>
      <c r="Z224" s="178"/>
    </row>
    <row r="225" spans="1:26" ht="14.25" customHeight="1">
      <c r="A225" s="178"/>
      <c r="B225" s="192"/>
      <c r="C225" s="178"/>
      <c r="D225" s="178"/>
      <c r="E225" s="178"/>
      <c r="F225" s="178"/>
      <c r="G225" s="178"/>
      <c r="H225" s="178"/>
      <c r="I225" s="178"/>
      <c r="J225" s="178"/>
      <c r="K225" s="181"/>
      <c r="L225" s="178"/>
      <c r="M225" s="178"/>
      <c r="N225" s="178"/>
      <c r="O225" s="178"/>
      <c r="P225" s="178"/>
      <c r="Q225" s="181"/>
      <c r="R225" s="181"/>
      <c r="S225" s="181"/>
      <c r="T225" s="181"/>
      <c r="U225" s="181"/>
      <c r="V225" s="181"/>
      <c r="W225" s="178"/>
      <c r="X225" s="178"/>
      <c r="Y225" s="178"/>
      <c r="Z225" s="178"/>
    </row>
    <row r="226" spans="1:26" ht="14.25" customHeight="1">
      <c r="A226" s="178"/>
      <c r="B226" s="192"/>
      <c r="C226" s="178"/>
      <c r="D226" s="178"/>
      <c r="E226" s="178"/>
      <c r="F226" s="178"/>
      <c r="G226" s="178"/>
      <c r="H226" s="178"/>
      <c r="I226" s="178"/>
      <c r="J226" s="178"/>
      <c r="K226" s="181"/>
      <c r="L226" s="178"/>
      <c r="M226" s="178"/>
      <c r="N226" s="178"/>
      <c r="O226" s="178"/>
      <c r="P226" s="178"/>
      <c r="Q226" s="181"/>
      <c r="R226" s="181"/>
      <c r="S226" s="181"/>
      <c r="T226" s="181"/>
      <c r="U226" s="181"/>
      <c r="V226" s="181"/>
      <c r="W226" s="178"/>
      <c r="X226" s="178"/>
      <c r="Y226" s="178"/>
      <c r="Z226" s="178"/>
    </row>
    <row r="227" spans="1:26" ht="14.25" customHeight="1">
      <c r="A227" s="178"/>
      <c r="B227" s="192"/>
      <c r="C227" s="178"/>
      <c r="D227" s="178"/>
      <c r="E227" s="178"/>
      <c r="F227" s="178"/>
      <c r="G227" s="178"/>
      <c r="H227" s="178"/>
      <c r="I227" s="178"/>
      <c r="J227" s="178"/>
      <c r="K227" s="181"/>
      <c r="L227" s="178"/>
      <c r="M227" s="178"/>
      <c r="N227" s="178"/>
      <c r="O227" s="178"/>
      <c r="P227" s="178"/>
      <c r="Q227" s="181"/>
      <c r="R227" s="181"/>
      <c r="S227" s="181"/>
      <c r="T227" s="181"/>
      <c r="U227" s="181"/>
      <c r="V227" s="181"/>
      <c r="W227" s="178"/>
      <c r="X227" s="178"/>
      <c r="Y227" s="178"/>
      <c r="Z227" s="178"/>
    </row>
    <row r="228" spans="1:26" ht="14.25" customHeight="1">
      <c r="A228" s="178"/>
      <c r="B228" s="192"/>
      <c r="C228" s="178"/>
      <c r="D228" s="178"/>
      <c r="E228" s="178"/>
      <c r="F228" s="178"/>
      <c r="G228" s="178"/>
      <c r="H228" s="178"/>
      <c r="I228" s="178"/>
      <c r="J228" s="178"/>
      <c r="K228" s="181"/>
      <c r="L228" s="178"/>
      <c r="M228" s="178"/>
      <c r="N228" s="178"/>
      <c r="O228" s="178"/>
      <c r="P228" s="178"/>
      <c r="Q228" s="181"/>
      <c r="R228" s="181"/>
      <c r="S228" s="181"/>
      <c r="T228" s="181"/>
      <c r="U228" s="181"/>
      <c r="V228" s="181"/>
      <c r="W228" s="178"/>
      <c r="X228" s="178"/>
      <c r="Y228" s="178"/>
      <c r="Z228" s="178"/>
    </row>
    <row r="229" spans="1:26" ht="14.25" customHeight="1">
      <c r="A229" s="178"/>
      <c r="B229" s="192"/>
      <c r="C229" s="178"/>
      <c r="D229" s="178"/>
      <c r="E229" s="178"/>
      <c r="F229" s="178"/>
      <c r="G229" s="178"/>
      <c r="H229" s="178"/>
      <c r="I229" s="178"/>
      <c r="J229" s="178"/>
      <c r="K229" s="181"/>
      <c r="L229" s="178"/>
      <c r="M229" s="178"/>
      <c r="N229" s="178"/>
      <c r="O229" s="178"/>
      <c r="P229" s="178"/>
      <c r="Q229" s="181"/>
      <c r="R229" s="181"/>
      <c r="S229" s="181"/>
      <c r="T229" s="181"/>
      <c r="U229" s="181"/>
      <c r="V229" s="181"/>
      <c r="W229" s="178"/>
      <c r="X229" s="178"/>
      <c r="Y229" s="178"/>
      <c r="Z229" s="178"/>
    </row>
    <row r="230" spans="1:26" ht="14.25" customHeight="1">
      <c r="A230" s="178"/>
      <c r="B230" s="192"/>
      <c r="C230" s="178"/>
      <c r="D230" s="178"/>
      <c r="E230" s="178"/>
      <c r="F230" s="178"/>
      <c r="G230" s="178"/>
      <c r="H230" s="178"/>
      <c r="I230" s="178"/>
      <c r="J230" s="178"/>
      <c r="K230" s="181"/>
      <c r="L230" s="178"/>
      <c r="M230" s="178"/>
      <c r="N230" s="178"/>
      <c r="O230" s="178"/>
      <c r="P230" s="178"/>
      <c r="Q230" s="181"/>
      <c r="R230" s="181"/>
      <c r="S230" s="181"/>
      <c r="T230" s="181"/>
      <c r="U230" s="181"/>
      <c r="V230" s="181"/>
      <c r="W230" s="178"/>
      <c r="X230" s="178"/>
      <c r="Y230" s="178"/>
      <c r="Z230" s="178"/>
    </row>
    <row r="231" spans="1:26" ht="14.25" customHeight="1">
      <c r="A231" s="178"/>
      <c r="B231" s="192"/>
      <c r="C231" s="178"/>
      <c r="D231" s="178"/>
      <c r="E231" s="178"/>
      <c r="F231" s="178"/>
      <c r="G231" s="178"/>
      <c r="H231" s="178"/>
      <c r="I231" s="178"/>
      <c r="J231" s="178"/>
      <c r="K231" s="181"/>
      <c r="L231" s="178"/>
      <c r="M231" s="178"/>
      <c r="N231" s="178"/>
      <c r="O231" s="178"/>
      <c r="P231" s="178"/>
      <c r="Q231" s="181"/>
      <c r="R231" s="181"/>
      <c r="S231" s="181"/>
      <c r="T231" s="181"/>
      <c r="U231" s="181"/>
      <c r="V231" s="181"/>
      <c r="W231" s="178"/>
      <c r="X231" s="178"/>
      <c r="Y231" s="178"/>
      <c r="Z231" s="178"/>
    </row>
    <row r="232" spans="1:26" ht="14.25" customHeight="1">
      <c r="A232" s="178"/>
      <c r="B232" s="192"/>
      <c r="C232" s="178"/>
      <c r="D232" s="178"/>
      <c r="E232" s="178"/>
      <c r="F232" s="178"/>
      <c r="G232" s="178"/>
      <c r="H232" s="178"/>
      <c r="I232" s="178"/>
      <c r="J232" s="178"/>
      <c r="K232" s="181"/>
      <c r="L232" s="178"/>
      <c r="M232" s="178"/>
      <c r="N232" s="178"/>
      <c r="O232" s="178"/>
      <c r="P232" s="178"/>
      <c r="Q232" s="181"/>
      <c r="R232" s="181"/>
      <c r="S232" s="181"/>
      <c r="T232" s="181"/>
      <c r="U232" s="181"/>
      <c r="V232" s="181"/>
      <c r="W232" s="178"/>
      <c r="X232" s="178"/>
      <c r="Y232" s="178"/>
      <c r="Z232" s="178"/>
    </row>
    <row r="233" spans="1:26" ht="14.25" customHeight="1">
      <c r="A233" s="178"/>
      <c r="B233" s="192"/>
      <c r="C233" s="178"/>
      <c r="D233" s="178"/>
      <c r="E233" s="178"/>
      <c r="F233" s="178"/>
      <c r="G233" s="178"/>
      <c r="H233" s="178"/>
      <c r="I233" s="178"/>
      <c r="J233" s="178"/>
      <c r="K233" s="181"/>
      <c r="L233" s="178"/>
      <c r="M233" s="178"/>
      <c r="N233" s="178"/>
      <c r="O233" s="178"/>
      <c r="P233" s="178"/>
      <c r="Q233" s="181"/>
      <c r="R233" s="181"/>
      <c r="S233" s="181"/>
      <c r="T233" s="181"/>
      <c r="U233" s="181"/>
      <c r="V233" s="181"/>
      <c r="W233" s="178"/>
      <c r="X233" s="178"/>
      <c r="Y233" s="178"/>
      <c r="Z233" s="178"/>
    </row>
    <row r="234" spans="1:26" ht="14.25" customHeight="1">
      <c r="A234" s="178"/>
      <c r="B234" s="192"/>
      <c r="C234" s="178"/>
      <c r="D234" s="178"/>
      <c r="E234" s="178"/>
      <c r="F234" s="178"/>
      <c r="G234" s="178"/>
      <c r="H234" s="178"/>
      <c r="I234" s="178"/>
      <c r="J234" s="178"/>
      <c r="K234" s="181"/>
      <c r="L234" s="178"/>
      <c r="M234" s="178"/>
      <c r="N234" s="178"/>
      <c r="O234" s="178"/>
      <c r="P234" s="178"/>
      <c r="Q234" s="181"/>
      <c r="R234" s="181"/>
      <c r="S234" s="181"/>
      <c r="T234" s="181"/>
      <c r="U234" s="181"/>
      <c r="V234" s="181"/>
      <c r="W234" s="178"/>
      <c r="X234" s="178"/>
      <c r="Y234" s="178"/>
      <c r="Z234" s="178"/>
    </row>
    <row r="235" spans="1:26" ht="14.25" customHeight="1">
      <c r="A235" s="178"/>
      <c r="B235" s="192"/>
      <c r="C235" s="178"/>
      <c r="D235" s="178"/>
      <c r="E235" s="178"/>
      <c r="F235" s="178"/>
      <c r="G235" s="178"/>
      <c r="H235" s="178"/>
      <c r="I235" s="178"/>
      <c r="J235" s="178"/>
      <c r="K235" s="181"/>
      <c r="L235" s="178"/>
      <c r="M235" s="178"/>
      <c r="N235" s="178"/>
      <c r="O235" s="178"/>
      <c r="P235" s="178"/>
      <c r="Q235" s="181"/>
      <c r="R235" s="181"/>
      <c r="S235" s="181"/>
      <c r="T235" s="181"/>
      <c r="U235" s="181"/>
      <c r="V235" s="181"/>
      <c r="W235" s="178"/>
      <c r="X235" s="178"/>
      <c r="Y235" s="178"/>
      <c r="Z235" s="178"/>
    </row>
    <row r="236" spans="1:26" ht="14.25" customHeight="1">
      <c r="A236" s="178"/>
      <c r="B236" s="192"/>
      <c r="C236" s="178"/>
      <c r="D236" s="178"/>
      <c r="E236" s="178"/>
      <c r="F236" s="178"/>
      <c r="G236" s="178"/>
      <c r="H236" s="178"/>
      <c r="I236" s="178"/>
      <c r="J236" s="178"/>
      <c r="K236" s="181"/>
      <c r="L236" s="178"/>
      <c r="M236" s="178"/>
      <c r="N236" s="178"/>
      <c r="O236" s="178"/>
      <c r="P236" s="178"/>
      <c r="Q236" s="181"/>
      <c r="R236" s="181"/>
      <c r="S236" s="181"/>
      <c r="T236" s="181"/>
      <c r="U236" s="181"/>
      <c r="V236" s="181"/>
      <c r="W236" s="178"/>
      <c r="X236" s="178"/>
      <c r="Y236" s="178"/>
      <c r="Z236" s="178"/>
    </row>
    <row r="237" spans="1:26" ht="14.25" customHeight="1">
      <c r="A237" s="178"/>
      <c r="B237" s="192"/>
      <c r="C237" s="178"/>
      <c r="D237" s="178"/>
      <c r="E237" s="178"/>
      <c r="F237" s="178"/>
      <c r="G237" s="178"/>
      <c r="H237" s="178"/>
      <c r="I237" s="178"/>
      <c r="J237" s="178"/>
      <c r="K237" s="181"/>
      <c r="L237" s="178"/>
      <c r="M237" s="178"/>
      <c r="N237" s="178"/>
      <c r="O237" s="178"/>
      <c r="P237" s="178"/>
      <c r="Q237" s="181"/>
      <c r="R237" s="181"/>
      <c r="S237" s="181"/>
      <c r="T237" s="181"/>
      <c r="U237" s="181"/>
      <c r="V237" s="181"/>
      <c r="W237" s="178"/>
      <c r="X237" s="178"/>
      <c r="Y237" s="178"/>
      <c r="Z237" s="178"/>
    </row>
    <row r="238" spans="1:26" ht="14.25" customHeight="1">
      <c r="A238" s="178"/>
      <c r="B238" s="192"/>
      <c r="C238" s="178"/>
      <c r="D238" s="178"/>
      <c r="E238" s="178"/>
      <c r="F238" s="178"/>
      <c r="G238" s="178"/>
      <c r="H238" s="178"/>
      <c r="I238" s="178"/>
      <c r="J238" s="178"/>
      <c r="K238" s="181"/>
      <c r="L238" s="178"/>
      <c r="M238" s="178"/>
      <c r="N238" s="178"/>
      <c r="O238" s="178"/>
      <c r="P238" s="178"/>
      <c r="Q238" s="181"/>
      <c r="R238" s="181"/>
      <c r="S238" s="181"/>
      <c r="T238" s="181"/>
      <c r="U238" s="181"/>
      <c r="V238" s="181"/>
      <c r="W238" s="178"/>
      <c r="X238" s="178"/>
      <c r="Y238" s="178"/>
      <c r="Z238" s="178"/>
    </row>
    <row r="239" spans="1:26" ht="14.25" customHeight="1">
      <c r="A239" s="178"/>
      <c r="B239" s="192"/>
      <c r="C239" s="178"/>
      <c r="D239" s="178"/>
      <c r="E239" s="178"/>
      <c r="F239" s="178"/>
      <c r="G239" s="178"/>
      <c r="H239" s="178"/>
      <c r="I239" s="178"/>
      <c r="J239" s="178"/>
      <c r="K239" s="181"/>
      <c r="L239" s="178"/>
      <c r="M239" s="178"/>
      <c r="N239" s="178"/>
      <c r="O239" s="178"/>
      <c r="P239" s="178"/>
      <c r="Q239" s="181"/>
      <c r="R239" s="181"/>
      <c r="S239" s="181"/>
      <c r="T239" s="181"/>
      <c r="U239" s="181"/>
      <c r="V239" s="181"/>
      <c r="W239" s="178"/>
      <c r="X239" s="178"/>
      <c r="Y239" s="178"/>
      <c r="Z239" s="178"/>
    </row>
    <row r="240" spans="1:26" ht="14.25" customHeight="1">
      <c r="A240" s="178"/>
      <c r="B240" s="192"/>
      <c r="C240" s="178"/>
      <c r="D240" s="178"/>
      <c r="E240" s="178"/>
      <c r="F240" s="178"/>
      <c r="G240" s="178"/>
      <c r="H240" s="178"/>
      <c r="I240" s="178"/>
      <c r="J240" s="178"/>
      <c r="K240" s="181"/>
      <c r="L240" s="178"/>
      <c r="M240" s="178"/>
      <c r="N240" s="178"/>
      <c r="O240" s="178"/>
      <c r="P240" s="178"/>
      <c r="Q240" s="181"/>
      <c r="R240" s="181"/>
      <c r="S240" s="181"/>
      <c r="T240" s="181"/>
      <c r="U240" s="181"/>
      <c r="V240" s="181"/>
      <c r="W240" s="178"/>
      <c r="X240" s="178"/>
      <c r="Y240" s="178"/>
      <c r="Z240" s="178"/>
    </row>
    <row r="241" spans="1:26" ht="14.25" customHeight="1">
      <c r="A241" s="178"/>
      <c r="B241" s="192"/>
      <c r="C241" s="178"/>
      <c r="D241" s="178"/>
      <c r="E241" s="178"/>
      <c r="F241" s="178"/>
      <c r="G241" s="178"/>
      <c r="H241" s="178"/>
      <c r="I241" s="178"/>
      <c r="J241" s="178"/>
      <c r="K241" s="181"/>
      <c r="L241" s="178"/>
      <c r="M241" s="178"/>
      <c r="N241" s="178"/>
      <c r="O241" s="178"/>
      <c r="P241" s="178"/>
      <c r="Q241" s="181"/>
      <c r="R241" s="181"/>
      <c r="S241" s="181"/>
      <c r="T241" s="181"/>
      <c r="U241" s="181"/>
      <c r="V241" s="181"/>
      <c r="W241" s="178"/>
      <c r="X241" s="178"/>
      <c r="Y241" s="178"/>
      <c r="Z241" s="178"/>
    </row>
    <row r="242" spans="1:26" ht="14.25" customHeight="1">
      <c r="A242" s="178"/>
      <c r="B242" s="192"/>
      <c r="C242" s="178"/>
      <c r="D242" s="178"/>
      <c r="E242" s="178"/>
      <c r="F242" s="178"/>
      <c r="G242" s="178"/>
      <c r="H242" s="178"/>
      <c r="I242" s="178"/>
      <c r="J242" s="178"/>
      <c r="K242" s="181"/>
      <c r="L242" s="178"/>
      <c r="M242" s="178"/>
      <c r="N242" s="178"/>
      <c r="O242" s="178"/>
      <c r="P242" s="178"/>
      <c r="Q242" s="181"/>
      <c r="R242" s="181"/>
      <c r="S242" s="181"/>
      <c r="T242" s="181"/>
      <c r="U242" s="181"/>
      <c r="V242" s="181"/>
      <c r="W242" s="178"/>
      <c r="X242" s="178"/>
      <c r="Y242" s="178"/>
      <c r="Z242" s="178"/>
    </row>
    <row r="243" spans="1:26" ht="14.25" customHeight="1">
      <c r="A243" s="178"/>
      <c r="B243" s="192"/>
      <c r="C243" s="178"/>
      <c r="D243" s="178"/>
      <c r="E243" s="178"/>
      <c r="F243" s="178"/>
      <c r="G243" s="178"/>
      <c r="H243" s="178"/>
      <c r="I243" s="178"/>
      <c r="J243" s="178"/>
      <c r="K243" s="181"/>
      <c r="L243" s="178"/>
      <c r="M243" s="178"/>
      <c r="N243" s="178"/>
      <c r="O243" s="178"/>
      <c r="P243" s="178"/>
      <c r="Q243" s="181"/>
      <c r="R243" s="181"/>
      <c r="S243" s="181"/>
      <c r="T243" s="181"/>
      <c r="U243" s="181"/>
      <c r="V243" s="181"/>
      <c r="W243" s="178"/>
      <c r="X243" s="178"/>
      <c r="Y243" s="178"/>
      <c r="Z243" s="178"/>
    </row>
    <row r="244" spans="1:26" ht="14.25" customHeight="1">
      <c r="A244" s="178"/>
      <c r="B244" s="192"/>
      <c r="C244" s="178"/>
      <c r="D244" s="178"/>
      <c r="E244" s="178"/>
      <c r="F244" s="178"/>
      <c r="G244" s="178"/>
      <c r="H244" s="178"/>
      <c r="I244" s="178"/>
      <c r="J244" s="178"/>
      <c r="K244" s="181"/>
      <c r="L244" s="178"/>
      <c r="M244" s="178"/>
      <c r="N244" s="178"/>
      <c r="O244" s="178"/>
      <c r="P244" s="178"/>
      <c r="Q244" s="181"/>
      <c r="R244" s="181"/>
      <c r="S244" s="181"/>
      <c r="T244" s="181"/>
      <c r="U244" s="181"/>
      <c r="V244" s="181"/>
      <c r="W244" s="178"/>
      <c r="X244" s="178"/>
      <c r="Y244" s="178"/>
      <c r="Z244" s="178"/>
    </row>
    <row r="245" spans="1:26" ht="14.25" customHeight="1">
      <c r="A245" s="178"/>
      <c r="B245" s="192"/>
      <c r="C245" s="178"/>
      <c r="D245" s="178"/>
      <c r="E245" s="178"/>
      <c r="F245" s="178"/>
      <c r="G245" s="178"/>
      <c r="H245" s="178"/>
      <c r="I245" s="178"/>
      <c r="J245" s="178"/>
      <c r="K245" s="181"/>
      <c r="L245" s="178"/>
      <c r="M245" s="178"/>
      <c r="N245" s="178"/>
      <c r="O245" s="178"/>
      <c r="P245" s="178"/>
      <c r="Q245" s="181"/>
      <c r="R245" s="181"/>
      <c r="S245" s="181"/>
      <c r="T245" s="181"/>
      <c r="U245" s="181"/>
      <c r="V245" s="181"/>
      <c r="W245" s="178"/>
      <c r="X245" s="178"/>
      <c r="Y245" s="178"/>
      <c r="Z245" s="178"/>
    </row>
    <row r="246" spans="1:26" ht="14.25" customHeight="1">
      <c r="A246" s="178"/>
      <c r="B246" s="192"/>
      <c r="C246" s="178"/>
      <c r="D246" s="178"/>
      <c r="E246" s="178"/>
      <c r="F246" s="178"/>
      <c r="G246" s="178"/>
      <c r="H246" s="178"/>
      <c r="I246" s="178"/>
      <c r="J246" s="178"/>
      <c r="K246" s="181"/>
      <c r="L246" s="178"/>
      <c r="M246" s="178"/>
      <c r="N246" s="178"/>
      <c r="O246" s="178"/>
      <c r="P246" s="178"/>
      <c r="Q246" s="181"/>
      <c r="R246" s="181"/>
      <c r="S246" s="181"/>
      <c r="T246" s="181"/>
      <c r="U246" s="181"/>
      <c r="V246" s="181"/>
      <c r="W246" s="178"/>
      <c r="X246" s="178"/>
      <c r="Y246" s="178"/>
      <c r="Z246" s="178"/>
    </row>
    <row r="247" spans="1:26" ht="14.25" customHeight="1">
      <c r="A247" s="178"/>
      <c r="B247" s="192"/>
      <c r="C247" s="178"/>
      <c r="D247" s="178"/>
      <c r="E247" s="178"/>
      <c r="F247" s="178"/>
      <c r="G247" s="178"/>
      <c r="H247" s="178"/>
      <c r="I247" s="178"/>
      <c r="J247" s="178"/>
      <c r="K247" s="181"/>
      <c r="L247" s="178"/>
      <c r="M247" s="178"/>
      <c r="N247" s="178"/>
      <c r="O247" s="178"/>
      <c r="P247" s="178"/>
      <c r="Q247" s="181"/>
      <c r="R247" s="181"/>
      <c r="S247" s="181"/>
      <c r="T247" s="181"/>
      <c r="U247" s="181"/>
      <c r="V247" s="181"/>
      <c r="W247" s="178"/>
      <c r="X247" s="178"/>
      <c r="Y247" s="178"/>
      <c r="Z247" s="178"/>
    </row>
    <row r="248" spans="1:26" ht="14.25" customHeight="1">
      <c r="A248" s="178"/>
      <c r="B248" s="192"/>
      <c r="C248" s="178"/>
      <c r="D248" s="178"/>
      <c r="E248" s="178"/>
      <c r="F248" s="178"/>
      <c r="G248" s="178"/>
      <c r="H248" s="178"/>
      <c r="I248" s="178"/>
      <c r="J248" s="178"/>
      <c r="K248" s="181"/>
      <c r="L248" s="178"/>
      <c r="M248" s="178"/>
      <c r="N248" s="178"/>
      <c r="O248" s="178"/>
      <c r="P248" s="178"/>
      <c r="Q248" s="181"/>
      <c r="R248" s="181"/>
      <c r="S248" s="181"/>
      <c r="T248" s="181"/>
      <c r="U248" s="181"/>
      <c r="V248" s="181"/>
      <c r="W248" s="178"/>
      <c r="X248" s="178"/>
      <c r="Y248" s="178"/>
      <c r="Z248" s="178"/>
    </row>
    <row r="249" spans="1:26" ht="14.25" customHeight="1">
      <c r="A249" s="178"/>
      <c r="B249" s="192"/>
      <c r="C249" s="178"/>
      <c r="D249" s="178"/>
      <c r="E249" s="178"/>
      <c r="F249" s="178"/>
      <c r="G249" s="178"/>
      <c r="H249" s="178"/>
      <c r="I249" s="178"/>
      <c r="J249" s="178"/>
      <c r="K249" s="181"/>
      <c r="L249" s="178"/>
      <c r="M249" s="178"/>
      <c r="N249" s="178"/>
      <c r="O249" s="178"/>
      <c r="P249" s="178"/>
      <c r="Q249" s="181"/>
      <c r="R249" s="181"/>
      <c r="S249" s="181"/>
      <c r="T249" s="181"/>
      <c r="U249" s="181"/>
      <c r="V249" s="181"/>
      <c r="W249" s="178"/>
      <c r="X249" s="178"/>
      <c r="Y249" s="178"/>
      <c r="Z249" s="178"/>
    </row>
    <row r="250" spans="1:26" ht="14.25" customHeight="1">
      <c r="A250" s="178"/>
      <c r="B250" s="192"/>
      <c r="C250" s="178"/>
      <c r="D250" s="178"/>
      <c r="E250" s="178"/>
      <c r="F250" s="178"/>
      <c r="G250" s="178"/>
      <c r="H250" s="178"/>
      <c r="I250" s="178"/>
      <c r="J250" s="178"/>
      <c r="K250" s="181"/>
      <c r="L250" s="178"/>
      <c r="M250" s="178"/>
      <c r="N250" s="178"/>
      <c r="O250" s="178"/>
      <c r="P250" s="178"/>
      <c r="Q250" s="181"/>
      <c r="R250" s="181"/>
      <c r="S250" s="181"/>
      <c r="T250" s="181"/>
      <c r="U250" s="181"/>
      <c r="V250" s="181"/>
      <c r="W250" s="178"/>
      <c r="X250" s="178"/>
      <c r="Y250" s="178"/>
      <c r="Z250" s="178"/>
    </row>
    <row r="251" spans="1:26" ht="14.25" customHeight="1">
      <c r="A251" s="178"/>
      <c r="B251" s="192"/>
      <c r="C251" s="178"/>
      <c r="D251" s="178"/>
      <c r="E251" s="178"/>
      <c r="F251" s="178"/>
      <c r="G251" s="178"/>
      <c r="H251" s="178"/>
      <c r="I251" s="178"/>
      <c r="J251" s="178"/>
      <c r="K251" s="181"/>
      <c r="L251" s="178"/>
      <c r="M251" s="178"/>
      <c r="N251" s="178"/>
      <c r="O251" s="178"/>
      <c r="P251" s="178"/>
      <c r="Q251" s="181"/>
      <c r="R251" s="181"/>
      <c r="S251" s="181"/>
      <c r="T251" s="181"/>
      <c r="U251" s="181"/>
      <c r="V251" s="181"/>
      <c r="W251" s="178"/>
      <c r="X251" s="178"/>
      <c r="Y251" s="178"/>
      <c r="Z251" s="178"/>
    </row>
    <row r="252" spans="1:26" ht="14.25" customHeight="1">
      <c r="A252" s="178"/>
      <c r="B252" s="192"/>
      <c r="C252" s="178"/>
      <c r="D252" s="178"/>
      <c r="E252" s="178"/>
      <c r="F252" s="178"/>
      <c r="G252" s="178"/>
      <c r="H252" s="178"/>
      <c r="I252" s="178"/>
      <c r="J252" s="178"/>
      <c r="K252" s="181"/>
      <c r="L252" s="178"/>
      <c r="M252" s="178"/>
      <c r="N252" s="178"/>
      <c r="O252" s="178"/>
      <c r="P252" s="178"/>
      <c r="Q252" s="181"/>
      <c r="R252" s="181"/>
      <c r="S252" s="181"/>
      <c r="T252" s="181"/>
      <c r="U252" s="181"/>
      <c r="V252" s="181"/>
      <c r="W252" s="178"/>
      <c r="X252" s="178"/>
      <c r="Y252" s="178"/>
      <c r="Z252" s="178"/>
    </row>
    <row r="253" spans="1:26" ht="14.25" customHeight="1">
      <c r="A253" s="178"/>
      <c r="B253" s="192"/>
      <c r="C253" s="178"/>
      <c r="D253" s="178"/>
      <c r="E253" s="178"/>
      <c r="F253" s="178"/>
      <c r="G253" s="178"/>
      <c r="H253" s="178"/>
      <c r="I253" s="178"/>
      <c r="J253" s="178"/>
      <c r="K253" s="181"/>
      <c r="L253" s="178"/>
      <c r="M253" s="178"/>
      <c r="N253" s="178"/>
      <c r="O253" s="178"/>
      <c r="P253" s="178"/>
      <c r="Q253" s="181"/>
      <c r="R253" s="181"/>
      <c r="S253" s="181"/>
      <c r="T253" s="181"/>
      <c r="U253" s="181"/>
      <c r="V253" s="181"/>
      <c r="W253" s="178"/>
      <c r="X253" s="178"/>
      <c r="Y253" s="178"/>
      <c r="Z253" s="178"/>
    </row>
    <row r="254" spans="1:26" ht="14.25" customHeight="1">
      <c r="A254" s="178"/>
      <c r="B254" s="192"/>
      <c r="C254" s="178"/>
      <c r="D254" s="178"/>
      <c r="E254" s="178"/>
      <c r="F254" s="178"/>
      <c r="G254" s="178"/>
      <c r="H254" s="178"/>
      <c r="I254" s="178"/>
      <c r="J254" s="178"/>
      <c r="K254" s="181"/>
      <c r="L254" s="178"/>
      <c r="M254" s="178"/>
      <c r="N254" s="178"/>
      <c r="O254" s="178"/>
      <c r="P254" s="178"/>
      <c r="Q254" s="181"/>
      <c r="R254" s="181"/>
      <c r="S254" s="181"/>
      <c r="T254" s="181"/>
      <c r="U254" s="181"/>
      <c r="V254" s="181"/>
      <c r="W254" s="178"/>
      <c r="X254" s="178"/>
      <c r="Y254" s="178"/>
      <c r="Z254" s="178"/>
    </row>
    <row r="255" spans="1:26" ht="14.25" customHeight="1">
      <c r="A255" s="178"/>
      <c r="B255" s="192"/>
      <c r="C255" s="178"/>
      <c r="D255" s="178"/>
      <c r="E255" s="178"/>
      <c r="F255" s="178"/>
      <c r="G255" s="178"/>
      <c r="H255" s="178"/>
      <c r="I255" s="178"/>
      <c r="J255" s="178"/>
      <c r="K255" s="181"/>
      <c r="L255" s="178"/>
      <c r="M255" s="178"/>
      <c r="N255" s="178"/>
      <c r="O255" s="178"/>
      <c r="P255" s="178"/>
      <c r="Q255" s="181"/>
      <c r="R255" s="181"/>
      <c r="S255" s="181"/>
      <c r="T255" s="181"/>
      <c r="U255" s="181"/>
      <c r="V255" s="181"/>
      <c r="W255" s="178"/>
      <c r="X255" s="178"/>
      <c r="Y255" s="178"/>
      <c r="Z255" s="178"/>
    </row>
    <row r="256" spans="1:26" ht="14.25" customHeight="1">
      <c r="A256" s="178"/>
      <c r="B256" s="192"/>
      <c r="C256" s="178"/>
      <c r="D256" s="178"/>
      <c r="E256" s="178"/>
      <c r="F256" s="178"/>
      <c r="G256" s="178"/>
      <c r="H256" s="178"/>
      <c r="I256" s="178"/>
      <c r="J256" s="178"/>
      <c r="K256" s="181"/>
      <c r="L256" s="178"/>
      <c r="M256" s="178"/>
      <c r="N256" s="178"/>
      <c r="O256" s="178"/>
      <c r="P256" s="178"/>
      <c r="Q256" s="181"/>
      <c r="R256" s="181"/>
      <c r="S256" s="181"/>
      <c r="T256" s="181"/>
      <c r="U256" s="181"/>
      <c r="V256" s="181"/>
      <c r="W256" s="178"/>
      <c r="X256" s="178"/>
      <c r="Y256" s="178"/>
      <c r="Z256" s="178"/>
    </row>
    <row r="257" spans="1:26" ht="14.25" customHeight="1">
      <c r="A257" s="178"/>
      <c r="B257" s="192"/>
      <c r="C257" s="178"/>
      <c r="D257" s="178"/>
      <c r="E257" s="178"/>
      <c r="F257" s="178"/>
      <c r="G257" s="178"/>
      <c r="H257" s="178"/>
      <c r="I257" s="178"/>
      <c r="J257" s="178"/>
      <c r="K257" s="181"/>
      <c r="L257" s="178"/>
      <c r="M257" s="178"/>
      <c r="N257" s="178"/>
      <c r="O257" s="178"/>
      <c r="P257" s="178"/>
      <c r="Q257" s="181"/>
      <c r="R257" s="181"/>
      <c r="S257" s="181"/>
      <c r="T257" s="181"/>
      <c r="U257" s="181"/>
      <c r="V257" s="181"/>
      <c r="W257" s="178"/>
      <c r="X257" s="178"/>
      <c r="Y257" s="178"/>
      <c r="Z257" s="178"/>
    </row>
    <row r="258" spans="1:26" ht="14.25" customHeight="1">
      <c r="A258" s="178"/>
      <c r="B258" s="192"/>
      <c r="C258" s="178"/>
      <c r="D258" s="178"/>
      <c r="E258" s="178"/>
      <c r="F258" s="178"/>
      <c r="G258" s="178"/>
      <c r="H258" s="178"/>
      <c r="I258" s="178"/>
      <c r="J258" s="178"/>
      <c r="K258" s="181"/>
      <c r="L258" s="178"/>
      <c r="M258" s="178"/>
      <c r="N258" s="178"/>
      <c r="O258" s="178"/>
      <c r="P258" s="178"/>
      <c r="Q258" s="181"/>
      <c r="R258" s="181"/>
      <c r="S258" s="181"/>
      <c r="T258" s="181"/>
      <c r="U258" s="181"/>
      <c r="V258" s="181"/>
      <c r="W258" s="178"/>
      <c r="X258" s="178"/>
      <c r="Y258" s="178"/>
      <c r="Z258" s="178"/>
    </row>
    <row r="259" spans="1:26" ht="14.25" customHeight="1">
      <c r="A259" s="178"/>
      <c r="B259" s="192"/>
      <c r="C259" s="178"/>
      <c r="D259" s="178"/>
      <c r="E259" s="178"/>
      <c r="F259" s="178"/>
      <c r="G259" s="178"/>
      <c r="H259" s="178"/>
      <c r="I259" s="178"/>
      <c r="J259" s="178"/>
      <c r="K259" s="181"/>
      <c r="L259" s="178"/>
      <c r="M259" s="178"/>
      <c r="N259" s="178"/>
      <c r="O259" s="178"/>
      <c r="P259" s="178"/>
      <c r="Q259" s="181"/>
      <c r="R259" s="181"/>
      <c r="S259" s="181"/>
      <c r="T259" s="181"/>
      <c r="U259" s="181"/>
      <c r="V259" s="181"/>
      <c r="W259" s="178"/>
      <c r="X259" s="178"/>
      <c r="Y259" s="178"/>
      <c r="Z259" s="178"/>
    </row>
    <row r="260" spans="1:26" ht="14.25" customHeight="1">
      <c r="A260" s="178"/>
      <c r="B260" s="192"/>
      <c r="C260" s="178"/>
      <c r="D260" s="178"/>
      <c r="E260" s="178"/>
      <c r="F260" s="178"/>
      <c r="G260" s="178"/>
      <c r="H260" s="178"/>
      <c r="I260" s="178"/>
      <c r="J260" s="178"/>
      <c r="K260" s="181"/>
      <c r="L260" s="178"/>
      <c r="M260" s="178"/>
      <c r="N260" s="178"/>
      <c r="O260" s="178"/>
      <c r="P260" s="178"/>
      <c r="Q260" s="181"/>
      <c r="R260" s="181"/>
      <c r="S260" s="181"/>
      <c r="T260" s="181"/>
      <c r="U260" s="181"/>
      <c r="V260" s="181"/>
      <c r="W260" s="178"/>
      <c r="X260" s="178"/>
      <c r="Y260" s="178"/>
      <c r="Z260" s="178"/>
    </row>
    <row r="261" spans="1:26" ht="14.25" customHeight="1">
      <c r="A261" s="178"/>
      <c r="B261" s="192"/>
      <c r="C261" s="178"/>
      <c r="D261" s="178"/>
      <c r="E261" s="178"/>
      <c r="F261" s="178"/>
      <c r="G261" s="178"/>
      <c r="H261" s="178"/>
      <c r="I261" s="178"/>
      <c r="J261" s="178"/>
      <c r="K261" s="181"/>
      <c r="L261" s="178"/>
      <c r="M261" s="178"/>
      <c r="N261" s="178"/>
      <c r="O261" s="178"/>
      <c r="P261" s="178"/>
      <c r="Q261" s="181"/>
      <c r="R261" s="181"/>
      <c r="S261" s="181"/>
      <c r="T261" s="181"/>
      <c r="U261" s="181"/>
      <c r="V261" s="181"/>
      <c r="W261" s="178"/>
      <c r="X261" s="178"/>
      <c r="Y261" s="178"/>
      <c r="Z261" s="178"/>
    </row>
    <row r="262" spans="1:26" ht="14.25" customHeight="1">
      <c r="A262" s="178"/>
      <c r="B262" s="192"/>
      <c r="C262" s="178"/>
      <c r="D262" s="178"/>
      <c r="E262" s="178"/>
      <c r="F262" s="178"/>
      <c r="G262" s="178"/>
      <c r="H262" s="178"/>
      <c r="I262" s="178"/>
      <c r="J262" s="178"/>
      <c r="K262" s="181"/>
      <c r="L262" s="178"/>
      <c r="M262" s="178"/>
      <c r="N262" s="178"/>
      <c r="O262" s="178"/>
      <c r="P262" s="178"/>
      <c r="Q262" s="181"/>
      <c r="R262" s="181"/>
      <c r="S262" s="181"/>
      <c r="T262" s="181"/>
      <c r="U262" s="181"/>
      <c r="V262" s="181"/>
      <c r="W262" s="178"/>
      <c r="X262" s="178"/>
      <c r="Y262" s="178"/>
      <c r="Z262" s="178"/>
    </row>
    <row r="263" spans="1:26" ht="14.25" customHeight="1">
      <c r="A263" s="178"/>
      <c r="B263" s="192"/>
      <c r="C263" s="178"/>
      <c r="D263" s="178"/>
      <c r="E263" s="178"/>
      <c r="F263" s="178"/>
      <c r="G263" s="178"/>
      <c r="H263" s="178"/>
      <c r="I263" s="178"/>
      <c r="J263" s="178"/>
      <c r="K263" s="181"/>
      <c r="L263" s="178"/>
      <c r="M263" s="178"/>
      <c r="N263" s="178"/>
      <c r="O263" s="178"/>
      <c r="P263" s="178"/>
      <c r="Q263" s="181"/>
      <c r="R263" s="181"/>
      <c r="S263" s="181"/>
      <c r="T263" s="181"/>
      <c r="U263" s="181"/>
      <c r="V263" s="181"/>
      <c r="W263" s="178"/>
      <c r="X263" s="178"/>
      <c r="Y263" s="178"/>
      <c r="Z263" s="178"/>
    </row>
    <row r="264" spans="1:26" ht="14.25" customHeight="1">
      <c r="A264" s="178"/>
      <c r="B264" s="192"/>
      <c r="C264" s="178"/>
      <c r="D264" s="178"/>
      <c r="E264" s="178"/>
      <c r="F264" s="178"/>
      <c r="G264" s="178"/>
      <c r="H264" s="178"/>
      <c r="I264" s="178"/>
      <c r="J264" s="178"/>
      <c r="K264" s="181"/>
      <c r="L264" s="178"/>
      <c r="M264" s="178"/>
      <c r="N264" s="178"/>
      <c r="O264" s="178"/>
      <c r="P264" s="178"/>
      <c r="Q264" s="181"/>
      <c r="R264" s="181"/>
      <c r="S264" s="181"/>
      <c r="T264" s="181"/>
      <c r="U264" s="181"/>
      <c r="V264" s="181"/>
      <c r="W264" s="178"/>
      <c r="X264" s="178"/>
      <c r="Y264" s="178"/>
      <c r="Z264" s="178"/>
    </row>
    <row r="265" spans="1:26" ht="14.25" customHeight="1">
      <c r="A265" s="178"/>
      <c r="B265" s="192"/>
      <c r="C265" s="178"/>
      <c r="D265" s="178"/>
      <c r="E265" s="178"/>
      <c r="F265" s="178"/>
      <c r="G265" s="178"/>
      <c r="H265" s="178"/>
      <c r="I265" s="178"/>
      <c r="J265" s="178"/>
      <c r="K265" s="181"/>
      <c r="L265" s="178"/>
      <c r="M265" s="178"/>
      <c r="N265" s="178"/>
      <c r="O265" s="178"/>
      <c r="P265" s="178"/>
      <c r="Q265" s="181"/>
      <c r="R265" s="181"/>
      <c r="S265" s="181"/>
      <c r="T265" s="181"/>
      <c r="U265" s="181"/>
      <c r="V265" s="181"/>
      <c r="W265" s="178"/>
      <c r="X265" s="178"/>
      <c r="Y265" s="178"/>
      <c r="Z265" s="178"/>
    </row>
    <row r="266" spans="1:26" ht="14.25" customHeight="1">
      <c r="A266" s="178"/>
      <c r="B266" s="192"/>
      <c r="C266" s="178"/>
      <c r="D266" s="178"/>
      <c r="E266" s="178"/>
      <c r="F266" s="178"/>
      <c r="G266" s="178"/>
      <c r="H266" s="178"/>
      <c r="I266" s="178"/>
      <c r="J266" s="178"/>
      <c r="K266" s="181"/>
      <c r="L266" s="178"/>
      <c r="M266" s="178"/>
      <c r="N266" s="178"/>
      <c r="O266" s="178"/>
      <c r="P266" s="178"/>
      <c r="Q266" s="181"/>
      <c r="R266" s="181"/>
      <c r="S266" s="181"/>
      <c r="T266" s="181"/>
      <c r="U266" s="181"/>
      <c r="V266" s="181"/>
      <c r="W266" s="178"/>
      <c r="X266" s="178"/>
      <c r="Y266" s="178"/>
      <c r="Z266" s="178"/>
    </row>
    <row r="267" spans="1:26" ht="14.25" customHeight="1">
      <c r="A267" s="178"/>
      <c r="B267" s="192"/>
      <c r="C267" s="178"/>
      <c r="D267" s="178"/>
      <c r="E267" s="178"/>
      <c r="F267" s="178"/>
      <c r="G267" s="178"/>
      <c r="H267" s="178"/>
      <c r="I267" s="178"/>
      <c r="J267" s="178"/>
      <c r="K267" s="181"/>
      <c r="L267" s="178"/>
      <c r="M267" s="178"/>
      <c r="N267" s="178"/>
      <c r="O267" s="178"/>
      <c r="P267" s="178"/>
      <c r="Q267" s="181"/>
      <c r="R267" s="181"/>
      <c r="S267" s="181"/>
      <c r="T267" s="181"/>
      <c r="U267" s="181"/>
      <c r="V267" s="181"/>
      <c r="W267" s="178"/>
      <c r="X267" s="178"/>
      <c r="Y267" s="178"/>
      <c r="Z267" s="178"/>
    </row>
    <row r="268" spans="1:26" ht="14.25" customHeight="1">
      <c r="A268" s="178"/>
      <c r="B268" s="192"/>
      <c r="C268" s="178"/>
      <c r="D268" s="178"/>
      <c r="E268" s="178"/>
      <c r="F268" s="178"/>
      <c r="G268" s="178"/>
      <c r="H268" s="178"/>
      <c r="I268" s="178"/>
      <c r="J268" s="178"/>
      <c r="K268" s="181"/>
      <c r="L268" s="178"/>
      <c r="M268" s="178"/>
      <c r="N268" s="178"/>
      <c r="O268" s="178"/>
      <c r="P268" s="178"/>
      <c r="Q268" s="181"/>
      <c r="R268" s="181"/>
      <c r="S268" s="181"/>
      <c r="T268" s="181"/>
      <c r="U268" s="181"/>
      <c r="V268" s="181"/>
      <c r="W268" s="178"/>
      <c r="X268" s="178"/>
      <c r="Y268" s="178"/>
      <c r="Z268" s="178"/>
    </row>
    <row r="269" spans="1:26" ht="14.25" customHeight="1">
      <c r="A269" s="178"/>
      <c r="B269" s="192"/>
      <c r="C269" s="178"/>
      <c r="D269" s="178"/>
      <c r="E269" s="178"/>
      <c r="F269" s="178"/>
      <c r="G269" s="178"/>
      <c r="H269" s="178"/>
      <c r="I269" s="178"/>
      <c r="J269" s="178"/>
      <c r="K269" s="181"/>
      <c r="L269" s="178"/>
      <c r="M269" s="178"/>
      <c r="N269" s="178"/>
      <c r="O269" s="178"/>
      <c r="P269" s="178"/>
      <c r="Q269" s="181"/>
      <c r="R269" s="181"/>
      <c r="S269" s="181"/>
      <c r="T269" s="181"/>
      <c r="U269" s="181"/>
      <c r="V269" s="181"/>
      <c r="W269" s="178"/>
      <c r="X269" s="178"/>
      <c r="Y269" s="178"/>
      <c r="Z269" s="178"/>
    </row>
    <row r="270" spans="1:26" ht="14.25" customHeight="1">
      <c r="A270" s="178"/>
      <c r="B270" s="192"/>
      <c r="C270" s="178"/>
      <c r="D270" s="178"/>
      <c r="E270" s="178"/>
      <c r="F270" s="178"/>
      <c r="G270" s="178"/>
      <c r="H270" s="178"/>
      <c r="I270" s="178"/>
      <c r="J270" s="178"/>
      <c r="K270" s="181"/>
      <c r="L270" s="178"/>
      <c r="M270" s="178"/>
      <c r="N270" s="178"/>
      <c r="O270" s="178"/>
      <c r="P270" s="178"/>
      <c r="Q270" s="181"/>
      <c r="R270" s="181"/>
      <c r="S270" s="181"/>
      <c r="T270" s="181"/>
      <c r="U270" s="181"/>
      <c r="V270" s="181"/>
      <c r="W270" s="178"/>
      <c r="X270" s="178"/>
      <c r="Y270" s="178"/>
      <c r="Z270" s="178"/>
    </row>
    <row r="271" spans="1:26" ht="14.25" customHeight="1">
      <c r="A271" s="178"/>
      <c r="B271" s="192"/>
      <c r="C271" s="178"/>
      <c r="D271" s="178"/>
      <c r="E271" s="178"/>
      <c r="F271" s="178"/>
      <c r="G271" s="178"/>
      <c r="H271" s="178"/>
      <c r="I271" s="178"/>
      <c r="J271" s="178"/>
      <c r="K271" s="181"/>
      <c r="L271" s="178"/>
      <c r="M271" s="178"/>
      <c r="N271" s="178"/>
      <c r="O271" s="178"/>
      <c r="P271" s="178"/>
      <c r="Q271" s="181"/>
      <c r="R271" s="181"/>
      <c r="S271" s="181"/>
      <c r="T271" s="181"/>
      <c r="U271" s="181"/>
      <c r="V271" s="181"/>
      <c r="W271" s="178"/>
      <c r="X271" s="178"/>
      <c r="Y271" s="178"/>
      <c r="Z271" s="178"/>
    </row>
    <row r="272" spans="1:26" ht="14.25" customHeight="1">
      <c r="A272" s="178"/>
      <c r="B272" s="192"/>
      <c r="C272" s="178"/>
      <c r="D272" s="178"/>
      <c r="E272" s="178"/>
      <c r="F272" s="178"/>
      <c r="G272" s="178"/>
      <c r="H272" s="178"/>
      <c r="I272" s="178"/>
      <c r="J272" s="178"/>
      <c r="K272" s="181"/>
      <c r="L272" s="178"/>
      <c r="M272" s="178"/>
      <c r="N272" s="178"/>
      <c r="O272" s="178"/>
      <c r="P272" s="178"/>
      <c r="Q272" s="181"/>
      <c r="R272" s="181"/>
      <c r="S272" s="181"/>
      <c r="T272" s="181"/>
      <c r="U272" s="181"/>
      <c r="V272" s="181"/>
      <c r="W272" s="178"/>
      <c r="X272" s="178"/>
      <c r="Y272" s="178"/>
      <c r="Z272" s="178"/>
    </row>
    <row r="273" spans="1:26" ht="14.25" customHeight="1">
      <c r="A273" s="178"/>
      <c r="B273" s="192"/>
      <c r="C273" s="178"/>
      <c r="D273" s="178"/>
      <c r="E273" s="178"/>
      <c r="F273" s="178"/>
      <c r="G273" s="178"/>
      <c r="H273" s="178"/>
      <c r="I273" s="178"/>
      <c r="J273" s="178"/>
      <c r="K273" s="181"/>
      <c r="L273" s="178"/>
      <c r="M273" s="178"/>
      <c r="N273" s="178"/>
      <c r="O273" s="178"/>
      <c r="P273" s="178"/>
      <c r="Q273" s="181"/>
      <c r="R273" s="181"/>
      <c r="S273" s="181"/>
      <c r="T273" s="181"/>
      <c r="U273" s="181"/>
      <c r="V273" s="181"/>
      <c r="W273" s="178"/>
      <c r="X273" s="178"/>
      <c r="Y273" s="178"/>
      <c r="Z273" s="178"/>
    </row>
    <row r="274" spans="1:26" ht="14.25" customHeight="1">
      <c r="A274" s="178"/>
      <c r="B274" s="192"/>
      <c r="C274" s="178"/>
      <c r="D274" s="178"/>
      <c r="E274" s="178"/>
      <c r="F274" s="178"/>
      <c r="G274" s="178"/>
      <c r="H274" s="178"/>
      <c r="I274" s="178"/>
      <c r="J274" s="178"/>
      <c r="K274" s="181"/>
      <c r="L274" s="178"/>
      <c r="M274" s="178"/>
      <c r="N274" s="178"/>
      <c r="O274" s="178"/>
      <c r="P274" s="178"/>
      <c r="Q274" s="181"/>
      <c r="R274" s="181"/>
      <c r="S274" s="181"/>
      <c r="T274" s="181"/>
      <c r="U274" s="181"/>
      <c r="V274" s="181"/>
      <c r="W274" s="178"/>
      <c r="X274" s="178"/>
      <c r="Y274" s="178"/>
      <c r="Z274" s="178"/>
    </row>
    <row r="275" spans="1:26" ht="14.25" customHeight="1">
      <c r="A275" s="178"/>
      <c r="B275" s="192"/>
      <c r="C275" s="178"/>
      <c r="D275" s="178"/>
      <c r="E275" s="178"/>
      <c r="F275" s="178"/>
      <c r="G275" s="178"/>
      <c r="H275" s="178"/>
      <c r="I275" s="178"/>
      <c r="J275" s="178"/>
      <c r="K275" s="181"/>
      <c r="L275" s="178"/>
      <c r="M275" s="178"/>
      <c r="N275" s="178"/>
      <c r="O275" s="178"/>
      <c r="P275" s="178"/>
      <c r="Q275" s="181"/>
      <c r="R275" s="181"/>
      <c r="S275" s="181"/>
      <c r="T275" s="181"/>
      <c r="U275" s="181"/>
      <c r="V275" s="181"/>
      <c r="W275" s="178"/>
      <c r="X275" s="178"/>
      <c r="Y275" s="178"/>
      <c r="Z275" s="178"/>
    </row>
    <row r="276" spans="1:26" ht="14.25" customHeight="1">
      <c r="A276" s="178"/>
      <c r="B276" s="192"/>
      <c r="C276" s="178"/>
      <c r="D276" s="178"/>
      <c r="E276" s="178"/>
      <c r="F276" s="178"/>
      <c r="G276" s="178"/>
      <c r="H276" s="178"/>
      <c r="I276" s="178"/>
      <c r="J276" s="178"/>
      <c r="K276" s="181"/>
      <c r="L276" s="178"/>
      <c r="M276" s="178"/>
      <c r="N276" s="178"/>
      <c r="O276" s="178"/>
      <c r="P276" s="178"/>
      <c r="Q276" s="181"/>
      <c r="R276" s="181"/>
      <c r="S276" s="181"/>
      <c r="T276" s="181"/>
      <c r="U276" s="181"/>
      <c r="V276" s="181"/>
      <c r="W276" s="178"/>
      <c r="X276" s="178"/>
      <c r="Y276" s="178"/>
      <c r="Z276" s="178"/>
    </row>
    <row r="277" spans="1:26" ht="14.25" customHeight="1">
      <c r="A277" s="178"/>
      <c r="B277" s="192"/>
      <c r="C277" s="178"/>
      <c r="D277" s="178"/>
      <c r="E277" s="178"/>
      <c r="F277" s="178"/>
      <c r="G277" s="178"/>
      <c r="H277" s="178"/>
      <c r="I277" s="178"/>
      <c r="J277" s="178"/>
      <c r="K277" s="181"/>
      <c r="L277" s="178"/>
      <c r="M277" s="178"/>
      <c r="N277" s="178"/>
      <c r="O277" s="178"/>
      <c r="P277" s="178"/>
      <c r="Q277" s="181"/>
      <c r="R277" s="181"/>
      <c r="S277" s="181"/>
      <c r="T277" s="181"/>
      <c r="U277" s="181"/>
      <c r="V277" s="181"/>
      <c r="W277" s="178"/>
      <c r="X277" s="178"/>
      <c r="Y277" s="178"/>
      <c r="Z277" s="178"/>
    </row>
    <row r="278" spans="1:26" ht="14.25" customHeight="1">
      <c r="A278" s="178"/>
      <c r="B278" s="192"/>
      <c r="C278" s="178"/>
      <c r="D278" s="178"/>
      <c r="E278" s="178"/>
      <c r="F278" s="178"/>
      <c r="G278" s="178"/>
      <c r="H278" s="178"/>
      <c r="I278" s="178"/>
      <c r="J278" s="178"/>
      <c r="K278" s="181"/>
      <c r="L278" s="178"/>
      <c r="M278" s="178"/>
      <c r="N278" s="178"/>
      <c r="O278" s="178"/>
      <c r="P278" s="178"/>
      <c r="Q278" s="181"/>
      <c r="R278" s="181"/>
      <c r="S278" s="181"/>
      <c r="T278" s="181"/>
      <c r="U278" s="181"/>
      <c r="V278" s="181"/>
      <c r="W278" s="178"/>
      <c r="X278" s="178"/>
      <c r="Y278" s="178"/>
      <c r="Z278" s="178"/>
    </row>
    <row r="279" spans="1:26" ht="14.25" customHeight="1">
      <c r="A279" s="178"/>
      <c r="B279" s="192"/>
      <c r="C279" s="178"/>
      <c r="D279" s="178"/>
      <c r="E279" s="178"/>
      <c r="F279" s="178"/>
      <c r="G279" s="178"/>
      <c r="H279" s="178"/>
      <c r="I279" s="178"/>
      <c r="J279" s="178"/>
      <c r="K279" s="181"/>
      <c r="L279" s="178"/>
      <c r="M279" s="178"/>
      <c r="N279" s="178"/>
      <c r="O279" s="178"/>
      <c r="P279" s="178"/>
      <c r="Q279" s="181"/>
      <c r="R279" s="181"/>
      <c r="S279" s="181"/>
      <c r="T279" s="181"/>
      <c r="U279" s="181"/>
      <c r="V279" s="181"/>
      <c r="W279" s="178"/>
      <c r="X279" s="178"/>
      <c r="Y279" s="178"/>
      <c r="Z279" s="178"/>
    </row>
    <row r="280" spans="1:26" ht="14.25" customHeight="1">
      <c r="A280" s="178"/>
      <c r="B280" s="192"/>
      <c r="C280" s="178"/>
      <c r="D280" s="178"/>
      <c r="E280" s="178"/>
      <c r="F280" s="178"/>
      <c r="G280" s="178"/>
      <c r="H280" s="178"/>
      <c r="I280" s="178"/>
      <c r="J280" s="178"/>
      <c r="K280" s="181"/>
      <c r="L280" s="178"/>
      <c r="M280" s="178"/>
      <c r="N280" s="178"/>
      <c r="O280" s="178"/>
      <c r="P280" s="178"/>
      <c r="Q280" s="181"/>
      <c r="R280" s="181"/>
      <c r="S280" s="181"/>
      <c r="T280" s="181"/>
      <c r="U280" s="181"/>
      <c r="V280" s="181"/>
      <c r="W280" s="178"/>
      <c r="X280" s="178"/>
      <c r="Y280" s="178"/>
      <c r="Z280" s="178"/>
    </row>
    <row r="281" spans="1:26" ht="14.25" customHeight="1">
      <c r="A281" s="178"/>
      <c r="B281" s="192"/>
      <c r="C281" s="178"/>
      <c r="D281" s="178"/>
      <c r="E281" s="178"/>
      <c r="F281" s="178"/>
      <c r="G281" s="178"/>
      <c r="H281" s="178"/>
      <c r="I281" s="178"/>
      <c r="J281" s="178"/>
      <c r="K281" s="181"/>
      <c r="L281" s="178"/>
      <c r="M281" s="178"/>
      <c r="N281" s="178"/>
      <c r="O281" s="178"/>
      <c r="P281" s="178"/>
      <c r="Q281" s="181"/>
      <c r="R281" s="181"/>
      <c r="S281" s="181"/>
      <c r="T281" s="181"/>
      <c r="U281" s="181"/>
      <c r="V281" s="181"/>
      <c r="W281" s="178"/>
      <c r="X281" s="178"/>
      <c r="Y281" s="178"/>
      <c r="Z281" s="178"/>
    </row>
    <row r="282" spans="1:26" ht="14.25" customHeight="1">
      <c r="A282" s="178"/>
      <c r="B282" s="192"/>
      <c r="C282" s="178"/>
      <c r="D282" s="178"/>
      <c r="E282" s="178"/>
      <c r="F282" s="178"/>
      <c r="G282" s="178"/>
      <c r="H282" s="178"/>
      <c r="I282" s="178"/>
      <c r="J282" s="178"/>
      <c r="K282" s="181"/>
      <c r="L282" s="178"/>
      <c r="M282" s="178"/>
      <c r="N282" s="178"/>
      <c r="O282" s="178"/>
      <c r="P282" s="178"/>
      <c r="Q282" s="181"/>
      <c r="R282" s="181"/>
      <c r="S282" s="181"/>
      <c r="T282" s="181"/>
      <c r="U282" s="181"/>
      <c r="V282" s="181"/>
      <c r="W282" s="178"/>
      <c r="X282" s="178"/>
      <c r="Y282" s="178"/>
      <c r="Z282" s="178"/>
    </row>
    <row r="283" spans="1:26" ht="14.25" customHeight="1">
      <c r="A283" s="178"/>
      <c r="B283" s="192"/>
      <c r="C283" s="178"/>
      <c r="D283" s="178"/>
      <c r="E283" s="178"/>
      <c r="F283" s="178"/>
      <c r="G283" s="178"/>
      <c r="H283" s="178"/>
      <c r="I283" s="178"/>
      <c r="J283" s="178"/>
      <c r="K283" s="181"/>
      <c r="L283" s="178"/>
      <c r="M283" s="178"/>
      <c r="N283" s="178"/>
      <c r="O283" s="178"/>
      <c r="P283" s="178"/>
      <c r="Q283" s="181"/>
      <c r="R283" s="181"/>
      <c r="S283" s="181"/>
      <c r="T283" s="181"/>
      <c r="U283" s="181"/>
      <c r="V283" s="181"/>
      <c r="W283" s="178"/>
      <c r="X283" s="178"/>
      <c r="Y283" s="178"/>
      <c r="Z283" s="178"/>
    </row>
    <row r="284" spans="1:26" ht="14.25" customHeight="1">
      <c r="A284" s="178"/>
      <c r="B284" s="192"/>
      <c r="C284" s="178"/>
      <c r="D284" s="178"/>
      <c r="E284" s="178"/>
      <c r="F284" s="178"/>
      <c r="G284" s="178"/>
      <c r="H284" s="178"/>
      <c r="I284" s="178"/>
      <c r="J284" s="178"/>
      <c r="K284" s="181"/>
      <c r="L284" s="178"/>
      <c r="M284" s="178"/>
      <c r="N284" s="178"/>
      <c r="O284" s="178"/>
      <c r="P284" s="178"/>
      <c r="Q284" s="181"/>
      <c r="R284" s="181"/>
      <c r="S284" s="181"/>
      <c r="T284" s="181"/>
      <c r="U284" s="181"/>
      <c r="V284" s="181"/>
      <c r="W284" s="178"/>
      <c r="X284" s="178"/>
      <c r="Y284" s="178"/>
      <c r="Z284" s="178"/>
    </row>
    <row r="285" spans="1:26" ht="14.25" customHeight="1">
      <c r="A285" s="178"/>
      <c r="B285" s="192"/>
      <c r="C285" s="178"/>
      <c r="D285" s="178"/>
      <c r="E285" s="178"/>
      <c r="F285" s="178"/>
      <c r="G285" s="178"/>
      <c r="H285" s="178"/>
      <c r="I285" s="178"/>
      <c r="J285" s="178"/>
      <c r="K285" s="181"/>
      <c r="L285" s="178"/>
      <c r="M285" s="178"/>
      <c r="N285" s="178"/>
      <c r="O285" s="178"/>
      <c r="P285" s="178"/>
      <c r="Q285" s="181"/>
      <c r="R285" s="181"/>
      <c r="S285" s="181"/>
      <c r="T285" s="181"/>
      <c r="U285" s="181"/>
      <c r="V285" s="181"/>
      <c r="W285" s="178"/>
      <c r="X285" s="178"/>
      <c r="Y285" s="178"/>
      <c r="Z285" s="178"/>
    </row>
    <row r="286" spans="1:26" ht="14.25" customHeight="1">
      <c r="A286" s="178"/>
      <c r="B286" s="192"/>
      <c r="C286" s="178"/>
      <c r="D286" s="178"/>
      <c r="E286" s="178"/>
      <c r="F286" s="178"/>
      <c r="G286" s="178"/>
      <c r="H286" s="178"/>
      <c r="I286" s="178"/>
      <c r="J286" s="178"/>
      <c r="K286" s="181"/>
      <c r="L286" s="178"/>
      <c r="M286" s="178"/>
      <c r="N286" s="178"/>
      <c r="O286" s="178"/>
      <c r="P286" s="178"/>
      <c r="Q286" s="181"/>
      <c r="R286" s="181"/>
      <c r="S286" s="181"/>
      <c r="T286" s="181"/>
      <c r="U286" s="181"/>
      <c r="V286" s="181"/>
      <c r="W286" s="178"/>
      <c r="X286" s="178"/>
      <c r="Y286" s="178"/>
      <c r="Z286" s="178"/>
    </row>
    <row r="287" spans="1:26" ht="14.25" customHeight="1">
      <c r="A287" s="178"/>
      <c r="B287" s="192"/>
      <c r="C287" s="178"/>
      <c r="D287" s="178"/>
      <c r="E287" s="178"/>
      <c r="F287" s="178"/>
      <c r="G287" s="178"/>
      <c r="H287" s="178"/>
      <c r="I287" s="178"/>
      <c r="J287" s="178"/>
      <c r="K287" s="181"/>
      <c r="L287" s="178"/>
      <c r="M287" s="178"/>
      <c r="N287" s="178"/>
      <c r="O287" s="178"/>
      <c r="P287" s="178"/>
      <c r="Q287" s="181"/>
      <c r="R287" s="181"/>
      <c r="S287" s="181"/>
      <c r="T287" s="181"/>
      <c r="U287" s="181"/>
      <c r="V287" s="181"/>
      <c r="W287" s="178"/>
      <c r="X287" s="178"/>
      <c r="Y287" s="178"/>
      <c r="Z287" s="178"/>
    </row>
    <row r="288" spans="1:26" ht="14.25" customHeight="1">
      <c r="A288" s="178"/>
      <c r="B288" s="192"/>
      <c r="C288" s="178"/>
      <c r="D288" s="178"/>
      <c r="E288" s="178"/>
      <c r="F288" s="178"/>
      <c r="G288" s="178"/>
      <c r="H288" s="178"/>
      <c r="I288" s="178"/>
      <c r="J288" s="178"/>
      <c r="K288" s="181"/>
      <c r="L288" s="178"/>
      <c r="M288" s="178"/>
      <c r="N288" s="178"/>
      <c r="O288" s="178"/>
      <c r="P288" s="178"/>
      <c r="Q288" s="181"/>
      <c r="R288" s="181"/>
      <c r="S288" s="181"/>
      <c r="T288" s="181"/>
      <c r="U288" s="181"/>
      <c r="V288" s="181"/>
      <c r="W288" s="178"/>
      <c r="X288" s="178"/>
      <c r="Y288" s="178"/>
      <c r="Z288" s="178"/>
    </row>
    <row r="289" spans="1:26" ht="14.25" customHeight="1">
      <c r="A289" s="178"/>
      <c r="B289" s="192"/>
      <c r="C289" s="178"/>
      <c r="D289" s="178"/>
      <c r="E289" s="178"/>
      <c r="F289" s="178"/>
      <c r="G289" s="178"/>
      <c r="H289" s="178"/>
      <c r="I289" s="178"/>
      <c r="J289" s="178"/>
      <c r="K289" s="181"/>
      <c r="L289" s="178"/>
      <c r="M289" s="178"/>
      <c r="N289" s="178"/>
      <c r="O289" s="178"/>
      <c r="P289" s="178"/>
      <c r="Q289" s="181"/>
      <c r="R289" s="181"/>
      <c r="S289" s="181"/>
      <c r="T289" s="181"/>
      <c r="U289" s="181"/>
      <c r="V289" s="181"/>
      <c r="W289" s="178"/>
      <c r="X289" s="178"/>
      <c r="Y289" s="178"/>
      <c r="Z289" s="178"/>
    </row>
    <row r="290" spans="1:26" ht="14.25" customHeight="1">
      <c r="A290" s="178"/>
      <c r="B290" s="192"/>
      <c r="C290" s="178"/>
      <c r="D290" s="178"/>
      <c r="E290" s="178"/>
      <c r="F290" s="178"/>
      <c r="G290" s="178"/>
      <c r="H290" s="178"/>
      <c r="I290" s="178"/>
      <c r="J290" s="178"/>
      <c r="K290" s="181"/>
      <c r="L290" s="178"/>
      <c r="M290" s="178"/>
      <c r="N290" s="178"/>
      <c r="O290" s="178"/>
      <c r="P290" s="178"/>
      <c r="Q290" s="181"/>
      <c r="R290" s="181"/>
      <c r="S290" s="181"/>
      <c r="T290" s="181"/>
      <c r="U290" s="181"/>
      <c r="V290" s="181"/>
      <c r="W290" s="178"/>
      <c r="X290" s="178"/>
      <c r="Y290" s="178"/>
      <c r="Z290" s="178"/>
    </row>
    <row r="291" spans="1:26" ht="14.25" customHeight="1">
      <c r="A291" s="178"/>
      <c r="B291" s="192"/>
      <c r="C291" s="178"/>
      <c r="D291" s="178"/>
      <c r="E291" s="178"/>
      <c r="F291" s="178"/>
      <c r="G291" s="178"/>
      <c r="H291" s="178"/>
      <c r="I291" s="178"/>
      <c r="J291" s="178"/>
      <c r="K291" s="181"/>
      <c r="L291" s="178"/>
      <c r="M291" s="178"/>
      <c r="N291" s="178"/>
      <c r="O291" s="178"/>
      <c r="P291" s="178"/>
      <c r="Q291" s="181"/>
      <c r="R291" s="181"/>
      <c r="S291" s="181"/>
      <c r="T291" s="181"/>
      <c r="U291" s="181"/>
      <c r="V291" s="181"/>
      <c r="W291" s="178"/>
      <c r="X291" s="178"/>
      <c r="Y291" s="178"/>
      <c r="Z291" s="178"/>
    </row>
    <row r="292" spans="1:26" ht="14.25" customHeight="1">
      <c r="A292" s="178"/>
      <c r="B292" s="192"/>
      <c r="C292" s="178"/>
      <c r="D292" s="178"/>
      <c r="E292" s="178"/>
      <c r="F292" s="178"/>
      <c r="G292" s="178"/>
      <c r="H292" s="178"/>
      <c r="I292" s="178"/>
      <c r="J292" s="178"/>
      <c r="K292" s="181"/>
      <c r="L292" s="178"/>
      <c r="M292" s="178"/>
      <c r="N292" s="178"/>
      <c r="O292" s="178"/>
      <c r="P292" s="178"/>
      <c r="Q292" s="181"/>
      <c r="R292" s="181"/>
      <c r="S292" s="181"/>
      <c r="T292" s="181"/>
      <c r="U292" s="181"/>
      <c r="V292" s="181"/>
      <c r="W292" s="178"/>
      <c r="X292" s="178"/>
      <c r="Y292" s="178"/>
      <c r="Z292" s="178"/>
    </row>
    <row r="293" spans="1:26" ht="14.25" customHeight="1">
      <c r="A293" s="178"/>
      <c r="B293" s="192"/>
      <c r="C293" s="178"/>
      <c r="D293" s="178"/>
      <c r="E293" s="178"/>
      <c r="F293" s="178"/>
      <c r="G293" s="178"/>
      <c r="H293" s="178"/>
      <c r="I293" s="178"/>
      <c r="J293" s="178"/>
      <c r="K293" s="181"/>
      <c r="L293" s="178"/>
      <c r="M293" s="178"/>
      <c r="N293" s="178"/>
      <c r="O293" s="178"/>
      <c r="P293" s="178"/>
      <c r="Q293" s="181"/>
      <c r="R293" s="181"/>
      <c r="S293" s="181"/>
      <c r="T293" s="181"/>
      <c r="U293" s="181"/>
      <c r="V293" s="181"/>
      <c r="W293" s="178"/>
      <c r="X293" s="178"/>
      <c r="Y293" s="178"/>
      <c r="Z293" s="178"/>
    </row>
    <row r="294" spans="1:26" ht="14.25" customHeight="1">
      <c r="A294" s="178"/>
      <c r="B294" s="192"/>
      <c r="C294" s="178"/>
      <c r="D294" s="178"/>
      <c r="E294" s="178"/>
      <c r="F294" s="178"/>
      <c r="G294" s="178"/>
      <c r="H294" s="178"/>
      <c r="I294" s="178"/>
      <c r="J294" s="178"/>
      <c r="K294" s="181"/>
      <c r="L294" s="178"/>
      <c r="M294" s="178"/>
      <c r="N294" s="178"/>
      <c r="O294" s="178"/>
      <c r="P294" s="178"/>
      <c r="Q294" s="181"/>
      <c r="R294" s="181"/>
      <c r="S294" s="181"/>
      <c r="T294" s="181"/>
      <c r="U294" s="181"/>
      <c r="V294" s="181"/>
      <c r="W294" s="178"/>
      <c r="X294" s="178"/>
      <c r="Y294" s="178"/>
      <c r="Z294" s="178"/>
    </row>
    <row r="295" spans="1:26" ht="14.25" customHeight="1">
      <c r="A295" s="178"/>
      <c r="B295" s="192"/>
      <c r="C295" s="178"/>
      <c r="D295" s="178"/>
      <c r="E295" s="178"/>
      <c r="F295" s="178"/>
      <c r="G295" s="178"/>
      <c r="H295" s="178"/>
      <c r="I295" s="178"/>
      <c r="J295" s="178"/>
      <c r="K295" s="181"/>
      <c r="L295" s="178"/>
      <c r="M295" s="178"/>
      <c r="N295" s="178"/>
      <c r="O295" s="178"/>
      <c r="P295" s="178"/>
      <c r="Q295" s="181"/>
      <c r="R295" s="181"/>
      <c r="S295" s="181"/>
      <c r="T295" s="181"/>
      <c r="U295" s="181"/>
      <c r="V295" s="181"/>
      <c r="W295" s="178"/>
      <c r="X295" s="178"/>
      <c r="Y295" s="178"/>
      <c r="Z295" s="178"/>
    </row>
    <row r="296" spans="1:26" ht="14.25" customHeight="1">
      <c r="A296" s="178"/>
      <c r="B296" s="192"/>
      <c r="C296" s="178"/>
      <c r="D296" s="178"/>
      <c r="E296" s="178"/>
      <c r="F296" s="178"/>
      <c r="G296" s="178"/>
      <c r="H296" s="178"/>
      <c r="I296" s="178"/>
      <c r="J296" s="178"/>
      <c r="K296" s="181"/>
      <c r="L296" s="178"/>
      <c r="M296" s="178"/>
      <c r="N296" s="178"/>
      <c r="O296" s="178"/>
      <c r="P296" s="178"/>
      <c r="Q296" s="181"/>
      <c r="R296" s="181"/>
      <c r="S296" s="181"/>
      <c r="T296" s="181"/>
      <c r="U296" s="181"/>
      <c r="V296" s="181"/>
      <c r="W296" s="178"/>
      <c r="X296" s="178"/>
      <c r="Y296" s="178"/>
      <c r="Z296" s="178"/>
    </row>
    <row r="297" spans="1:26" ht="14.25" customHeight="1">
      <c r="A297" s="178"/>
      <c r="B297" s="192"/>
      <c r="C297" s="178"/>
      <c r="D297" s="178"/>
      <c r="E297" s="178"/>
      <c r="F297" s="178"/>
      <c r="G297" s="178"/>
      <c r="H297" s="178"/>
      <c r="I297" s="178"/>
      <c r="J297" s="178"/>
      <c r="K297" s="181"/>
      <c r="L297" s="178"/>
      <c r="M297" s="178"/>
      <c r="N297" s="178"/>
      <c r="O297" s="178"/>
      <c r="P297" s="178"/>
      <c r="Q297" s="181"/>
      <c r="R297" s="181"/>
      <c r="S297" s="181"/>
      <c r="T297" s="181"/>
      <c r="U297" s="181"/>
      <c r="V297" s="181"/>
      <c r="W297" s="178"/>
      <c r="X297" s="178"/>
      <c r="Y297" s="178"/>
      <c r="Z297" s="178"/>
    </row>
    <row r="298" spans="1:26" ht="14.25" customHeight="1">
      <c r="A298" s="178"/>
      <c r="B298" s="192"/>
      <c r="C298" s="178"/>
      <c r="D298" s="178"/>
      <c r="E298" s="178"/>
      <c r="F298" s="178"/>
      <c r="G298" s="178"/>
      <c r="H298" s="178"/>
      <c r="I298" s="178"/>
      <c r="J298" s="178"/>
      <c r="K298" s="181"/>
      <c r="L298" s="178"/>
      <c r="M298" s="178"/>
      <c r="N298" s="178"/>
      <c r="O298" s="178"/>
      <c r="P298" s="178"/>
      <c r="Q298" s="181"/>
      <c r="R298" s="181"/>
      <c r="S298" s="181"/>
      <c r="T298" s="181"/>
      <c r="U298" s="181"/>
      <c r="V298" s="181"/>
      <c r="W298" s="178"/>
      <c r="X298" s="178"/>
      <c r="Y298" s="178"/>
      <c r="Z298" s="178"/>
    </row>
    <row r="299" spans="1:26" ht="14.25" customHeight="1">
      <c r="A299" s="178"/>
      <c r="B299" s="192"/>
      <c r="C299" s="178"/>
      <c r="D299" s="178"/>
      <c r="E299" s="178"/>
      <c r="F299" s="178"/>
      <c r="G299" s="178"/>
      <c r="H299" s="178"/>
      <c r="I299" s="178"/>
      <c r="J299" s="178"/>
      <c r="K299" s="181"/>
      <c r="L299" s="178"/>
      <c r="M299" s="178"/>
      <c r="N299" s="178"/>
      <c r="O299" s="178"/>
      <c r="P299" s="178"/>
      <c r="Q299" s="181"/>
      <c r="R299" s="181"/>
      <c r="S299" s="181"/>
      <c r="T299" s="181"/>
      <c r="U299" s="181"/>
      <c r="V299" s="181"/>
      <c r="W299" s="178"/>
      <c r="X299" s="178"/>
      <c r="Y299" s="178"/>
      <c r="Z299" s="178"/>
    </row>
    <row r="300" spans="1:26" ht="14.25" customHeight="1">
      <c r="A300" s="178"/>
      <c r="B300" s="192"/>
      <c r="C300" s="178"/>
      <c r="D300" s="178"/>
      <c r="E300" s="178"/>
      <c r="F300" s="178"/>
      <c r="G300" s="178"/>
      <c r="H300" s="178"/>
      <c r="I300" s="178"/>
      <c r="J300" s="178"/>
      <c r="K300" s="181"/>
      <c r="L300" s="178"/>
      <c r="M300" s="178"/>
      <c r="N300" s="178"/>
      <c r="O300" s="178"/>
      <c r="P300" s="178"/>
      <c r="Q300" s="181"/>
      <c r="R300" s="181"/>
      <c r="S300" s="181"/>
      <c r="T300" s="181"/>
      <c r="U300" s="181"/>
      <c r="V300" s="181"/>
      <c r="W300" s="178"/>
      <c r="X300" s="178"/>
      <c r="Y300" s="178"/>
      <c r="Z300" s="178"/>
    </row>
    <row r="301" spans="1:26" ht="14.25" customHeight="1">
      <c r="A301" s="178"/>
      <c r="B301" s="192"/>
      <c r="C301" s="178"/>
      <c r="D301" s="178"/>
      <c r="E301" s="178"/>
      <c r="F301" s="178"/>
      <c r="G301" s="178"/>
      <c r="H301" s="178"/>
      <c r="I301" s="178"/>
      <c r="J301" s="178"/>
      <c r="K301" s="181"/>
      <c r="L301" s="178"/>
      <c r="M301" s="178"/>
      <c r="N301" s="178"/>
      <c r="O301" s="178"/>
      <c r="P301" s="178"/>
      <c r="Q301" s="181"/>
      <c r="R301" s="181"/>
      <c r="S301" s="181"/>
      <c r="T301" s="181"/>
      <c r="U301" s="181"/>
      <c r="V301" s="181"/>
      <c r="W301" s="178"/>
      <c r="X301" s="178"/>
      <c r="Y301" s="178"/>
      <c r="Z301" s="178"/>
    </row>
    <row r="302" spans="1:26" ht="14.25" customHeight="1">
      <c r="A302" s="178"/>
      <c r="B302" s="192"/>
      <c r="C302" s="178"/>
      <c r="D302" s="178"/>
      <c r="E302" s="178"/>
      <c r="F302" s="178"/>
      <c r="G302" s="178"/>
      <c r="H302" s="178"/>
      <c r="I302" s="178"/>
      <c r="J302" s="178"/>
      <c r="K302" s="181"/>
      <c r="L302" s="178"/>
      <c r="M302" s="178"/>
      <c r="N302" s="178"/>
      <c r="O302" s="178"/>
      <c r="P302" s="178"/>
      <c r="Q302" s="181"/>
      <c r="R302" s="181"/>
      <c r="S302" s="181"/>
      <c r="T302" s="181"/>
      <c r="U302" s="181"/>
      <c r="V302" s="181"/>
      <c r="W302" s="178"/>
      <c r="X302" s="178"/>
      <c r="Y302" s="178"/>
      <c r="Z302" s="178"/>
    </row>
    <row r="303" spans="1:26" ht="14.25" customHeight="1">
      <c r="A303" s="178"/>
      <c r="B303" s="192"/>
      <c r="C303" s="178"/>
      <c r="D303" s="178"/>
      <c r="E303" s="178"/>
      <c r="F303" s="178"/>
      <c r="G303" s="178"/>
      <c r="H303" s="178"/>
      <c r="I303" s="178"/>
      <c r="J303" s="178"/>
      <c r="K303" s="181"/>
      <c r="L303" s="178"/>
      <c r="M303" s="178"/>
      <c r="N303" s="178"/>
      <c r="O303" s="178"/>
      <c r="P303" s="178"/>
      <c r="Q303" s="181"/>
      <c r="R303" s="181"/>
      <c r="S303" s="181"/>
      <c r="T303" s="181"/>
      <c r="U303" s="181"/>
      <c r="V303" s="181"/>
      <c r="W303" s="178"/>
      <c r="X303" s="178"/>
      <c r="Y303" s="178"/>
      <c r="Z303" s="178"/>
    </row>
    <row r="304" spans="1:26" ht="14.25" customHeight="1">
      <c r="A304" s="178"/>
      <c r="B304" s="192"/>
      <c r="C304" s="178"/>
      <c r="D304" s="178"/>
      <c r="E304" s="178"/>
      <c r="F304" s="178"/>
      <c r="G304" s="178"/>
      <c r="H304" s="178"/>
      <c r="I304" s="178"/>
      <c r="J304" s="178"/>
      <c r="K304" s="181"/>
      <c r="L304" s="178"/>
      <c r="M304" s="178"/>
      <c r="N304" s="178"/>
      <c r="O304" s="178"/>
      <c r="P304" s="178"/>
      <c r="Q304" s="181"/>
      <c r="R304" s="181"/>
      <c r="S304" s="181"/>
      <c r="T304" s="181"/>
      <c r="U304" s="181"/>
      <c r="V304" s="181"/>
      <c r="W304" s="178"/>
      <c r="X304" s="178"/>
      <c r="Y304" s="178"/>
      <c r="Z304" s="178"/>
    </row>
    <row r="305" spans="1:26" ht="14.25" customHeight="1">
      <c r="A305" s="178"/>
      <c r="B305" s="192"/>
      <c r="C305" s="178"/>
      <c r="D305" s="178"/>
      <c r="E305" s="178"/>
      <c r="F305" s="178"/>
      <c r="G305" s="178"/>
      <c r="H305" s="178"/>
      <c r="I305" s="178"/>
      <c r="J305" s="178"/>
      <c r="K305" s="181"/>
      <c r="L305" s="178"/>
      <c r="M305" s="178"/>
      <c r="N305" s="178"/>
      <c r="O305" s="178"/>
      <c r="P305" s="178"/>
      <c r="Q305" s="181"/>
      <c r="R305" s="181"/>
      <c r="S305" s="181"/>
      <c r="T305" s="181"/>
      <c r="U305" s="181"/>
      <c r="V305" s="181"/>
      <c r="W305" s="178"/>
      <c r="X305" s="178"/>
      <c r="Y305" s="178"/>
      <c r="Z305" s="178"/>
    </row>
    <row r="306" spans="1:26" ht="14.25" customHeight="1">
      <c r="A306" s="178"/>
      <c r="B306" s="192"/>
      <c r="C306" s="178"/>
      <c r="D306" s="178"/>
      <c r="E306" s="178"/>
      <c r="F306" s="178"/>
      <c r="G306" s="178"/>
      <c r="H306" s="178"/>
      <c r="I306" s="178"/>
      <c r="J306" s="178"/>
      <c r="K306" s="181"/>
      <c r="L306" s="178"/>
      <c r="M306" s="178"/>
      <c r="N306" s="178"/>
      <c r="O306" s="178"/>
      <c r="P306" s="178"/>
      <c r="Q306" s="181"/>
      <c r="R306" s="181"/>
      <c r="S306" s="181"/>
      <c r="T306" s="181"/>
      <c r="U306" s="181"/>
      <c r="V306" s="181"/>
      <c r="W306" s="178"/>
      <c r="X306" s="178"/>
      <c r="Y306" s="178"/>
      <c r="Z306" s="178"/>
    </row>
    <row r="307" spans="1:26" ht="14.25" customHeight="1">
      <c r="A307" s="178"/>
      <c r="B307" s="192"/>
      <c r="C307" s="178"/>
      <c r="D307" s="178"/>
      <c r="E307" s="178"/>
      <c r="F307" s="178"/>
      <c r="G307" s="178"/>
      <c r="H307" s="178"/>
      <c r="I307" s="178"/>
      <c r="J307" s="178"/>
      <c r="K307" s="181"/>
      <c r="L307" s="178"/>
      <c r="M307" s="178"/>
      <c r="N307" s="178"/>
      <c r="O307" s="178"/>
      <c r="P307" s="178"/>
      <c r="Q307" s="181"/>
      <c r="R307" s="181"/>
      <c r="S307" s="181"/>
      <c r="T307" s="181"/>
      <c r="U307" s="181"/>
      <c r="V307" s="181"/>
      <c r="W307" s="178"/>
      <c r="X307" s="178"/>
      <c r="Y307" s="178"/>
      <c r="Z307" s="178"/>
    </row>
    <row r="308" spans="1:26" ht="14.25" customHeight="1">
      <c r="A308" s="178"/>
      <c r="B308" s="192"/>
      <c r="C308" s="178"/>
      <c r="D308" s="178"/>
      <c r="E308" s="178"/>
      <c r="F308" s="178"/>
      <c r="G308" s="178"/>
      <c r="H308" s="178"/>
      <c r="I308" s="178"/>
      <c r="J308" s="178"/>
      <c r="K308" s="181"/>
      <c r="L308" s="178"/>
      <c r="M308" s="178"/>
      <c r="N308" s="178"/>
      <c r="O308" s="178"/>
      <c r="P308" s="178"/>
      <c r="Q308" s="181"/>
      <c r="R308" s="181"/>
      <c r="S308" s="181"/>
      <c r="T308" s="181"/>
      <c r="U308" s="181"/>
      <c r="V308" s="181"/>
      <c r="W308" s="178"/>
      <c r="X308" s="178"/>
      <c r="Y308" s="178"/>
      <c r="Z308" s="178"/>
    </row>
    <row r="309" spans="1:26" ht="14.25" customHeight="1">
      <c r="A309" s="178"/>
      <c r="B309" s="192"/>
      <c r="C309" s="178"/>
      <c r="D309" s="178"/>
      <c r="E309" s="178"/>
      <c r="F309" s="178"/>
      <c r="G309" s="178"/>
      <c r="H309" s="178"/>
      <c r="I309" s="178"/>
      <c r="J309" s="178"/>
      <c r="K309" s="181"/>
      <c r="L309" s="178"/>
      <c r="M309" s="178"/>
      <c r="N309" s="178"/>
      <c r="O309" s="178"/>
      <c r="P309" s="178"/>
      <c r="Q309" s="181"/>
      <c r="R309" s="181"/>
      <c r="S309" s="181"/>
      <c r="T309" s="181"/>
      <c r="U309" s="181"/>
      <c r="V309" s="181"/>
      <c r="W309" s="178"/>
      <c r="X309" s="178"/>
      <c r="Y309" s="178"/>
      <c r="Z309" s="178"/>
    </row>
    <row r="310" spans="1:26" ht="14.25" customHeight="1">
      <c r="A310" s="178"/>
      <c r="B310" s="192"/>
      <c r="C310" s="178"/>
      <c r="D310" s="178"/>
      <c r="E310" s="178"/>
      <c r="F310" s="178"/>
      <c r="G310" s="178"/>
      <c r="H310" s="178"/>
      <c r="I310" s="178"/>
      <c r="J310" s="178"/>
      <c r="K310" s="181"/>
      <c r="L310" s="178"/>
      <c r="M310" s="178"/>
      <c r="N310" s="178"/>
      <c r="O310" s="178"/>
      <c r="P310" s="178"/>
      <c r="Q310" s="181"/>
      <c r="R310" s="181"/>
      <c r="S310" s="181"/>
      <c r="T310" s="181"/>
      <c r="U310" s="181"/>
      <c r="V310" s="181"/>
      <c r="W310" s="178"/>
      <c r="X310" s="178"/>
      <c r="Y310" s="178"/>
      <c r="Z310" s="178"/>
    </row>
    <row r="311" spans="1:26" ht="14.25" customHeight="1">
      <c r="A311" s="178"/>
      <c r="B311" s="192"/>
      <c r="C311" s="178"/>
      <c r="D311" s="178"/>
      <c r="E311" s="178"/>
      <c r="F311" s="178"/>
      <c r="G311" s="178"/>
      <c r="H311" s="178"/>
      <c r="I311" s="178"/>
      <c r="J311" s="178"/>
      <c r="K311" s="181"/>
      <c r="L311" s="178"/>
      <c r="M311" s="178"/>
      <c r="N311" s="178"/>
      <c r="O311" s="178"/>
      <c r="P311" s="178"/>
      <c r="Q311" s="181"/>
      <c r="R311" s="181"/>
      <c r="S311" s="181"/>
      <c r="T311" s="181"/>
      <c r="U311" s="181"/>
      <c r="V311" s="181"/>
      <c r="W311" s="178"/>
      <c r="X311" s="178"/>
      <c r="Y311" s="178"/>
      <c r="Z311" s="178"/>
    </row>
    <row r="312" spans="1:26" ht="14.25" customHeight="1">
      <c r="A312" s="178"/>
      <c r="B312" s="192"/>
      <c r="C312" s="178"/>
      <c r="D312" s="178"/>
      <c r="E312" s="178"/>
      <c r="F312" s="178"/>
      <c r="G312" s="178"/>
      <c r="H312" s="178"/>
      <c r="I312" s="178"/>
      <c r="J312" s="178"/>
      <c r="K312" s="181"/>
      <c r="L312" s="178"/>
      <c r="M312" s="178"/>
      <c r="N312" s="178"/>
      <c r="O312" s="178"/>
      <c r="P312" s="178"/>
      <c r="Q312" s="181"/>
      <c r="R312" s="181"/>
      <c r="S312" s="181"/>
      <c r="T312" s="181"/>
      <c r="U312" s="181"/>
      <c r="V312" s="181"/>
      <c r="W312" s="178"/>
      <c r="X312" s="178"/>
      <c r="Y312" s="178"/>
      <c r="Z312" s="178"/>
    </row>
    <row r="313" spans="1:26" ht="14.25" customHeight="1">
      <c r="A313" s="178"/>
      <c r="B313" s="192"/>
      <c r="C313" s="178"/>
      <c r="D313" s="178"/>
      <c r="E313" s="178"/>
      <c r="F313" s="178"/>
      <c r="G313" s="178"/>
      <c r="H313" s="178"/>
      <c r="I313" s="178"/>
      <c r="J313" s="178"/>
      <c r="K313" s="181"/>
      <c r="L313" s="178"/>
      <c r="M313" s="178"/>
      <c r="N313" s="178"/>
      <c r="O313" s="178"/>
      <c r="P313" s="178"/>
      <c r="Q313" s="181"/>
      <c r="R313" s="181"/>
      <c r="S313" s="181"/>
      <c r="T313" s="181"/>
      <c r="U313" s="181"/>
      <c r="V313" s="181"/>
      <c r="W313" s="178"/>
      <c r="X313" s="178"/>
      <c r="Y313" s="178"/>
      <c r="Z313" s="178"/>
    </row>
    <row r="314" spans="1:26" ht="14.25" customHeight="1">
      <c r="A314" s="178"/>
      <c r="B314" s="192"/>
      <c r="C314" s="178"/>
      <c r="D314" s="178"/>
      <c r="E314" s="178"/>
      <c r="F314" s="178"/>
      <c r="G314" s="178"/>
      <c r="H314" s="178"/>
      <c r="I314" s="178"/>
      <c r="J314" s="178"/>
      <c r="K314" s="181"/>
      <c r="L314" s="178"/>
      <c r="M314" s="178"/>
      <c r="N314" s="178"/>
      <c r="O314" s="178"/>
      <c r="P314" s="178"/>
      <c r="Q314" s="181"/>
      <c r="R314" s="181"/>
      <c r="S314" s="181"/>
      <c r="T314" s="181"/>
      <c r="U314" s="181"/>
      <c r="V314" s="181"/>
      <c r="W314" s="178"/>
      <c r="X314" s="178"/>
      <c r="Y314" s="178"/>
      <c r="Z314" s="178"/>
    </row>
    <row r="315" spans="1:26" ht="14.25" customHeight="1">
      <c r="A315" s="178"/>
      <c r="B315" s="192"/>
      <c r="C315" s="178"/>
      <c r="D315" s="178"/>
      <c r="E315" s="178"/>
      <c r="F315" s="178"/>
      <c r="G315" s="178"/>
      <c r="H315" s="178"/>
      <c r="I315" s="178"/>
      <c r="J315" s="178"/>
      <c r="K315" s="181"/>
      <c r="L315" s="178"/>
      <c r="M315" s="178"/>
      <c r="N315" s="178"/>
      <c r="O315" s="178"/>
      <c r="P315" s="178"/>
      <c r="Q315" s="181"/>
      <c r="R315" s="181"/>
      <c r="S315" s="181"/>
      <c r="T315" s="181"/>
      <c r="U315" s="181"/>
      <c r="V315" s="181"/>
      <c r="W315" s="178"/>
      <c r="X315" s="178"/>
      <c r="Y315" s="178"/>
      <c r="Z315" s="178"/>
    </row>
    <row r="316" spans="1:26" ht="14.25" customHeight="1">
      <c r="A316" s="178"/>
      <c r="B316" s="192"/>
      <c r="C316" s="178"/>
      <c r="D316" s="178"/>
      <c r="E316" s="178"/>
      <c r="F316" s="178"/>
      <c r="G316" s="178"/>
      <c r="H316" s="178"/>
      <c r="I316" s="178"/>
      <c r="J316" s="178"/>
      <c r="K316" s="181"/>
      <c r="L316" s="178"/>
      <c r="M316" s="178"/>
      <c r="N316" s="178"/>
      <c r="O316" s="178"/>
      <c r="P316" s="178"/>
      <c r="Q316" s="181"/>
      <c r="R316" s="181"/>
      <c r="S316" s="181"/>
      <c r="T316" s="181"/>
      <c r="U316" s="181"/>
      <c r="V316" s="181"/>
      <c r="W316" s="178"/>
      <c r="X316" s="178"/>
      <c r="Y316" s="178"/>
      <c r="Z316" s="178"/>
    </row>
    <row r="317" spans="1:26" ht="14.25" customHeight="1">
      <c r="A317" s="178"/>
      <c r="B317" s="192"/>
      <c r="C317" s="178"/>
      <c r="D317" s="178"/>
      <c r="E317" s="178"/>
      <c r="F317" s="178"/>
      <c r="G317" s="178"/>
      <c r="H317" s="178"/>
      <c r="I317" s="178"/>
      <c r="J317" s="178"/>
      <c r="K317" s="181"/>
      <c r="L317" s="178"/>
      <c r="M317" s="178"/>
      <c r="N317" s="178"/>
      <c r="O317" s="178"/>
      <c r="P317" s="178"/>
      <c r="Q317" s="181"/>
      <c r="R317" s="181"/>
      <c r="S317" s="181"/>
      <c r="T317" s="181"/>
      <c r="U317" s="181"/>
      <c r="V317" s="181"/>
      <c r="W317" s="178"/>
      <c r="X317" s="178"/>
      <c r="Y317" s="178"/>
      <c r="Z317" s="178"/>
    </row>
    <row r="318" spans="1:26" ht="14.25" customHeight="1">
      <c r="A318" s="178"/>
      <c r="B318" s="192"/>
      <c r="C318" s="178"/>
      <c r="D318" s="178"/>
      <c r="E318" s="178"/>
      <c r="F318" s="178"/>
      <c r="G318" s="178"/>
      <c r="H318" s="178"/>
      <c r="I318" s="178"/>
      <c r="J318" s="178"/>
      <c r="K318" s="181"/>
      <c r="L318" s="178"/>
      <c r="M318" s="178"/>
      <c r="N318" s="178"/>
      <c r="O318" s="178"/>
      <c r="P318" s="178"/>
      <c r="Q318" s="181"/>
      <c r="R318" s="181"/>
      <c r="S318" s="181"/>
      <c r="T318" s="181"/>
      <c r="U318" s="181"/>
      <c r="V318" s="181"/>
      <c r="W318" s="178"/>
      <c r="X318" s="178"/>
      <c r="Y318" s="178"/>
      <c r="Z318" s="178"/>
    </row>
    <row r="319" spans="1:26" ht="14.25" customHeight="1">
      <c r="A319" s="178"/>
      <c r="B319" s="192"/>
      <c r="C319" s="178"/>
      <c r="D319" s="178"/>
      <c r="E319" s="178"/>
      <c r="F319" s="178"/>
      <c r="G319" s="178"/>
      <c r="H319" s="178"/>
      <c r="I319" s="178"/>
      <c r="J319" s="178"/>
      <c r="K319" s="181"/>
      <c r="L319" s="178"/>
      <c r="M319" s="178"/>
      <c r="N319" s="178"/>
      <c r="O319" s="178"/>
      <c r="P319" s="178"/>
      <c r="Q319" s="181"/>
      <c r="R319" s="181"/>
      <c r="S319" s="181"/>
      <c r="T319" s="181"/>
      <c r="U319" s="181"/>
      <c r="V319" s="181"/>
      <c r="W319" s="178"/>
      <c r="X319" s="178"/>
      <c r="Y319" s="178"/>
      <c r="Z319" s="178"/>
    </row>
    <row r="320" spans="1:26" ht="14.25" customHeight="1">
      <c r="A320" s="178"/>
      <c r="B320" s="192"/>
      <c r="C320" s="178"/>
      <c r="D320" s="178"/>
      <c r="E320" s="178"/>
      <c r="F320" s="178"/>
      <c r="G320" s="178"/>
      <c r="H320" s="178"/>
      <c r="I320" s="178"/>
      <c r="J320" s="178"/>
      <c r="K320" s="181"/>
      <c r="L320" s="178"/>
      <c r="M320" s="178"/>
      <c r="N320" s="178"/>
      <c r="O320" s="178"/>
      <c r="P320" s="178"/>
      <c r="Q320" s="181"/>
      <c r="R320" s="181"/>
      <c r="S320" s="181"/>
      <c r="T320" s="181"/>
      <c r="U320" s="181"/>
      <c r="V320" s="181"/>
      <c r="W320" s="178"/>
      <c r="X320" s="178"/>
      <c r="Y320" s="178"/>
      <c r="Z320" s="178"/>
    </row>
    <row r="321" spans="1:26" ht="14.25" customHeight="1">
      <c r="A321" s="178"/>
      <c r="B321" s="192"/>
      <c r="C321" s="178"/>
      <c r="D321" s="178"/>
      <c r="E321" s="178"/>
      <c r="F321" s="178"/>
      <c r="G321" s="178"/>
      <c r="H321" s="178"/>
      <c r="I321" s="178"/>
      <c r="J321" s="178"/>
      <c r="K321" s="181"/>
      <c r="L321" s="178"/>
      <c r="M321" s="178"/>
      <c r="N321" s="178"/>
      <c r="O321" s="178"/>
      <c r="P321" s="178"/>
      <c r="Q321" s="181"/>
      <c r="R321" s="181"/>
      <c r="S321" s="181"/>
      <c r="T321" s="181"/>
      <c r="U321" s="181"/>
      <c r="V321" s="181"/>
      <c r="W321" s="178"/>
      <c r="X321" s="178"/>
      <c r="Y321" s="178"/>
      <c r="Z321" s="178"/>
    </row>
    <row r="322" spans="1:26" ht="14.25" customHeight="1">
      <c r="A322" s="178"/>
      <c r="B322" s="192"/>
      <c r="C322" s="178"/>
      <c r="D322" s="178"/>
      <c r="E322" s="178"/>
      <c r="F322" s="178"/>
      <c r="G322" s="178"/>
      <c r="H322" s="178"/>
      <c r="I322" s="178"/>
      <c r="J322" s="178"/>
      <c r="K322" s="181"/>
      <c r="L322" s="178"/>
      <c r="M322" s="178"/>
      <c r="N322" s="178"/>
      <c r="O322" s="178"/>
      <c r="P322" s="178"/>
      <c r="Q322" s="181"/>
      <c r="R322" s="181"/>
      <c r="S322" s="181"/>
      <c r="T322" s="181"/>
      <c r="U322" s="181"/>
      <c r="V322" s="181"/>
      <c r="W322" s="178"/>
      <c r="X322" s="178"/>
      <c r="Y322" s="178"/>
      <c r="Z322" s="178"/>
    </row>
    <row r="323" spans="1:26" ht="14.25" customHeight="1">
      <c r="A323" s="178"/>
      <c r="B323" s="192"/>
      <c r="C323" s="178"/>
      <c r="D323" s="178"/>
      <c r="E323" s="178"/>
      <c r="F323" s="178"/>
      <c r="G323" s="178"/>
      <c r="H323" s="178"/>
      <c r="I323" s="178"/>
      <c r="J323" s="178"/>
      <c r="K323" s="181"/>
      <c r="L323" s="178"/>
      <c r="M323" s="178"/>
      <c r="N323" s="178"/>
      <c r="O323" s="178"/>
      <c r="P323" s="178"/>
      <c r="Q323" s="181"/>
      <c r="R323" s="181"/>
      <c r="S323" s="181"/>
      <c r="T323" s="181"/>
      <c r="U323" s="181"/>
      <c r="V323" s="181"/>
      <c r="W323" s="178"/>
      <c r="X323" s="178"/>
      <c r="Y323" s="178"/>
      <c r="Z323" s="178"/>
    </row>
    <row r="324" spans="1:26" ht="14.25" customHeight="1">
      <c r="A324" s="178"/>
      <c r="B324" s="192"/>
      <c r="C324" s="178"/>
      <c r="D324" s="178"/>
      <c r="E324" s="178"/>
      <c r="F324" s="178"/>
      <c r="G324" s="178"/>
      <c r="H324" s="178"/>
      <c r="I324" s="178"/>
      <c r="J324" s="178"/>
      <c r="K324" s="181"/>
      <c r="L324" s="178"/>
      <c r="M324" s="178"/>
      <c r="N324" s="178"/>
      <c r="O324" s="178"/>
      <c r="P324" s="178"/>
      <c r="Q324" s="181"/>
      <c r="R324" s="181"/>
      <c r="S324" s="181"/>
      <c r="T324" s="181"/>
      <c r="U324" s="181"/>
      <c r="V324" s="181"/>
      <c r="W324" s="178"/>
      <c r="X324" s="178"/>
      <c r="Y324" s="178"/>
      <c r="Z324" s="178"/>
    </row>
    <row r="325" spans="1:26" ht="14.25" customHeight="1">
      <c r="A325" s="178"/>
      <c r="B325" s="192"/>
      <c r="C325" s="178"/>
      <c r="D325" s="178"/>
      <c r="E325" s="178"/>
      <c r="F325" s="178"/>
      <c r="G325" s="178"/>
      <c r="H325" s="178"/>
      <c r="I325" s="178"/>
      <c r="J325" s="178"/>
      <c r="K325" s="181"/>
      <c r="L325" s="178"/>
      <c r="M325" s="178"/>
      <c r="N325" s="178"/>
      <c r="O325" s="178"/>
      <c r="P325" s="178"/>
      <c r="Q325" s="181"/>
      <c r="R325" s="181"/>
      <c r="S325" s="181"/>
      <c r="T325" s="181"/>
      <c r="U325" s="181"/>
      <c r="V325" s="181"/>
      <c r="W325" s="178"/>
      <c r="X325" s="178"/>
      <c r="Y325" s="178"/>
      <c r="Z325" s="178"/>
    </row>
    <row r="326" spans="1:26" ht="14.25" customHeight="1">
      <c r="A326" s="178"/>
      <c r="B326" s="192"/>
      <c r="C326" s="178"/>
      <c r="D326" s="178"/>
      <c r="E326" s="178"/>
      <c r="F326" s="178"/>
      <c r="G326" s="178"/>
      <c r="H326" s="178"/>
      <c r="I326" s="178"/>
      <c r="J326" s="178"/>
      <c r="K326" s="181"/>
      <c r="L326" s="178"/>
      <c r="M326" s="178"/>
      <c r="N326" s="178"/>
      <c r="O326" s="178"/>
      <c r="P326" s="178"/>
      <c r="Q326" s="181"/>
      <c r="R326" s="181"/>
      <c r="S326" s="181"/>
      <c r="T326" s="181"/>
      <c r="U326" s="181"/>
      <c r="V326" s="181"/>
      <c r="W326" s="178"/>
      <c r="X326" s="178"/>
      <c r="Y326" s="178"/>
      <c r="Z326" s="178"/>
    </row>
    <row r="327" spans="1:26" ht="14.25" customHeight="1">
      <c r="A327" s="178"/>
      <c r="B327" s="192"/>
      <c r="C327" s="178"/>
      <c r="D327" s="178"/>
      <c r="E327" s="178"/>
      <c r="F327" s="178"/>
      <c r="G327" s="178"/>
      <c r="H327" s="178"/>
      <c r="I327" s="178"/>
      <c r="J327" s="178"/>
      <c r="K327" s="181"/>
      <c r="L327" s="178"/>
      <c r="M327" s="178"/>
      <c r="N327" s="178"/>
      <c r="O327" s="178"/>
      <c r="P327" s="178"/>
      <c r="Q327" s="181"/>
      <c r="R327" s="181"/>
      <c r="S327" s="181"/>
      <c r="T327" s="181"/>
      <c r="U327" s="181"/>
      <c r="V327" s="181"/>
      <c r="W327" s="178"/>
      <c r="X327" s="178"/>
      <c r="Y327" s="178"/>
      <c r="Z327" s="178"/>
    </row>
    <row r="328" spans="1:26" ht="14.25" customHeight="1">
      <c r="A328" s="178"/>
      <c r="B328" s="192"/>
      <c r="C328" s="178"/>
      <c r="D328" s="178"/>
      <c r="E328" s="178"/>
      <c r="F328" s="178"/>
      <c r="G328" s="178"/>
      <c r="H328" s="178"/>
      <c r="I328" s="178"/>
      <c r="J328" s="178"/>
      <c r="K328" s="181"/>
      <c r="L328" s="178"/>
      <c r="M328" s="178"/>
      <c r="N328" s="178"/>
      <c r="O328" s="178"/>
      <c r="P328" s="178"/>
      <c r="Q328" s="181"/>
      <c r="R328" s="181"/>
      <c r="S328" s="181"/>
      <c r="T328" s="181"/>
      <c r="U328" s="181"/>
      <c r="V328" s="181"/>
      <c r="W328" s="178"/>
      <c r="X328" s="178"/>
      <c r="Y328" s="178"/>
      <c r="Z328" s="178"/>
    </row>
    <row r="329" spans="1:26" ht="14.25" customHeight="1">
      <c r="A329" s="178"/>
      <c r="B329" s="192"/>
      <c r="C329" s="178"/>
      <c r="D329" s="178"/>
      <c r="E329" s="178"/>
      <c r="F329" s="178"/>
      <c r="G329" s="178"/>
      <c r="H329" s="178"/>
      <c r="I329" s="178"/>
      <c r="J329" s="178"/>
      <c r="K329" s="181"/>
      <c r="L329" s="178"/>
      <c r="M329" s="178"/>
      <c r="N329" s="178"/>
      <c r="O329" s="178"/>
      <c r="P329" s="178"/>
      <c r="Q329" s="181"/>
      <c r="R329" s="181"/>
      <c r="S329" s="181"/>
      <c r="T329" s="181"/>
      <c r="U329" s="181"/>
      <c r="V329" s="181"/>
      <c r="W329" s="178"/>
      <c r="X329" s="178"/>
      <c r="Y329" s="178"/>
      <c r="Z329" s="178"/>
    </row>
    <row r="330" spans="1:26" ht="14.25" customHeight="1">
      <c r="A330" s="178"/>
      <c r="B330" s="192"/>
      <c r="C330" s="178"/>
      <c r="D330" s="178"/>
      <c r="E330" s="178"/>
      <c r="F330" s="178"/>
      <c r="G330" s="178"/>
      <c r="H330" s="178"/>
      <c r="I330" s="178"/>
      <c r="J330" s="178"/>
      <c r="K330" s="181"/>
      <c r="L330" s="178"/>
      <c r="M330" s="178"/>
      <c r="N330" s="178"/>
      <c r="O330" s="178"/>
      <c r="P330" s="178"/>
      <c r="Q330" s="181"/>
      <c r="R330" s="181"/>
      <c r="S330" s="181"/>
      <c r="T330" s="181"/>
      <c r="U330" s="181"/>
      <c r="V330" s="181"/>
      <c r="W330" s="178"/>
      <c r="X330" s="178"/>
      <c r="Y330" s="178"/>
      <c r="Z330" s="178"/>
    </row>
    <row r="331" spans="1:26" ht="14.25" customHeight="1">
      <c r="A331" s="178"/>
      <c r="B331" s="192"/>
      <c r="C331" s="178"/>
      <c r="D331" s="178"/>
      <c r="E331" s="178"/>
      <c r="F331" s="178"/>
      <c r="G331" s="178"/>
      <c r="H331" s="178"/>
      <c r="I331" s="178"/>
      <c r="J331" s="178"/>
      <c r="K331" s="181"/>
      <c r="L331" s="178"/>
      <c r="M331" s="178"/>
      <c r="N331" s="178"/>
      <c r="O331" s="178"/>
      <c r="P331" s="178"/>
      <c r="Q331" s="181"/>
      <c r="R331" s="181"/>
      <c r="S331" s="181"/>
      <c r="T331" s="181"/>
      <c r="U331" s="181"/>
      <c r="V331" s="181"/>
      <c r="W331" s="178"/>
      <c r="X331" s="178"/>
      <c r="Y331" s="178"/>
      <c r="Z331" s="178"/>
    </row>
    <row r="332" spans="1:26" ht="14.25" customHeight="1">
      <c r="A332" s="178"/>
      <c r="B332" s="192"/>
      <c r="C332" s="178"/>
      <c r="D332" s="178"/>
      <c r="E332" s="178"/>
      <c r="F332" s="178"/>
      <c r="G332" s="178"/>
      <c r="H332" s="178"/>
      <c r="I332" s="178"/>
      <c r="J332" s="178"/>
      <c r="K332" s="181"/>
      <c r="L332" s="178"/>
      <c r="M332" s="178"/>
      <c r="N332" s="178"/>
      <c r="O332" s="178"/>
      <c r="P332" s="178"/>
      <c r="Q332" s="181"/>
      <c r="R332" s="181"/>
      <c r="S332" s="181"/>
      <c r="T332" s="181"/>
      <c r="U332" s="181"/>
      <c r="V332" s="181"/>
      <c r="W332" s="178"/>
      <c r="X332" s="178"/>
      <c r="Y332" s="178"/>
      <c r="Z332" s="178"/>
    </row>
    <row r="333" spans="1:26" ht="14.25" customHeight="1">
      <c r="A333" s="178"/>
      <c r="B333" s="192"/>
      <c r="C333" s="178"/>
      <c r="D333" s="178"/>
      <c r="E333" s="178"/>
      <c r="F333" s="178"/>
      <c r="G333" s="178"/>
      <c r="H333" s="178"/>
      <c r="I333" s="178"/>
      <c r="J333" s="178"/>
      <c r="K333" s="181"/>
      <c r="L333" s="178"/>
      <c r="M333" s="178"/>
      <c r="N333" s="178"/>
      <c r="O333" s="178"/>
      <c r="P333" s="178"/>
      <c r="Q333" s="181"/>
      <c r="R333" s="181"/>
      <c r="S333" s="181"/>
      <c r="T333" s="181"/>
      <c r="U333" s="181"/>
      <c r="V333" s="181"/>
      <c r="W333" s="178"/>
      <c r="X333" s="178"/>
      <c r="Y333" s="178"/>
      <c r="Z333" s="178"/>
    </row>
    <row r="334" spans="1:26" ht="14.25" customHeight="1">
      <c r="A334" s="178"/>
      <c r="B334" s="192"/>
      <c r="C334" s="178"/>
      <c r="D334" s="178"/>
      <c r="E334" s="178"/>
      <c r="F334" s="178"/>
      <c r="G334" s="178"/>
      <c r="H334" s="178"/>
      <c r="I334" s="178"/>
      <c r="J334" s="178"/>
      <c r="K334" s="181"/>
      <c r="L334" s="178"/>
      <c r="M334" s="178"/>
      <c r="N334" s="178"/>
      <c r="O334" s="178"/>
      <c r="P334" s="178"/>
      <c r="Q334" s="181"/>
      <c r="R334" s="181"/>
      <c r="S334" s="181"/>
      <c r="T334" s="181"/>
      <c r="U334" s="181"/>
      <c r="V334" s="181"/>
      <c r="W334" s="178"/>
      <c r="X334" s="178"/>
      <c r="Y334" s="178"/>
      <c r="Z334" s="178"/>
    </row>
    <row r="335" spans="1:26" ht="14.25" customHeight="1">
      <c r="A335" s="178"/>
      <c r="B335" s="192"/>
      <c r="C335" s="178"/>
      <c r="D335" s="178"/>
      <c r="E335" s="178"/>
      <c r="F335" s="178"/>
      <c r="G335" s="178"/>
      <c r="H335" s="178"/>
      <c r="I335" s="178"/>
      <c r="J335" s="178"/>
      <c r="K335" s="181"/>
      <c r="L335" s="178"/>
      <c r="M335" s="178"/>
      <c r="N335" s="178"/>
      <c r="O335" s="178"/>
      <c r="P335" s="178"/>
      <c r="Q335" s="181"/>
      <c r="R335" s="181"/>
      <c r="S335" s="181"/>
      <c r="T335" s="181"/>
      <c r="U335" s="181"/>
      <c r="V335" s="181"/>
      <c r="W335" s="178"/>
      <c r="X335" s="178"/>
      <c r="Y335" s="178"/>
      <c r="Z335" s="178"/>
    </row>
    <row r="336" spans="1:26" ht="14.25" customHeight="1">
      <c r="A336" s="178"/>
      <c r="B336" s="192"/>
      <c r="C336" s="178"/>
      <c r="D336" s="178"/>
      <c r="E336" s="178"/>
      <c r="F336" s="178"/>
      <c r="G336" s="178"/>
      <c r="H336" s="178"/>
      <c r="I336" s="178"/>
      <c r="J336" s="178"/>
      <c r="K336" s="181"/>
      <c r="L336" s="178"/>
      <c r="M336" s="178"/>
      <c r="N336" s="178"/>
      <c r="O336" s="178"/>
      <c r="P336" s="178"/>
      <c r="Q336" s="181"/>
      <c r="R336" s="181"/>
      <c r="S336" s="181"/>
      <c r="T336" s="181"/>
      <c r="U336" s="181"/>
      <c r="V336" s="181"/>
      <c r="W336" s="178"/>
      <c r="X336" s="178"/>
      <c r="Y336" s="178"/>
      <c r="Z336" s="178"/>
    </row>
    <row r="337" spans="1:26" ht="14.25" customHeight="1">
      <c r="A337" s="178"/>
      <c r="B337" s="192"/>
      <c r="C337" s="178"/>
      <c r="D337" s="178"/>
      <c r="E337" s="178"/>
      <c r="F337" s="178"/>
      <c r="G337" s="178"/>
      <c r="H337" s="178"/>
      <c r="I337" s="178"/>
      <c r="J337" s="178"/>
      <c r="K337" s="181"/>
      <c r="L337" s="178"/>
      <c r="M337" s="178"/>
      <c r="N337" s="178"/>
      <c r="O337" s="178"/>
      <c r="P337" s="178"/>
      <c r="Q337" s="181"/>
      <c r="R337" s="181"/>
      <c r="S337" s="181"/>
      <c r="T337" s="181"/>
      <c r="U337" s="181"/>
      <c r="V337" s="181"/>
      <c r="W337" s="178"/>
      <c r="X337" s="178"/>
      <c r="Y337" s="178"/>
      <c r="Z337" s="178"/>
    </row>
    <row r="338" spans="1:26" ht="14.25" customHeight="1">
      <c r="A338" s="178"/>
      <c r="B338" s="192"/>
      <c r="C338" s="178"/>
      <c r="D338" s="178"/>
      <c r="E338" s="178"/>
      <c r="F338" s="178"/>
      <c r="G338" s="178"/>
      <c r="H338" s="178"/>
      <c r="I338" s="178"/>
      <c r="J338" s="178"/>
      <c r="K338" s="181"/>
      <c r="L338" s="178"/>
      <c r="M338" s="178"/>
      <c r="N338" s="178"/>
      <c r="O338" s="178"/>
      <c r="P338" s="178"/>
      <c r="Q338" s="181"/>
      <c r="R338" s="181"/>
      <c r="S338" s="181"/>
      <c r="T338" s="181"/>
      <c r="U338" s="181"/>
      <c r="V338" s="181"/>
      <c r="W338" s="178"/>
      <c r="X338" s="178"/>
      <c r="Y338" s="178"/>
      <c r="Z338" s="178"/>
    </row>
    <row r="339" spans="1:26" ht="14.25" customHeight="1">
      <c r="A339" s="178"/>
      <c r="B339" s="192"/>
      <c r="C339" s="178"/>
      <c r="D339" s="178"/>
      <c r="E339" s="178"/>
      <c r="F339" s="178"/>
      <c r="G339" s="178"/>
      <c r="H339" s="178"/>
      <c r="I339" s="178"/>
      <c r="J339" s="178"/>
      <c r="K339" s="181"/>
      <c r="L339" s="178"/>
      <c r="M339" s="178"/>
      <c r="N339" s="178"/>
      <c r="O339" s="178"/>
      <c r="P339" s="178"/>
      <c r="Q339" s="181"/>
      <c r="R339" s="181"/>
      <c r="S339" s="181"/>
      <c r="T339" s="181"/>
      <c r="U339" s="181"/>
      <c r="V339" s="181"/>
      <c r="W339" s="178"/>
      <c r="X339" s="178"/>
      <c r="Y339" s="178"/>
      <c r="Z339" s="178"/>
    </row>
    <row r="340" spans="1:26" ht="14.25" customHeight="1">
      <c r="A340" s="178"/>
      <c r="B340" s="192"/>
      <c r="C340" s="178"/>
      <c r="D340" s="178"/>
      <c r="E340" s="178"/>
      <c r="F340" s="178"/>
      <c r="G340" s="178"/>
      <c r="H340" s="178"/>
      <c r="I340" s="178"/>
      <c r="J340" s="178"/>
      <c r="K340" s="181"/>
      <c r="L340" s="178"/>
      <c r="M340" s="178"/>
      <c r="N340" s="178"/>
      <c r="O340" s="178"/>
      <c r="P340" s="178"/>
      <c r="Q340" s="181"/>
      <c r="R340" s="181"/>
      <c r="S340" s="181"/>
      <c r="T340" s="181"/>
      <c r="U340" s="181"/>
      <c r="V340" s="181"/>
      <c r="W340" s="178"/>
      <c r="X340" s="178"/>
      <c r="Y340" s="178"/>
      <c r="Z340" s="178"/>
    </row>
    <row r="341" spans="1:26" ht="14.25" customHeight="1">
      <c r="A341" s="178"/>
      <c r="B341" s="192"/>
      <c r="C341" s="178"/>
      <c r="D341" s="178"/>
      <c r="E341" s="178"/>
      <c r="F341" s="178"/>
      <c r="G341" s="178"/>
      <c r="H341" s="178"/>
      <c r="I341" s="178"/>
      <c r="J341" s="178"/>
      <c r="K341" s="181"/>
      <c r="L341" s="178"/>
      <c r="M341" s="178"/>
      <c r="N341" s="178"/>
      <c r="O341" s="178"/>
      <c r="P341" s="178"/>
      <c r="Q341" s="181"/>
      <c r="R341" s="181"/>
      <c r="S341" s="181"/>
      <c r="T341" s="181"/>
      <c r="U341" s="181"/>
      <c r="V341" s="181"/>
      <c r="W341" s="178"/>
      <c r="X341" s="178"/>
      <c r="Y341" s="178"/>
      <c r="Z341" s="178"/>
    </row>
    <row r="342" spans="1:26" ht="14.25" customHeight="1">
      <c r="A342" s="178"/>
      <c r="B342" s="192"/>
      <c r="C342" s="178"/>
      <c r="D342" s="178"/>
      <c r="E342" s="178"/>
      <c r="F342" s="178"/>
      <c r="G342" s="178"/>
      <c r="H342" s="178"/>
      <c r="I342" s="178"/>
      <c r="J342" s="178"/>
      <c r="K342" s="181"/>
      <c r="L342" s="178"/>
      <c r="M342" s="178"/>
      <c r="N342" s="178"/>
      <c r="O342" s="178"/>
      <c r="P342" s="178"/>
      <c r="Q342" s="181"/>
      <c r="R342" s="181"/>
      <c r="S342" s="181"/>
      <c r="T342" s="181"/>
      <c r="U342" s="181"/>
      <c r="V342" s="181"/>
      <c r="W342" s="178"/>
      <c r="X342" s="178"/>
      <c r="Y342" s="178"/>
      <c r="Z342" s="178"/>
    </row>
    <row r="343" spans="1:26" ht="14.25" customHeight="1">
      <c r="A343" s="178"/>
      <c r="B343" s="192"/>
      <c r="C343" s="178"/>
      <c r="D343" s="178"/>
      <c r="E343" s="178"/>
      <c r="F343" s="178"/>
      <c r="G343" s="178"/>
      <c r="H343" s="178"/>
      <c r="I343" s="178"/>
      <c r="J343" s="178"/>
      <c r="K343" s="181"/>
      <c r="L343" s="178"/>
      <c r="M343" s="178"/>
      <c r="N343" s="178"/>
      <c r="O343" s="178"/>
      <c r="P343" s="178"/>
      <c r="Q343" s="181"/>
      <c r="R343" s="181"/>
      <c r="S343" s="181"/>
      <c r="T343" s="181"/>
      <c r="U343" s="181"/>
      <c r="V343" s="181"/>
      <c r="W343" s="178"/>
      <c r="X343" s="178"/>
      <c r="Y343" s="178"/>
      <c r="Z343" s="178"/>
    </row>
    <row r="344" spans="1:26" ht="14.25" customHeight="1">
      <c r="A344" s="178"/>
      <c r="B344" s="192"/>
      <c r="C344" s="178"/>
      <c r="D344" s="178"/>
      <c r="E344" s="178"/>
      <c r="F344" s="178"/>
      <c r="G344" s="178"/>
      <c r="H344" s="178"/>
      <c r="I344" s="178"/>
      <c r="J344" s="178"/>
      <c r="K344" s="181"/>
      <c r="L344" s="178"/>
      <c r="M344" s="178"/>
      <c r="N344" s="178"/>
      <c r="O344" s="178"/>
      <c r="P344" s="178"/>
      <c r="Q344" s="181"/>
      <c r="R344" s="181"/>
      <c r="S344" s="181"/>
      <c r="T344" s="181"/>
      <c r="U344" s="181"/>
      <c r="V344" s="181"/>
      <c r="W344" s="178"/>
      <c r="X344" s="178"/>
      <c r="Y344" s="178"/>
      <c r="Z344" s="178"/>
    </row>
    <row r="345" spans="1:26" ht="14.25" customHeight="1">
      <c r="A345" s="178"/>
      <c r="B345" s="192"/>
      <c r="C345" s="178"/>
      <c r="D345" s="178"/>
      <c r="E345" s="178"/>
      <c r="F345" s="178"/>
      <c r="G345" s="178"/>
      <c r="H345" s="178"/>
      <c r="I345" s="178"/>
      <c r="J345" s="178"/>
      <c r="K345" s="181"/>
      <c r="L345" s="178"/>
      <c r="M345" s="178"/>
      <c r="N345" s="178"/>
      <c r="O345" s="178"/>
      <c r="P345" s="178"/>
      <c r="Q345" s="181"/>
      <c r="R345" s="181"/>
      <c r="S345" s="181"/>
      <c r="T345" s="181"/>
      <c r="U345" s="181"/>
      <c r="V345" s="181"/>
      <c r="W345" s="178"/>
      <c r="X345" s="178"/>
      <c r="Y345" s="178"/>
      <c r="Z345" s="178"/>
    </row>
    <row r="346" spans="1:26" ht="14.25" customHeight="1">
      <c r="A346" s="178"/>
      <c r="B346" s="192"/>
      <c r="C346" s="178"/>
      <c r="D346" s="178"/>
      <c r="E346" s="178"/>
      <c r="F346" s="178"/>
      <c r="G346" s="178"/>
      <c r="H346" s="178"/>
      <c r="I346" s="178"/>
      <c r="J346" s="178"/>
      <c r="K346" s="181"/>
      <c r="L346" s="178"/>
      <c r="M346" s="178"/>
      <c r="N346" s="178"/>
      <c r="O346" s="178"/>
      <c r="P346" s="178"/>
      <c r="Q346" s="181"/>
      <c r="R346" s="181"/>
      <c r="S346" s="181"/>
      <c r="T346" s="181"/>
      <c r="U346" s="181"/>
      <c r="V346" s="181"/>
      <c r="W346" s="178"/>
      <c r="X346" s="178"/>
      <c r="Y346" s="178"/>
      <c r="Z346" s="178"/>
    </row>
    <row r="347" spans="1:26" ht="14.25" customHeight="1">
      <c r="A347" s="178"/>
      <c r="B347" s="192"/>
      <c r="C347" s="178"/>
      <c r="D347" s="178"/>
      <c r="E347" s="178"/>
      <c r="F347" s="178"/>
      <c r="G347" s="178"/>
      <c r="H347" s="178"/>
      <c r="I347" s="178"/>
      <c r="J347" s="178"/>
      <c r="K347" s="181"/>
      <c r="L347" s="178"/>
      <c r="M347" s="178"/>
      <c r="N347" s="178"/>
      <c r="O347" s="178"/>
      <c r="P347" s="178"/>
      <c r="Q347" s="181"/>
      <c r="R347" s="181"/>
      <c r="S347" s="181"/>
      <c r="T347" s="181"/>
      <c r="U347" s="181"/>
      <c r="V347" s="181"/>
      <c r="W347" s="178"/>
      <c r="X347" s="178"/>
      <c r="Y347" s="178"/>
      <c r="Z347" s="178"/>
    </row>
    <row r="348" spans="1:26" ht="14.25" customHeight="1">
      <c r="A348" s="178"/>
      <c r="B348" s="192"/>
      <c r="C348" s="178"/>
      <c r="D348" s="178"/>
      <c r="E348" s="178"/>
      <c r="F348" s="178"/>
      <c r="G348" s="178"/>
      <c r="H348" s="178"/>
      <c r="I348" s="178"/>
      <c r="J348" s="178"/>
      <c r="K348" s="181"/>
      <c r="L348" s="178"/>
      <c r="M348" s="178"/>
      <c r="N348" s="178"/>
      <c r="O348" s="178"/>
      <c r="P348" s="178"/>
      <c r="Q348" s="181"/>
      <c r="R348" s="181"/>
      <c r="S348" s="181"/>
      <c r="T348" s="181"/>
      <c r="U348" s="181"/>
      <c r="V348" s="181"/>
      <c r="W348" s="178"/>
      <c r="X348" s="178"/>
      <c r="Y348" s="178"/>
      <c r="Z348" s="178"/>
    </row>
    <row r="349" spans="1:26" ht="14.25" customHeight="1">
      <c r="A349" s="178"/>
      <c r="B349" s="192"/>
      <c r="C349" s="178"/>
      <c r="D349" s="178"/>
      <c r="E349" s="178"/>
      <c r="F349" s="178"/>
      <c r="G349" s="178"/>
      <c r="H349" s="178"/>
      <c r="I349" s="178"/>
      <c r="J349" s="178"/>
      <c r="K349" s="181"/>
      <c r="L349" s="178"/>
      <c r="M349" s="178"/>
      <c r="N349" s="178"/>
      <c r="O349" s="178"/>
      <c r="P349" s="178"/>
      <c r="Q349" s="181"/>
      <c r="R349" s="181"/>
      <c r="S349" s="181"/>
      <c r="T349" s="181"/>
      <c r="U349" s="181"/>
      <c r="V349" s="181"/>
      <c r="W349" s="178"/>
      <c r="X349" s="178"/>
      <c r="Y349" s="178"/>
      <c r="Z349" s="178"/>
    </row>
    <row r="350" spans="1:26" ht="14.25" customHeight="1">
      <c r="A350" s="178"/>
      <c r="B350" s="192"/>
      <c r="C350" s="178"/>
      <c r="D350" s="178"/>
      <c r="E350" s="178"/>
      <c r="F350" s="178"/>
      <c r="G350" s="178"/>
      <c r="H350" s="178"/>
      <c r="I350" s="178"/>
      <c r="J350" s="178"/>
      <c r="K350" s="181"/>
      <c r="L350" s="178"/>
      <c r="M350" s="178"/>
      <c r="N350" s="178"/>
      <c r="O350" s="178"/>
      <c r="P350" s="178"/>
      <c r="Q350" s="181"/>
      <c r="R350" s="181"/>
      <c r="S350" s="181"/>
      <c r="T350" s="181"/>
      <c r="U350" s="181"/>
      <c r="V350" s="181"/>
      <c r="W350" s="178"/>
      <c r="X350" s="178"/>
      <c r="Y350" s="178"/>
      <c r="Z350" s="178"/>
    </row>
    <row r="351" spans="1:26" ht="14.25" customHeight="1">
      <c r="A351" s="178"/>
      <c r="B351" s="192"/>
      <c r="C351" s="178"/>
      <c r="D351" s="178"/>
      <c r="E351" s="178"/>
      <c r="F351" s="178"/>
      <c r="G351" s="178"/>
      <c r="H351" s="178"/>
      <c r="I351" s="178"/>
      <c r="J351" s="178"/>
      <c r="K351" s="181"/>
      <c r="L351" s="178"/>
      <c r="M351" s="178"/>
      <c r="N351" s="178"/>
      <c r="O351" s="178"/>
      <c r="P351" s="178"/>
      <c r="Q351" s="181"/>
      <c r="R351" s="181"/>
      <c r="S351" s="181"/>
      <c r="T351" s="181"/>
      <c r="U351" s="181"/>
      <c r="V351" s="181"/>
      <c r="W351" s="178"/>
      <c r="X351" s="178"/>
      <c r="Y351" s="178"/>
      <c r="Z351" s="178"/>
    </row>
    <row r="352" spans="1:26" ht="14.25" customHeight="1">
      <c r="A352" s="178"/>
      <c r="B352" s="192"/>
      <c r="C352" s="178"/>
      <c r="D352" s="178"/>
      <c r="E352" s="178"/>
      <c r="F352" s="178"/>
      <c r="G352" s="178"/>
      <c r="H352" s="178"/>
      <c r="I352" s="178"/>
      <c r="J352" s="178"/>
      <c r="K352" s="181"/>
      <c r="L352" s="178"/>
      <c r="M352" s="178"/>
      <c r="N352" s="178"/>
      <c r="O352" s="178"/>
      <c r="P352" s="178"/>
      <c r="Q352" s="181"/>
      <c r="R352" s="181"/>
      <c r="S352" s="181"/>
      <c r="T352" s="181"/>
      <c r="U352" s="181"/>
      <c r="V352" s="181"/>
      <c r="W352" s="178"/>
      <c r="X352" s="178"/>
      <c r="Y352" s="178"/>
      <c r="Z352" s="178"/>
    </row>
    <row r="353" spans="1:26" ht="14.25" customHeight="1">
      <c r="A353" s="178"/>
      <c r="B353" s="192"/>
      <c r="C353" s="178"/>
      <c r="D353" s="178"/>
      <c r="E353" s="178"/>
      <c r="F353" s="178"/>
      <c r="G353" s="178"/>
      <c r="H353" s="178"/>
      <c r="I353" s="178"/>
      <c r="J353" s="178"/>
      <c r="K353" s="181"/>
      <c r="L353" s="178"/>
      <c r="M353" s="178"/>
      <c r="N353" s="178"/>
      <c r="O353" s="178"/>
      <c r="P353" s="178"/>
      <c r="Q353" s="181"/>
      <c r="R353" s="181"/>
      <c r="S353" s="181"/>
      <c r="T353" s="181"/>
      <c r="U353" s="181"/>
      <c r="V353" s="181"/>
      <c r="W353" s="178"/>
      <c r="X353" s="178"/>
      <c r="Y353" s="178"/>
      <c r="Z353" s="178"/>
    </row>
    <row r="354" spans="1:26" ht="14.25" customHeight="1">
      <c r="A354" s="178"/>
      <c r="B354" s="192"/>
      <c r="C354" s="178"/>
      <c r="D354" s="178"/>
      <c r="E354" s="178"/>
      <c r="F354" s="178"/>
      <c r="G354" s="178"/>
      <c r="H354" s="178"/>
      <c r="I354" s="178"/>
      <c r="J354" s="178"/>
      <c r="K354" s="181"/>
      <c r="L354" s="178"/>
      <c r="M354" s="178"/>
      <c r="N354" s="178"/>
      <c r="O354" s="178"/>
      <c r="P354" s="178"/>
      <c r="Q354" s="181"/>
      <c r="R354" s="181"/>
      <c r="S354" s="181"/>
      <c r="T354" s="181"/>
      <c r="U354" s="181"/>
      <c r="V354" s="181"/>
      <c r="W354" s="178"/>
      <c r="X354" s="178"/>
      <c r="Y354" s="178"/>
      <c r="Z354" s="178"/>
    </row>
    <row r="355" spans="1:26" ht="14.25" customHeight="1">
      <c r="A355" s="178"/>
      <c r="B355" s="192"/>
      <c r="C355" s="178"/>
      <c r="D355" s="178"/>
      <c r="E355" s="178"/>
      <c r="F355" s="178"/>
      <c r="G355" s="178"/>
      <c r="H355" s="178"/>
      <c r="I355" s="178"/>
      <c r="J355" s="178"/>
      <c r="K355" s="181"/>
      <c r="L355" s="178"/>
      <c r="M355" s="178"/>
      <c r="N355" s="178"/>
      <c r="O355" s="178"/>
      <c r="P355" s="178"/>
      <c r="Q355" s="181"/>
      <c r="R355" s="181"/>
      <c r="S355" s="181"/>
      <c r="T355" s="181"/>
      <c r="U355" s="181"/>
      <c r="V355" s="181"/>
      <c r="W355" s="178"/>
      <c r="X355" s="178"/>
      <c r="Y355" s="178"/>
      <c r="Z355" s="178"/>
    </row>
    <row r="356" spans="1:26" ht="14.25" customHeight="1">
      <c r="A356" s="178"/>
      <c r="B356" s="192"/>
      <c r="C356" s="178"/>
      <c r="D356" s="178"/>
      <c r="E356" s="178"/>
      <c r="F356" s="178"/>
      <c r="G356" s="178"/>
      <c r="H356" s="178"/>
      <c r="I356" s="178"/>
      <c r="J356" s="178"/>
      <c r="K356" s="181"/>
      <c r="L356" s="178"/>
      <c r="M356" s="178"/>
      <c r="N356" s="178"/>
      <c r="O356" s="178"/>
      <c r="P356" s="178"/>
      <c r="Q356" s="181"/>
      <c r="R356" s="181"/>
      <c r="S356" s="181"/>
      <c r="T356" s="181"/>
      <c r="U356" s="181"/>
      <c r="V356" s="181"/>
      <c r="W356" s="178"/>
      <c r="X356" s="178"/>
      <c r="Y356" s="178"/>
      <c r="Z356" s="178"/>
    </row>
    <row r="357" spans="1:26" ht="14.25" customHeight="1">
      <c r="A357" s="178"/>
      <c r="B357" s="192"/>
      <c r="C357" s="178"/>
      <c r="D357" s="178"/>
      <c r="E357" s="178"/>
      <c r="F357" s="178"/>
      <c r="G357" s="178"/>
      <c r="H357" s="178"/>
      <c r="I357" s="178"/>
      <c r="J357" s="178"/>
      <c r="K357" s="181"/>
      <c r="L357" s="178"/>
      <c r="M357" s="178"/>
      <c r="N357" s="178"/>
      <c r="O357" s="178"/>
      <c r="P357" s="178"/>
      <c r="Q357" s="181"/>
      <c r="R357" s="181"/>
      <c r="S357" s="181"/>
      <c r="T357" s="181"/>
      <c r="U357" s="181"/>
      <c r="V357" s="181"/>
      <c r="W357" s="178"/>
      <c r="X357" s="178"/>
      <c r="Y357" s="178"/>
      <c r="Z357" s="178"/>
    </row>
    <row r="358" spans="1:26" ht="14.25" customHeight="1">
      <c r="A358" s="178"/>
      <c r="B358" s="192"/>
      <c r="C358" s="178"/>
      <c r="D358" s="178"/>
      <c r="E358" s="178"/>
      <c r="F358" s="178"/>
      <c r="G358" s="178"/>
      <c r="H358" s="178"/>
      <c r="I358" s="178"/>
      <c r="J358" s="178"/>
      <c r="K358" s="181"/>
      <c r="L358" s="178"/>
      <c r="M358" s="178"/>
      <c r="N358" s="178"/>
      <c r="O358" s="178"/>
      <c r="P358" s="178"/>
      <c r="Q358" s="181"/>
      <c r="R358" s="181"/>
      <c r="S358" s="181"/>
      <c r="T358" s="181"/>
      <c r="U358" s="181"/>
      <c r="V358" s="181"/>
      <c r="W358" s="178"/>
      <c r="X358" s="178"/>
      <c r="Y358" s="178"/>
      <c r="Z358" s="178"/>
    </row>
    <row r="359" spans="1:26" ht="14.25" customHeight="1">
      <c r="A359" s="178"/>
      <c r="B359" s="192"/>
      <c r="C359" s="178"/>
      <c r="D359" s="178"/>
      <c r="E359" s="178"/>
      <c r="F359" s="178"/>
      <c r="G359" s="178"/>
      <c r="H359" s="178"/>
      <c r="I359" s="178"/>
      <c r="J359" s="178"/>
      <c r="K359" s="181"/>
      <c r="L359" s="178"/>
      <c r="M359" s="178"/>
      <c r="N359" s="178"/>
      <c r="O359" s="178"/>
      <c r="P359" s="178"/>
      <c r="Q359" s="181"/>
      <c r="R359" s="181"/>
      <c r="S359" s="181"/>
      <c r="T359" s="181"/>
      <c r="U359" s="181"/>
      <c r="V359" s="181"/>
      <c r="W359" s="178"/>
      <c r="X359" s="178"/>
      <c r="Y359" s="178"/>
      <c r="Z359" s="178"/>
    </row>
    <row r="360" spans="1:26" ht="14.25" customHeight="1">
      <c r="A360" s="178"/>
      <c r="B360" s="192"/>
      <c r="C360" s="178"/>
      <c r="D360" s="178"/>
      <c r="E360" s="178"/>
      <c r="F360" s="178"/>
      <c r="G360" s="178"/>
      <c r="H360" s="178"/>
      <c r="I360" s="178"/>
      <c r="J360" s="178"/>
      <c r="K360" s="181"/>
      <c r="L360" s="178"/>
      <c r="M360" s="178"/>
      <c r="N360" s="178"/>
      <c r="O360" s="178"/>
      <c r="P360" s="178"/>
      <c r="Q360" s="181"/>
      <c r="R360" s="181"/>
      <c r="S360" s="181"/>
      <c r="T360" s="181"/>
      <c r="U360" s="181"/>
      <c r="V360" s="181"/>
      <c r="W360" s="178"/>
      <c r="X360" s="178"/>
      <c r="Y360" s="178"/>
      <c r="Z360" s="178"/>
    </row>
    <row r="361" spans="1:26" ht="14.25" customHeight="1">
      <c r="A361" s="178"/>
      <c r="B361" s="192"/>
      <c r="C361" s="178"/>
      <c r="D361" s="178"/>
      <c r="E361" s="178"/>
      <c r="F361" s="178"/>
      <c r="G361" s="178"/>
      <c r="H361" s="178"/>
      <c r="I361" s="178"/>
      <c r="J361" s="178"/>
      <c r="K361" s="181"/>
      <c r="L361" s="178"/>
      <c r="M361" s="178"/>
      <c r="N361" s="178"/>
      <c r="O361" s="178"/>
      <c r="P361" s="178"/>
      <c r="Q361" s="181"/>
      <c r="R361" s="181"/>
      <c r="S361" s="181"/>
      <c r="T361" s="181"/>
      <c r="U361" s="181"/>
      <c r="V361" s="181"/>
      <c r="W361" s="178"/>
      <c r="X361" s="178"/>
      <c r="Y361" s="178"/>
      <c r="Z361" s="178"/>
    </row>
    <row r="362" spans="1:26" ht="14.25" customHeight="1">
      <c r="A362" s="178"/>
      <c r="B362" s="192"/>
      <c r="C362" s="178"/>
      <c r="D362" s="178"/>
      <c r="E362" s="178"/>
      <c r="F362" s="178"/>
      <c r="G362" s="178"/>
      <c r="H362" s="178"/>
      <c r="I362" s="178"/>
      <c r="J362" s="178"/>
      <c r="K362" s="181"/>
      <c r="L362" s="178"/>
      <c r="M362" s="178"/>
      <c r="N362" s="178"/>
      <c r="O362" s="178"/>
      <c r="P362" s="178"/>
      <c r="Q362" s="181"/>
      <c r="R362" s="181"/>
      <c r="S362" s="181"/>
      <c r="T362" s="181"/>
      <c r="U362" s="181"/>
      <c r="V362" s="181"/>
      <c r="W362" s="178"/>
      <c r="X362" s="178"/>
      <c r="Y362" s="178"/>
      <c r="Z362" s="178"/>
    </row>
    <row r="363" spans="1:26" ht="14.25" customHeight="1">
      <c r="A363" s="178"/>
      <c r="B363" s="192"/>
      <c r="C363" s="178"/>
      <c r="D363" s="178"/>
      <c r="E363" s="178"/>
      <c r="F363" s="178"/>
      <c r="G363" s="178"/>
      <c r="H363" s="178"/>
      <c r="I363" s="178"/>
      <c r="J363" s="178"/>
      <c r="K363" s="181"/>
      <c r="L363" s="178"/>
      <c r="M363" s="178"/>
      <c r="N363" s="178"/>
      <c r="O363" s="178"/>
      <c r="P363" s="178"/>
      <c r="Q363" s="181"/>
      <c r="R363" s="181"/>
      <c r="S363" s="181"/>
      <c r="T363" s="181"/>
      <c r="U363" s="181"/>
      <c r="V363" s="181"/>
      <c r="W363" s="178"/>
      <c r="X363" s="178"/>
      <c r="Y363" s="178"/>
      <c r="Z363" s="178"/>
    </row>
    <row r="364" spans="1:26" ht="14.25" customHeight="1">
      <c r="A364" s="178"/>
      <c r="B364" s="192"/>
      <c r="C364" s="178"/>
      <c r="D364" s="178"/>
      <c r="E364" s="178"/>
      <c r="F364" s="178"/>
      <c r="G364" s="178"/>
      <c r="H364" s="178"/>
      <c r="I364" s="178"/>
      <c r="J364" s="178"/>
      <c r="K364" s="181"/>
      <c r="L364" s="178"/>
      <c r="M364" s="178"/>
      <c r="N364" s="178"/>
      <c r="O364" s="178"/>
      <c r="P364" s="178"/>
      <c r="Q364" s="181"/>
      <c r="R364" s="181"/>
      <c r="S364" s="181"/>
      <c r="T364" s="181"/>
      <c r="U364" s="181"/>
      <c r="V364" s="181"/>
      <c r="W364" s="178"/>
      <c r="X364" s="178"/>
      <c r="Y364" s="178"/>
      <c r="Z364" s="178"/>
    </row>
    <row r="365" spans="1:26" ht="14.25" customHeight="1">
      <c r="A365" s="178"/>
      <c r="B365" s="192"/>
      <c r="C365" s="178"/>
      <c r="D365" s="178"/>
      <c r="E365" s="178"/>
      <c r="F365" s="178"/>
      <c r="G365" s="178"/>
      <c r="H365" s="178"/>
      <c r="I365" s="178"/>
      <c r="J365" s="178"/>
      <c r="K365" s="181"/>
      <c r="L365" s="178"/>
      <c r="M365" s="178"/>
      <c r="N365" s="178"/>
      <c r="O365" s="178"/>
      <c r="P365" s="178"/>
      <c r="Q365" s="181"/>
      <c r="R365" s="181"/>
      <c r="S365" s="181"/>
      <c r="T365" s="181"/>
      <c r="U365" s="181"/>
      <c r="V365" s="181"/>
      <c r="W365" s="178"/>
      <c r="X365" s="178"/>
      <c r="Y365" s="178"/>
      <c r="Z365" s="178"/>
    </row>
    <row r="366" spans="1:26" ht="14.25" customHeight="1">
      <c r="A366" s="178"/>
      <c r="B366" s="192"/>
      <c r="C366" s="178"/>
      <c r="D366" s="178"/>
      <c r="E366" s="178"/>
      <c r="F366" s="178"/>
      <c r="G366" s="178"/>
      <c r="H366" s="178"/>
      <c r="I366" s="178"/>
      <c r="J366" s="178"/>
      <c r="K366" s="181"/>
      <c r="L366" s="178"/>
      <c r="M366" s="178"/>
      <c r="N366" s="178"/>
      <c r="O366" s="178"/>
      <c r="P366" s="178"/>
      <c r="Q366" s="181"/>
      <c r="R366" s="181"/>
      <c r="S366" s="181"/>
      <c r="T366" s="181"/>
      <c r="U366" s="181"/>
      <c r="V366" s="181"/>
      <c r="W366" s="178"/>
      <c r="X366" s="178"/>
      <c r="Y366" s="178"/>
      <c r="Z366" s="178"/>
    </row>
    <row r="367" spans="1:26" ht="14.25" customHeight="1">
      <c r="A367" s="178"/>
      <c r="B367" s="192"/>
      <c r="C367" s="178"/>
      <c r="D367" s="178"/>
      <c r="E367" s="178"/>
      <c r="F367" s="178"/>
      <c r="G367" s="178"/>
      <c r="H367" s="178"/>
      <c r="I367" s="178"/>
      <c r="J367" s="178"/>
      <c r="K367" s="181"/>
      <c r="L367" s="178"/>
      <c r="M367" s="178"/>
      <c r="N367" s="178"/>
      <c r="O367" s="178"/>
      <c r="P367" s="178"/>
      <c r="Q367" s="181"/>
      <c r="R367" s="181"/>
      <c r="S367" s="181"/>
      <c r="T367" s="181"/>
      <c r="U367" s="181"/>
      <c r="V367" s="181"/>
      <c r="W367" s="178"/>
      <c r="X367" s="178"/>
      <c r="Y367" s="178"/>
      <c r="Z367" s="178"/>
    </row>
    <row r="368" spans="1:26" ht="14.25" customHeight="1">
      <c r="A368" s="178"/>
      <c r="B368" s="192"/>
      <c r="C368" s="178"/>
      <c r="D368" s="178"/>
      <c r="E368" s="178"/>
      <c r="F368" s="178"/>
      <c r="G368" s="178"/>
      <c r="H368" s="178"/>
      <c r="I368" s="178"/>
      <c r="J368" s="178"/>
      <c r="K368" s="181"/>
      <c r="L368" s="178"/>
      <c r="M368" s="178"/>
      <c r="N368" s="178"/>
      <c r="O368" s="178"/>
      <c r="P368" s="178"/>
      <c r="Q368" s="181"/>
      <c r="R368" s="181"/>
      <c r="S368" s="181"/>
      <c r="T368" s="181"/>
      <c r="U368" s="181"/>
      <c r="V368" s="181"/>
      <c r="W368" s="178"/>
      <c r="X368" s="178"/>
      <c r="Y368" s="178"/>
      <c r="Z368" s="178"/>
    </row>
    <row r="369" spans="1:26" ht="14.25" customHeight="1">
      <c r="A369" s="178"/>
      <c r="B369" s="192"/>
      <c r="C369" s="178"/>
      <c r="D369" s="178"/>
      <c r="E369" s="178"/>
      <c r="F369" s="178"/>
      <c r="G369" s="178"/>
      <c r="H369" s="178"/>
      <c r="I369" s="178"/>
      <c r="J369" s="178"/>
      <c r="K369" s="181"/>
      <c r="L369" s="178"/>
      <c r="M369" s="178"/>
      <c r="N369" s="178"/>
      <c r="O369" s="178"/>
      <c r="P369" s="178"/>
      <c r="Q369" s="181"/>
      <c r="R369" s="181"/>
      <c r="S369" s="181"/>
      <c r="T369" s="181"/>
      <c r="U369" s="181"/>
      <c r="V369" s="181"/>
      <c r="W369" s="178"/>
      <c r="X369" s="178"/>
      <c r="Y369" s="178"/>
      <c r="Z369" s="178"/>
    </row>
    <row r="370" spans="1:26" ht="14.25" customHeight="1">
      <c r="A370" s="178"/>
      <c r="B370" s="192"/>
      <c r="C370" s="178"/>
      <c r="D370" s="178"/>
      <c r="E370" s="178"/>
      <c r="F370" s="178"/>
      <c r="G370" s="178"/>
      <c r="H370" s="178"/>
      <c r="I370" s="178"/>
      <c r="J370" s="178"/>
      <c r="K370" s="181"/>
      <c r="L370" s="178"/>
      <c r="M370" s="178"/>
      <c r="N370" s="178"/>
      <c r="O370" s="178"/>
      <c r="P370" s="178"/>
      <c r="Q370" s="181"/>
      <c r="R370" s="181"/>
      <c r="S370" s="181"/>
      <c r="T370" s="181"/>
      <c r="U370" s="181"/>
      <c r="V370" s="181"/>
      <c r="W370" s="178"/>
      <c r="X370" s="178"/>
      <c r="Y370" s="178"/>
      <c r="Z370" s="178"/>
    </row>
    <row r="371" spans="1:26" ht="14.25" customHeight="1">
      <c r="A371" s="178"/>
      <c r="B371" s="192"/>
      <c r="C371" s="178"/>
      <c r="D371" s="178"/>
      <c r="E371" s="178"/>
      <c r="F371" s="178"/>
      <c r="G371" s="178"/>
      <c r="H371" s="178"/>
      <c r="I371" s="178"/>
      <c r="J371" s="178"/>
      <c r="K371" s="181"/>
      <c r="L371" s="178"/>
      <c r="M371" s="178"/>
      <c r="N371" s="178"/>
      <c r="O371" s="178"/>
      <c r="P371" s="178"/>
      <c r="Q371" s="181"/>
      <c r="R371" s="181"/>
      <c r="S371" s="181"/>
      <c r="T371" s="181"/>
      <c r="U371" s="181"/>
      <c r="V371" s="181"/>
      <c r="W371" s="178"/>
      <c r="X371" s="178"/>
      <c r="Y371" s="178"/>
      <c r="Z371" s="178"/>
    </row>
    <row r="372" spans="1:26" ht="14.25" customHeight="1">
      <c r="A372" s="178"/>
      <c r="B372" s="192"/>
      <c r="C372" s="178"/>
      <c r="D372" s="178"/>
      <c r="E372" s="178"/>
      <c r="F372" s="178"/>
      <c r="G372" s="178"/>
      <c r="H372" s="178"/>
      <c r="I372" s="178"/>
      <c r="J372" s="178"/>
      <c r="K372" s="181"/>
      <c r="L372" s="178"/>
      <c r="M372" s="178"/>
      <c r="N372" s="178"/>
      <c r="O372" s="178"/>
      <c r="P372" s="178"/>
      <c r="Q372" s="181"/>
      <c r="R372" s="181"/>
      <c r="S372" s="181"/>
      <c r="T372" s="181"/>
      <c r="U372" s="181"/>
      <c r="V372" s="181"/>
      <c r="W372" s="178"/>
      <c r="X372" s="178"/>
      <c r="Y372" s="178"/>
      <c r="Z372" s="178"/>
    </row>
    <row r="373" spans="1:26" ht="14.25" customHeight="1">
      <c r="A373" s="178"/>
      <c r="B373" s="192"/>
      <c r="C373" s="178"/>
      <c r="D373" s="178"/>
      <c r="E373" s="178"/>
      <c r="F373" s="178"/>
      <c r="G373" s="178"/>
      <c r="H373" s="178"/>
      <c r="I373" s="178"/>
      <c r="J373" s="178"/>
      <c r="K373" s="181"/>
      <c r="L373" s="178"/>
      <c r="M373" s="178"/>
      <c r="N373" s="178"/>
      <c r="O373" s="178"/>
      <c r="P373" s="178"/>
      <c r="Q373" s="181"/>
      <c r="R373" s="181"/>
      <c r="S373" s="181"/>
      <c r="T373" s="181"/>
      <c r="U373" s="181"/>
      <c r="V373" s="181"/>
      <c r="W373" s="178"/>
      <c r="X373" s="178"/>
      <c r="Y373" s="178"/>
      <c r="Z373" s="178"/>
    </row>
    <row r="374" spans="1:26" ht="14.25" customHeight="1">
      <c r="A374" s="178"/>
      <c r="B374" s="192"/>
      <c r="C374" s="178"/>
      <c r="D374" s="178"/>
      <c r="E374" s="178"/>
      <c r="F374" s="178"/>
      <c r="G374" s="178"/>
      <c r="H374" s="178"/>
      <c r="I374" s="178"/>
      <c r="J374" s="178"/>
      <c r="K374" s="181"/>
      <c r="L374" s="178"/>
      <c r="M374" s="178"/>
      <c r="N374" s="178"/>
      <c r="O374" s="178"/>
      <c r="P374" s="178"/>
      <c r="Q374" s="181"/>
      <c r="R374" s="181"/>
      <c r="S374" s="181"/>
      <c r="T374" s="181"/>
      <c r="U374" s="181"/>
      <c r="V374" s="181"/>
      <c r="W374" s="178"/>
      <c r="X374" s="178"/>
      <c r="Y374" s="178"/>
      <c r="Z374" s="178"/>
    </row>
    <row r="375" spans="1:26" ht="14.25" customHeight="1">
      <c r="A375" s="178"/>
      <c r="B375" s="192"/>
      <c r="C375" s="178"/>
      <c r="D375" s="178"/>
      <c r="E375" s="178"/>
      <c r="F375" s="178"/>
      <c r="G375" s="178"/>
      <c r="H375" s="178"/>
      <c r="I375" s="178"/>
      <c r="J375" s="178"/>
      <c r="K375" s="181"/>
      <c r="L375" s="178"/>
      <c r="M375" s="178"/>
      <c r="N375" s="178"/>
      <c r="O375" s="178"/>
      <c r="P375" s="178"/>
      <c r="Q375" s="181"/>
      <c r="R375" s="181"/>
      <c r="S375" s="181"/>
      <c r="T375" s="181"/>
      <c r="U375" s="181"/>
      <c r="V375" s="181"/>
      <c r="W375" s="178"/>
      <c r="X375" s="178"/>
      <c r="Y375" s="178"/>
      <c r="Z375" s="178"/>
    </row>
    <row r="376" spans="1:26" ht="14.25" customHeight="1">
      <c r="A376" s="178"/>
      <c r="B376" s="192"/>
      <c r="C376" s="178"/>
      <c r="D376" s="178"/>
      <c r="E376" s="178"/>
      <c r="F376" s="178"/>
      <c r="G376" s="178"/>
      <c r="H376" s="178"/>
      <c r="I376" s="178"/>
      <c r="J376" s="178"/>
      <c r="K376" s="181"/>
      <c r="L376" s="178"/>
      <c r="M376" s="178"/>
      <c r="N376" s="178"/>
      <c r="O376" s="178"/>
      <c r="P376" s="178"/>
      <c r="Q376" s="181"/>
      <c r="R376" s="181"/>
      <c r="S376" s="181"/>
      <c r="T376" s="181"/>
      <c r="U376" s="181"/>
      <c r="V376" s="181"/>
      <c r="W376" s="178"/>
      <c r="X376" s="178"/>
      <c r="Y376" s="178"/>
      <c r="Z376" s="178"/>
    </row>
    <row r="377" spans="1:26" ht="14.25" customHeight="1">
      <c r="A377" s="178"/>
      <c r="B377" s="192"/>
      <c r="C377" s="178"/>
      <c r="D377" s="178"/>
      <c r="E377" s="178"/>
      <c r="F377" s="178"/>
      <c r="G377" s="178"/>
      <c r="H377" s="178"/>
      <c r="I377" s="178"/>
      <c r="J377" s="178"/>
      <c r="K377" s="181"/>
      <c r="L377" s="178"/>
      <c r="M377" s="178"/>
      <c r="N377" s="178"/>
      <c r="O377" s="178"/>
      <c r="P377" s="178"/>
      <c r="Q377" s="181"/>
      <c r="R377" s="181"/>
      <c r="S377" s="181"/>
      <c r="T377" s="181"/>
      <c r="U377" s="181"/>
      <c r="V377" s="181"/>
      <c r="W377" s="178"/>
      <c r="X377" s="178"/>
      <c r="Y377" s="178"/>
      <c r="Z377" s="178"/>
    </row>
    <row r="378" spans="1:26" ht="14.25" customHeight="1">
      <c r="A378" s="178"/>
      <c r="B378" s="192"/>
      <c r="C378" s="178"/>
      <c r="D378" s="178"/>
      <c r="E378" s="178"/>
      <c r="F378" s="178"/>
      <c r="G378" s="178"/>
      <c r="H378" s="178"/>
      <c r="I378" s="178"/>
      <c r="J378" s="178"/>
      <c r="K378" s="181"/>
      <c r="L378" s="178"/>
      <c r="M378" s="178"/>
      <c r="N378" s="178"/>
      <c r="O378" s="178"/>
      <c r="P378" s="178"/>
      <c r="Q378" s="181"/>
      <c r="R378" s="181"/>
      <c r="S378" s="181"/>
      <c r="T378" s="181"/>
      <c r="U378" s="181"/>
      <c r="V378" s="181"/>
      <c r="W378" s="178"/>
      <c r="X378" s="178"/>
      <c r="Y378" s="178"/>
      <c r="Z378" s="178"/>
    </row>
    <row r="379" spans="1:26" ht="14.25" customHeight="1">
      <c r="A379" s="178"/>
      <c r="B379" s="192"/>
      <c r="C379" s="178"/>
      <c r="D379" s="178"/>
      <c r="E379" s="178"/>
      <c r="F379" s="178"/>
      <c r="G379" s="178"/>
      <c r="H379" s="178"/>
      <c r="I379" s="178"/>
      <c r="J379" s="178"/>
      <c r="K379" s="181"/>
      <c r="L379" s="178"/>
      <c r="M379" s="178"/>
      <c r="N379" s="178"/>
      <c r="O379" s="178"/>
      <c r="P379" s="178"/>
      <c r="Q379" s="181"/>
      <c r="R379" s="181"/>
      <c r="S379" s="181"/>
      <c r="T379" s="181"/>
      <c r="U379" s="181"/>
      <c r="V379" s="181"/>
      <c r="W379" s="178"/>
      <c r="X379" s="178"/>
      <c r="Y379" s="178"/>
      <c r="Z379" s="178"/>
    </row>
    <row r="380" spans="1:26" ht="14.25" customHeight="1">
      <c r="A380" s="178"/>
      <c r="B380" s="192"/>
      <c r="C380" s="178"/>
      <c r="D380" s="178"/>
      <c r="E380" s="178"/>
      <c r="F380" s="178"/>
      <c r="G380" s="178"/>
      <c r="H380" s="178"/>
      <c r="I380" s="178"/>
      <c r="J380" s="178"/>
      <c r="K380" s="181"/>
      <c r="L380" s="178"/>
      <c r="M380" s="178"/>
      <c r="N380" s="178"/>
      <c r="O380" s="178"/>
      <c r="P380" s="178"/>
      <c r="Q380" s="181"/>
      <c r="R380" s="181"/>
      <c r="S380" s="181"/>
      <c r="T380" s="181"/>
      <c r="U380" s="181"/>
      <c r="V380" s="181"/>
      <c r="W380" s="178"/>
      <c r="X380" s="178"/>
      <c r="Y380" s="178"/>
      <c r="Z380" s="178"/>
    </row>
    <row r="381" spans="1:26" ht="14.25" customHeight="1">
      <c r="A381" s="178"/>
      <c r="B381" s="192"/>
      <c r="C381" s="178"/>
      <c r="D381" s="178"/>
      <c r="E381" s="178"/>
      <c r="F381" s="178"/>
      <c r="G381" s="178"/>
      <c r="H381" s="178"/>
      <c r="I381" s="178"/>
      <c r="J381" s="178"/>
      <c r="K381" s="181"/>
      <c r="L381" s="178"/>
      <c r="M381" s="178"/>
      <c r="N381" s="178"/>
      <c r="O381" s="178"/>
      <c r="P381" s="178"/>
      <c r="Q381" s="181"/>
      <c r="R381" s="181"/>
      <c r="S381" s="181"/>
      <c r="T381" s="181"/>
      <c r="U381" s="181"/>
      <c r="V381" s="181"/>
      <c r="W381" s="178"/>
      <c r="X381" s="178"/>
      <c r="Y381" s="178"/>
      <c r="Z381" s="178"/>
    </row>
    <row r="382" spans="1:26" ht="14.25" customHeight="1">
      <c r="A382" s="178"/>
      <c r="B382" s="192"/>
      <c r="C382" s="178"/>
      <c r="D382" s="178"/>
      <c r="E382" s="178"/>
      <c r="F382" s="178"/>
      <c r="G382" s="178"/>
      <c r="H382" s="178"/>
      <c r="I382" s="178"/>
      <c r="J382" s="178"/>
      <c r="K382" s="181"/>
      <c r="L382" s="178"/>
      <c r="M382" s="178"/>
      <c r="N382" s="178"/>
      <c r="O382" s="178"/>
      <c r="P382" s="178"/>
      <c r="Q382" s="181"/>
      <c r="R382" s="181"/>
      <c r="S382" s="181"/>
      <c r="T382" s="181"/>
      <c r="U382" s="181"/>
      <c r="V382" s="181"/>
      <c r="W382" s="178"/>
      <c r="X382" s="178"/>
      <c r="Y382" s="178"/>
      <c r="Z382" s="178"/>
    </row>
    <row r="383" spans="1:26" ht="14.25" customHeight="1">
      <c r="A383" s="178"/>
      <c r="B383" s="192"/>
      <c r="C383" s="178"/>
      <c r="D383" s="178"/>
      <c r="E383" s="178"/>
      <c r="F383" s="178"/>
      <c r="G383" s="178"/>
      <c r="H383" s="178"/>
      <c r="I383" s="178"/>
      <c r="J383" s="178"/>
      <c r="K383" s="181"/>
      <c r="L383" s="178"/>
      <c r="M383" s="178"/>
      <c r="N383" s="178"/>
      <c r="O383" s="178"/>
      <c r="P383" s="178"/>
      <c r="Q383" s="181"/>
      <c r="R383" s="181"/>
      <c r="S383" s="181"/>
      <c r="T383" s="181"/>
      <c r="U383" s="181"/>
      <c r="V383" s="181"/>
      <c r="W383" s="178"/>
      <c r="X383" s="178"/>
      <c r="Y383" s="178"/>
      <c r="Z383" s="178"/>
    </row>
    <row r="384" spans="1:26" ht="14.25" customHeight="1">
      <c r="A384" s="178"/>
      <c r="B384" s="192"/>
      <c r="C384" s="178"/>
      <c r="D384" s="178"/>
      <c r="E384" s="178"/>
      <c r="F384" s="178"/>
      <c r="G384" s="178"/>
      <c r="H384" s="178"/>
      <c r="I384" s="178"/>
      <c r="J384" s="178"/>
      <c r="K384" s="181"/>
      <c r="L384" s="178"/>
      <c r="M384" s="178"/>
      <c r="N384" s="178"/>
      <c r="O384" s="178"/>
      <c r="P384" s="178"/>
      <c r="Q384" s="181"/>
      <c r="R384" s="181"/>
      <c r="S384" s="181"/>
      <c r="T384" s="181"/>
      <c r="U384" s="181"/>
      <c r="V384" s="181"/>
      <c r="W384" s="178"/>
      <c r="X384" s="178"/>
      <c r="Y384" s="178"/>
      <c r="Z384" s="178"/>
    </row>
    <row r="385" spans="1:26" ht="14.25" customHeight="1">
      <c r="A385" s="178"/>
      <c r="B385" s="192"/>
      <c r="C385" s="178"/>
      <c r="D385" s="178"/>
      <c r="E385" s="178"/>
      <c r="F385" s="178"/>
      <c r="G385" s="178"/>
      <c r="H385" s="178"/>
      <c r="I385" s="178"/>
      <c r="J385" s="178"/>
      <c r="K385" s="181"/>
      <c r="L385" s="178"/>
      <c r="M385" s="178"/>
      <c r="N385" s="178"/>
      <c r="O385" s="178"/>
      <c r="P385" s="178"/>
      <c r="Q385" s="181"/>
      <c r="R385" s="181"/>
      <c r="S385" s="181"/>
      <c r="T385" s="181"/>
      <c r="U385" s="181"/>
      <c r="V385" s="181"/>
      <c r="W385" s="178"/>
      <c r="X385" s="178"/>
      <c r="Y385" s="178"/>
      <c r="Z385" s="178"/>
    </row>
    <row r="386" spans="1:26" ht="14.25" customHeight="1">
      <c r="A386" s="178"/>
      <c r="B386" s="192"/>
      <c r="C386" s="178"/>
      <c r="D386" s="178"/>
      <c r="E386" s="178"/>
      <c r="F386" s="178"/>
      <c r="G386" s="178"/>
      <c r="H386" s="178"/>
      <c r="I386" s="178"/>
      <c r="J386" s="178"/>
      <c r="K386" s="181"/>
      <c r="L386" s="178"/>
      <c r="M386" s="178"/>
      <c r="N386" s="178"/>
      <c r="O386" s="178"/>
      <c r="P386" s="178"/>
      <c r="Q386" s="181"/>
      <c r="R386" s="181"/>
      <c r="S386" s="181"/>
      <c r="T386" s="181"/>
      <c r="U386" s="181"/>
      <c r="V386" s="181"/>
      <c r="W386" s="178"/>
      <c r="X386" s="178"/>
      <c r="Y386" s="178"/>
      <c r="Z386" s="178"/>
    </row>
    <row r="387" spans="1:26" ht="14.25" customHeight="1">
      <c r="A387" s="178"/>
      <c r="B387" s="192"/>
      <c r="C387" s="178"/>
      <c r="D387" s="178"/>
      <c r="E387" s="178"/>
      <c r="F387" s="178"/>
      <c r="G387" s="178"/>
      <c r="H387" s="178"/>
      <c r="I387" s="178"/>
      <c r="J387" s="178"/>
      <c r="K387" s="181"/>
      <c r="L387" s="178"/>
      <c r="M387" s="178"/>
      <c r="N387" s="178"/>
      <c r="O387" s="178"/>
      <c r="P387" s="178"/>
      <c r="Q387" s="181"/>
      <c r="R387" s="181"/>
      <c r="S387" s="181"/>
      <c r="T387" s="181"/>
      <c r="U387" s="181"/>
      <c r="V387" s="181"/>
      <c r="W387" s="178"/>
      <c r="X387" s="178"/>
      <c r="Y387" s="178"/>
      <c r="Z387" s="178"/>
    </row>
    <row r="388" spans="1:26" ht="14.25" customHeight="1">
      <c r="A388" s="178"/>
      <c r="B388" s="192"/>
      <c r="C388" s="178"/>
      <c r="D388" s="178"/>
      <c r="E388" s="178"/>
      <c r="F388" s="178"/>
      <c r="G388" s="178"/>
      <c r="H388" s="178"/>
      <c r="I388" s="178"/>
      <c r="J388" s="178"/>
      <c r="K388" s="181"/>
      <c r="L388" s="178"/>
      <c r="M388" s="178"/>
      <c r="N388" s="178"/>
      <c r="O388" s="178"/>
      <c r="P388" s="178"/>
      <c r="Q388" s="181"/>
      <c r="R388" s="181"/>
      <c r="S388" s="181"/>
      <c r="T388" s="181"/>
      <c r="U388" s="181"/>
      <c r="V388" s="181"/>
      <c r="W388" s="178"/>
      <c r="X388" s="178"/>
      <c r="Y388" s="178"/>
      <c r="Z388" s="178"/>
    </row>
    <row r="389" spans="1:26" ht="14.25" customHeight="1">
      <c r="A389" s="178"/>
      <c r="B389" s="192"/>
      <c r="C389" s="178"/>
      <c r="D389" s="178"/>
      <c r="E389" s="178"/>
      <c r="F389" s="178"/>
      <c r="G389" s="178"/>
      <c r="H389" s="178"/>
      <c r="I389" s="178"/>
      <c r="J389" s="178"/>
      <c r="K389" s="181"/>
      <c r="L389" s="178"/>
      <c r="M389" s="178"/>
      <c r="N389" s="178"/>
      <c r="O389" s="178"/>
      <c r="P389" s="178"/>
      <c r="Q389" s="181"/>
      <c r="R389" s="181"/>
      <c r="S389" s="181"/>
      <c r="T389" s="181"/>
      <c r="U389" s="181"/>
      <c r="V389" s="181"/>
      <c r="W389" s="178"/>
      <c r="X389" s="178"/>
      <c r="Y389" s="178"/>
      <c r="Z389" s="178"/>
    </row>
    <row r="390" spans="1:26" ht="14.25" customHeight="1">
      <c r="A390" s="178"/>
      <c r="B390" s="192"/>
      <c r="C390" s="178"/>
      <c r="D390" s="178"/>
      <c r="E390" s="178"/>
      <c r="F390" s="178"/>
      <c r="G390" s="178"/>
      <c r="H390" s="178"/>
      <c r="I390" s="178"/>
      <c r="J390" s="178"/>
      <c r="K390" s="181"/>
      <c r="L390" s="178"/>
      <c r="M390" s="178"/>
      <c r="N390" s="178"/>
      <c r="O390" s="178"/>
      <c r="P390" s="178"/>
      <c r="Q390" s="181"/>
      <c r="R390" s="181"/>
      <c r="S390" s="181"/>
      <c r="T390" s="181"/>
      <c r="U390" s="181"/>
      <c r="V390" s="181"/>
      <c r="W390" s="178"/>
      <c r="X390" s="178"/>
      <c r="Y390" s="178"/>
      <c r="Z390" s="178"/>
    </row>
    <row r="391" spans="1:26" ht="14.25" customHeight="1">
      <c r="A391" s="178"/>
      <c r="B391" s="192"/>
      <c r="C391" s="178"/>
      <c r="D391" s="178"/>
      <c r="E391" s="178"/>
      <c r="F391" s="178"/>
      <c r="G391" s="178"/>
      <c r="H391" s="178"/>
      <c r="I391" s="178"/>
      <c r="J391" s="178"/>
      <c r="K391" s="181"/>
      <c r="L391" s="178"/>
      <c r="M391" s="178"/>
      <c r="N391" s="178"/>
      <c r="O391" s="178"/>
      <c r="P391" s="178"/>
      <c r="Q391" s="181"/>
      <c r="R391" s="181"/>
      <c r="S391" s="181"/>
      <c r="T391" s="181"/>
      <c r="U391" s="181"/>
      <c r="V391" s="181"/>
      <c r="W391" s="178"/>
      <c r="X391" s="178"/>
      <c r="Y391" s="178"/>
      <c r="Z391" s="178"/>
    </row>
    <row r="392" spans="1:26" ht="14.25" customHeight="1">
      <c r="A392" s="178"/>
      <c r="B392" s="192"/>
      <c r="C392" s="178"/>
      <c r="D392" s="178"/>
      <c r="E392" s="178"/>
      <c r="F392" s="178"/>
      <c r="G392" s="178"/>
      <c r="H392" s="178"/>
      <c r="I392" s="178"/>
      <c r="J392" s="178"/>
      <c r="K392" s="181"/>
      <c r="L392" s="178"/>
      <c r="M392" s="178"/>
      <c r="N392" s="178"/>
      <c r="O392" s="178"/>
      <c r="P392" s="178"/>
      <c r="Q392" s="181"/>
      <c r="R392" s="181"/>
      <c r="S392" s="181"/>
      <c r="T392" s="181"/>
      <c r="U392" s="181"/>
      <c r="V392" s="181"/>
      <c r="W392" s="178"/>
      <c r="X392" s="178"/>
      <c r="Y392" s="178"/>
      <c r="Z392" s="178"/>
    </row>
    <row r="393" spans="1:26" ht="14.25" customHeight="1">
      <c r="A393" s="178"/>
      <c r="B393" s="192"/>
      <c r="C393" s="178"/>
      <c r="D393" s="178"/>
      <c r="E393" s="178"/>
      <c r="F393" s="178"/>
      <c r="G393" s="178"/>
      <c r="H393" s="178"/>
      <c r="I393" s="178"/>
      <c r="J393" s="178"/>
      <c r="K393" s="181"/>
      <c r="L393" s="178"/>
      <c r="M393" s="178"/>
      <c r="N393" s="178"/>
      <c r="O393" s="178"/>
      <c r="P393" s="178"/>
      <c r="Q393" s="181"/>
      <c r="R393" s="181"/>
      <c r="S393" s="181"/>
      <c r="T393" s="181"/>
      <c r="U393" s="181"/>
      <c r="V393" s="181"/>
      <c r="W393" s="178"/>
      <c r="X393" s="178"/>
      <c r="Y393" s="178"/>
      <c r="Z393" s="178"/>
    </row>
    <row r="394" spans="1:26" ht="14.25" customHeight="1">
      <c r="A394" s="178"/>
      <c r="B394" s="192"/>
      <c r="C394" s="178"/>
      <c r="D394" s="178"/>
      <c r="E394" s="178"/>
      <c r="F394" s="178"/>
      <c r="G394" s="178"/>
      <c r="H394" s="178"/>
      <c r="I394" s="178"/>
      <c r="J394" s="178"/>
      <c r="K394" s="181"/>
      <c r="L394" s="178"/>
      <c r="M394" s="178"/>
      <c r="N394" s="178"/>
      <c r="O394" s="178"/>
      <c r="P394" s="178"/>
      <c r="Q394" s="181"/>
      <c r="R394" s="181"/>
      <c r="S394" s="181"/>
      <c r="T394" s="181"/>
      <c r="U394" s="181"/>
      <c r="V394" s="181"/>
      <c r="W394" s="178"/>
      <c r="X394" s="178"/>
      <c r="Y394" s="178"/>
      <c r="Z394" s="178"/>
    </row>
    <row r="395" spans="1:26" ht="14.25" customHeight="1">
      <c r="A395" s="178"/>
      <c r="B395" s="192"/>
      <c r="C395" s="178"/>
      <c r="D395" s="178"/>
      <c r="E395" s="178"/>
      <c r="F395" s="178"/>
      <c r="G395" s="178"/>
      <c r="H395" s="178"/>
      <c r="I395" s="178"/>
      <c r="J395" s="178"/>
      <c r="K395" s="181"/>
      <c r="L395" s="178"/>
      <c r="M395" s="178"/>
      <c r="N395" s="178"/>
      <c r="O395" s="178"/>
      <c r="P395" s="178"/>
      <c r="Q395" s="181"/>
      <c r="R395" s="181"/>
      <c r="S395" s="181"/>
      <c r="T395" s="181"/>
      <c r="U395" s="181"/>
      <c r="V395" s="181"/>
      <c r="W395" s="178"/>
      <c r="X395" s="178"/>
      <c r="Y395" s="178"/>
      <c r="Z395" s="178"/>
    </row>
    <row r="396" spans="1:26" ht="14.25" customHeight="1">
      <c r="A396" s="178"/>
      <c r="B396" s="192"/>
      <c r="C396" s="178"/>
      <c r="D396" s="178"/>
      <c r="E396" s="178"/>
      <c r="F396" s="178"/>
      <c r="G396" s="178"/>
      <c r="H396" s="178"/>
      <c r="I396" s="178"/>
      <c r="J396" s="178"/>
      <c r="K396" s="181"/>
      <c r="L396" s="178"/>
      <c r="M396" s="178"/>
      <c r="N396" s="178"/>
      <c r="O396" s="178"/>
      <c r="P396" s="178"/>
      <c r="Q396" s="181"/>
      <c r="R396" s="181"/>
      <c r="S396" s="181"/>
      <c r="T396" s="181"/>
      <c r="U396" s="181"/>
      <c r="V396" s="181"/>
      <c r="W396" s="178"/>
      <c r="X396" s="178"/>
      <c r="Y396" s="178"/>
      <c r="Z396" s="178"/>
    </row>
    <row r="397" spans="1:26" ht="14.25" customHeight="1">
      <c r="A397" s="178"/>
      <c r="B397" s="192"/>
      <c r="C397" s="178"/>
      <c r="D397" s="178"/>
      <c r="E397" s="178"/>
      <c r="F397" s="178"/>
      <c r="G397" s="178"/>
      <c r="H397" s="178"/>
      <c r="I397" s="178"/>
      <c r="J397" s="178"/>
      <c r="K397" s="181"/>
      <c r="L397" s="178"/>
      <c r="M397" s="178"/>
      <c r="N397" s="178"/>
      <c r="O397" s="178"/>
      <c r="P397" s="178"/>
      <c r="Q397" s="181"/>
      <c r="R397" s="181"/>
      <c r="S397" s="181"/>
      <c r="T397" s="181"/>
      <c r="U397" s="181"/>
      <c r="V397" s="181"/>
      <c r="W397" s="178"/>
      <c r="X397" s="178"/>
      <c r="Y397" s="178"/>
      <c r="Z397" s="178"/>
    </row>
    <row r="398" spans="1:26" ht="14.25" customHeight="1">
      <c r="A398" s="178"/>
      <c r="B398" s="192"/>
      <c r="C398" s="178"/>
      <c r="D398" s="178"/>
      <c r="E398" s="178"/>
      <c r="F398" s="178"/>
      <c r="G398" s="178"/>
      <c r="H398" s="178"/>
      <c r="I398" s="178"/>
      <c r="J398" s="178"/>
      <c r="K398" s="181"/>
      <c r="L398" s="178"/>
      <c r="M398" s="178"/>
      <c r="N398" s="178"/>
      <c r="O398" s="178"/>
      <c r="P398" s="178"/>
      <c r="Q398" s="181"/>
      <c r="R398" s="181"/>
      <c r="S398" s="181"/>
      <c r="T398" s="181"/>
      <c r="U398" s="181"/>
      <c r="V398" s="181"/>
      <c r="W398" s="178"/>
      <c r="X398" s="178"/>
      <c r="Y398" s="178"/>
      <c r="Z398" s="178"/>
    </row>
    <row r="399" spans="1:26" ht="14.25" customHeight="1">
      <c r="A399" s="178"/>
      <c r="B399" s="192"/>
      <c r="C399" s="178"/>
      <c r="D399" s="178"/>
      <c r="E399" s="178"/>
      <c r="F399" s="178"/>
      <c r="G399" s="178"/>
      <c r="H399" s="178"/>
      <c r="I399" s="178"/>
      <c r="J399" s="178"/>
      <c r="K399" s="181"/>
      <c r="L399" s="178"/>
      <c r="M399" s="178"/>
      <c r="N399" s="178"/>
      <c r="O399" s="178"/>
      <c r="P399" s="178"/>
      <c r="Q399" s="181"/>
      <c r="R399" s="181"/>
      <c r="S399" s="181"/>
      <c r="T399" s="181"/>
      <c r="U399" s="181"/>
      <c r="V399" s="181"/>
      <c r="W399" s="178"/>
      <c r="X399" s="178"/>
      <c r="Y399" s="178"/>
      <c r="Z399" s="178"/>
    </row>
    <row r="400" spans="1:26" ht="14.25" customHeight="1">
      <c r="A400" s="178"/>
      <c r="B400" s="192"/>
      <c r="C400" s="178"/>
      <c r="D400" s="178"/>
      <c r="E400" s="178"/>
      <c r="F400" s="178"/>
      <c r="G400" s="178"/>
      <c r="H400" s="178"/>
      <c r="I400" s="178"/>
      <c r="J400" s="178"/>
      <c r="K400" s="181"/>
      <c r="L400" s="178"/>
      <c r="M400" s="178"/>
      <c r="N400" s="178"/>
      <c r="O400" s="178"/>
      <c r="P400" s="178"/>
      <c r="Q400" s="181"/>
      <c r="R400" s="181"/>
      <c r="S400" s="181"/>
      <c r="T400" s="181"/>
      <c r="U400" s="181"/>
      <c r="V400" s="181"/>
      <c r="W400" s="178"/>
      <c r="X400" s="178"/>
      <c r="Y400" s="178"/>
      <c r="Z400" s="178"/>
    </row>
    <row r="401" spans="1:26" ht="14.25" customHeight="1">
      <c r="A401" s="178"/>
      <c r="B401" s="192"/>
      <c r="C401" s="178"/>
      <c r="D401" s="178"/>
      <c r="E401" s="178"/>
      <c r="F401" s="178"/>
      <c r="G401" s="178"/>
      <c r="H401" s="178"/>
      <c r="I401" s="178"/>
      <c r="J401" s="178"/>
      <c r="K401" s="181"/>
      <c r="L401" s="178"/>
      <c r="M401" s="178"/>
      <c r="N401" s="178"/>
      <c r="O401" s="178"/>
      <c r="P401" s="178"/>
      <c r="Q401" s="181"/>
      <c r="R401" s="181"/>
      <c r="S401" s="181"/>
      <c r="T401" s="181"/>
      <c r="U401" s="181"/>
      <c r="V401" s="181"/>
      <c r="W401" s="178"/>
      <c r="X401" s="178"/>
      <c r="Y401" s="178"/>
      <c r="Z401" s="178"/>
    </row>
    <row r="402" spans="1:26" ht="14.25" customHeight="1">
      <c r="A402" s="178"/>
      <c r="B402" s="192"/>
      <c r="C402" s="178"/>
      <c r="D402" s="178"/>
      <c r="E402" s="178"/>
      <c r="F402" s="178"/>
      <c r="G402" s="178"/>
      <c r="H402" s="178"/>
      <c r="I402" s="178"/>
      <c r="J402" s="178"/>
      <c r="K402" s="181"/>
      <c r="L402" s="178"/>
      <c r="M402" s="178"/>
      <c r="N402" s="178"/>
      <c r="O402" s="178"/>
      <c r="P402" s="178"/>
      <c r="Q402" s="181"/>
      <c r="R402" s="181"/>
      <c r="S402" s="181"/>
      <c r="T402" s="181"/>
      <c r="U402" s="181"/>
      <c r="V402" s="181"/>
      <c r="W402" s="178"/>
      <c r="X402" s="178"/>
      <c r="Y402" s="178"/>
      <c r="Z402" s="178"/>
    </row>
    <row r="403" spans="1:26" ht="14.25" customHeight="1">
      <c r="A403" s="178"/>
      <c r="B403" s="192"/>
      <c r="C403" s="178"/>
      <c r="D403" s="178"/>
      <c r="E403" s="178"/>
      <c r="F403" s="178"/>
      <c r="G403" s="178"/>
      <c r="H403" s="178"/>
      <c r="I403" s="178"/>
      <c r="J403" s="178"/>
      <c r="K403" s="181"/>
      <c r="L403" s="178"/>
      <c r="M403" s="178"/>
      <c r="N403" s="178"/>
      <c r="O403" s="178"/>
      <c r="P403" s="178"/>
      <c r="Q403" s="181"/>
      <c r="R403" s="181"/>
      <c r="S403" s="181"/>
      <c r="T403" s="181"/>
      <c r="U403" s="181"/>
      <c r="V403" s="181"/>
      <c r="W403" s="178"/>
      <c r="X403" s="178"/>
      <c r="Y403" s="178"/>
      <c r="Z403" s="178"/>
    </row>
    <row r="404" spans="1:26" ht="14.25" customHeight="1">
      <c r="A404" s="178"/>
      <c r="B404" s="192"/>
      <c r="C404" s="178"/>
      <c r="D404" s="178"/>
      <c r="E404" s="178"/>
      <c r="F404" s="178"/>
      <c r="G404" s="178"/>
      <c r="H404" s="178"/>
      <c r="I404" s="178"/>
      <c r="J404" s="178"/>
      <c r="K404" s="181"/>
      <c r="L404" s="178"/>
      <c r="M404" s="178"/>
      <c r="N404" s="178"/>
      <c r="O404" s="178"/>
      <c r="P404" s="178"/>
      <c r="Q404" s="181"/>
      <c r="R404" s="181"/>
      <c r="S404" s="181"/>
      <c r="T404" s="181"/>
      <c r="U404" s="181"/>
      <c r="V404" s="181"/>
      <c r="W404" s="178"/>
      <c r="X404" s="178"/>
      <c r="Y404" s="178"/>
      <c r="Z404" s="178"/>
    </row>
    <row r="405" spans="1:26" ht="14.25" customHeight="1">
      <c r="A405" s="178"/>
      <c r="B405" s="192"/>
      <c r="C405" s="178"/>
      <c r="D405" s="178"/>
      <c r="E405" s="178"/>
      <c r="F405" s="178"/>
      <c r="G405" s="178"/>
      <c r="H405" s="178"/>
      <c r="I405" s="178"/>
      <c r="J405" s="178"/>
      <c r="K405" s="181"/>
      <c r="L405" s="178"/>
      <c r="M405" s="178"/>
      <c r="N405" s="178"/>
      <c r="O405" s="178"/>
      <c r="P405" s="178"/>
      <c r="Q405" s="181"/>
      <c r="R405" s="181"/>
      <c r="S405" s="181"/>
      <c r="T405" s="181"/>
      <c r="U405" s="181"/>
      <c r="V405" s="181"/>
      <c r="W405" s="178"/>
      <c r="X405" s="178"/>
      <c r="Y405" s="178"/>
      <c r="Z405" s="178"/>
    </row>
    <row r="406" spans="1:26" ht="14.25" customHeight="1">
      <c r="A406" s="178"/>
      <c r="B406" s="192"/>
      <c r="C406" s="178"/>
      <c r="D406" s="178"/>
      <c r="E406" s="178"/>
      <c r="F406" s="178"/>
      <c r="G406" s="178"/>
      <c r="H406" s="178"/>
      <c r="I406" s="178"/>
      <c r="J406" s="178"/>
      <c r="K406" s="181"/>
      <c r="L406" s="178"/>
      <c r="M406" s="178"/>
      <c r="N406" s="178"/>
      <c r="O406" s="178"/>
      <c r="P406" s="178"/>
      <c r="Q406" s="181"/>
      <c r="R406" s="181"/>
      <c r="S406" s="181"/>
      <c r="T406" s="181"/>
      <c r="U406" s="181"/>
      <c r="V406" s="181"/>
      <c r="W406" s="178"/>
      <c r="X406" s="178"/>
      <c r="Y406" s="178"/>
      <c r="Z406" s="178"/>
    </row>
    <row r="407" spans="1:26" ht="14.25" customHeight="1">
      <c r="A407" s="178"/>
      <c r="B407" s="192"/>
      <c r="C407" s="178"/>
      <c r="D407" s="178"/>
      <c r="E407" s="178"/>
      <c r="F407" s="178"/>
      <c r="G407" s="178"/>
      <c r="H407" s="178"/>
      <c r="I407" s="178"/>
      <c r="J407" s="178"/>
      <c r="K407" s="181"/>
      <c r="L407" s="178"/>
      <c r="M407" s="178"/>
      <c r="N407" s="178"/>
      <c r="O407" s="178"/>
      <c r="P407" s="178"/>
      <c r="Q407" s="181"/>
      <c r="R407" s="181"/>
      <c r="S407" s="181"/>
      <c r="T407" s="181"/>
      <c r="U407" s="181"/>
      <c r="V407" s="181"/>
      <c r="W407" s="178"/>
      <c r="X407" s="178"/>
      <c r="Y407" s="178"/>
      <c r="Z407" s="178"/>
    </row>
    <row r="408" spans="1:26" ht="14.25" customHeight="1">
      <c r="A408" s="178"/>
      <c r="B408" s="192"/>
      <c r="C408" s="178"/>
      <c r="D408" s="178"/>
      <c r="E408" s="178"/>
      <c r="F408" s="178"/>
      <c r="G408" s="178"/>
      <c r="H408" s="178"/>
      <c r="I408" s="178"/>
      <c r="J408" s="178"/>
      <c r="K408" s="181"/>
      <c r="L408" s="178"/>
      <c r="M408" s="178"/>
      <c r="N408" s="178"/>
      <c r="O408" s="178"/>
      <c r="P408" s="178"/>
      <c r="Q408" s="181"/>
      <c r="R408" s="181"/>
      <c r="S408" s="181"/>
      <c r="T408" s="181"/>
      <c r="U408" s="181"/>
      <c r="V408" s="181"/>
      <c r="W408" s="178"/>
      <c r="X408" s="178"/>
      <c r="Y408" s="178"/>
      <c r="Z408" s="178"/>
    </row>
    <row r="409" spans="1:26" ht="14.25" customHeight="1">
      <c r="A409" s="178"/>
      <c r="B409" s="192"/>
      <c r="C409" s="178"/>
      <c r="D409" s="178"/>
      <c r="E409" s="178"/>
      <c r="F409" s="178"/>
      <c r="G409" s="178"/>
      <c r="H409" s="178"/>
      <c r="I409" s="178"/>
      <c r="J409" s="178"/>
      <c r="K409" s="181"/>
      <c r="L409" s="178"/>
      <c r="M409" s="178"/>
      <c r="N409" s="178"/>
      <c r="O409" s="178"/>
      <c r="P409" s="178"/>
      <c r="Q409" s="181"/>
      <c r="R409" s="181"/>
      <c r="S409" s="181"/>
      <c r="T409" s="181"/>
      <c r="U409" s="181"/>
      <c r="V409" s="181"/>
      <c r="W409" s="178"/>
      <c r="X409" s="178"/>
      <c r="Y409" s="178"/>
      <c r="Z409" s="178"/>
    </row>
    <row r="410" spans="1:26" ht="14.25" customHeight="1">
      <c r="A410" s="178"/>
      <c r="B410" s="192"/>
      <c r="C410" s="178"/>
      <c r="D410" s="178"/>
      <c r="E410" s="178"/>
      <c r="F410" s="178"/>
      <c r="G410" s="178"/>
      <c r="H410" s="178"/>
      <c r="I410" s="178"/>
      <c r="J410" s="178"/>
      <c r="K410" s="181"/>
      <c r="L410" s="178"/>
      <c r="M410" s="178"/>
      <c r="N410" s="178"/>
      <c r="O410" s="178"/>
      <c r="P410" s="178"/>
      <c r="Q410" s="181"/>
      <c r="R410" s="181"/>
      <c r="S410" s="181"/>
      <c r="T410" s="181"/>
      <c r="U410" s="181"/>
      <c r="V410" s="181"/>
      <c r="W410" s="178"/>
      <c r="X410" s="178"/>
      <c r="Y410" s="178"/>
      <c r="Z410" s="178"/>
    </row>
    <row r="411" spans="1:26" ht="14.25" customHeight="1">
      <c r="A411" s="178"/>
      <c r="B411" s="192"/>
      <c r="C411" s="178"/>
      <c r="D411" s="178"/>
      <c r="E411" s="178"/>
      <c r="F411" s="178"/>
      <c r="G411" s="178"/>
      <c r="H411" s="178"/>
      <c r="I411" s="178"/>
      <c r="J411" s="178"/>
      <c r="K411" s="181"/>
      <c r="L411" s="178"/>
      <c r="M411" s="178"/>
      <c r="N411" s="178"/>
      <c r="O411" s="178"/>
      <c r="P411" s="178"/>
      <c r="Q411" s="181"/>
      <c r="R411" s="181"/>
      <c r="S411" s="181"/>
      <c r="T411" s="181"/>
      <c r="U411" s="181"/>
      <c r="V411" s="181"/>
      <c r="W411" s="178"/>
      <c r="X411" s="178"/>
      <c r="Y411" s="178"/>
      <c r="Z411" s="178"/>
    </row>
    <row r="412" spans="1:26" ht="14.25" customHeight="1">
      <c r="A412" s="178"/>
      <c r="B412" s="192"/>
      <c r="C412" s="178"/>
      <c r="D412" s="178"/>
      <c r="E412" s="178"/>
      <c r="F412" s="178"/>
      <c r="G412" s="178"/>
      <c r="H412" s="178"/>
      <c r="I412" s="178"/>
      <c r="J412" s="178"/>
      <c r="K412" s="181"/>
      <c r="L412" s="178"/>
      <c r="M412" s="178"/>
      <c r="N412" s="178"/>
      <c r="O412" s="178"/>
      <c r="P412" s="178"/>
      <c r="Q412" s="181"/>
      <c r="R412" s="181"/>
      <c r="S412" s="181"/>
      <c r="T412" s="181"/>
      <c r="U412" s="181"/>
      <c r="V412" s="181"/>
      <c r="W412" s="178"/>
      <c r="X412" s="178"/>
      <c r="Y412" s="178"/>
      <c r="Z412" s="178"/>
    </row>
    <row r="413" spans="1:26" ht="14.25" customHeight="1">
      <c r="A413" s="178"/>
      <c r="B413" s="192"/>
      <c r="C413" s="178"/>
      <c r="D413" s="178"/>
      <c r="E413" s="178"/>
      <c r="F413" s="178"/>
      <c r="G413" s="178"/>
      <c r="H413" s="178"/>
      <c r="I413" s="178"/>
      <c r="J413" s="178"/>
      <c r="K413" s="181"/>
      <c r="L413" s="178"/>
      <c r="M413" s="178"/>
      <c r="N413" s="178"/>
      <c r="O413" s="178"/>
      <c r="P413" s="178"/>
      <c r="Q413" s="181"/>
      <c r="R413" s="181"/>
      <c r="S413" s="181"/>
      <c r="T413" s="181"/>
      <c r="U413" s="181"/>
      <c r="V413" s="181"/>
      <c r="W413" s="178"/>
      <c r="X413" s="178"/>
      <c r="Y413" s="178"/>
      <c r="Z413" s="178"/>
    </row>
    <row r="414" spans="1:26" ht="14.25" customHeight="1">
      <c r="A414" s="178"/>
      <c r="B414" s="192"/>
      <c r="C414" s="178"/>
      <c r="D414" s="178"/>
      <c r="E414" s="178"/>
      <c r="F414" s="178"/>
      <c r="G414" s="178"/>
      <c r="H414" s="178"/>
      <c r="I414" s="178"/>
      <c r="J414" s="178"/>
      <c r="K414" s="181"/>
      <c r="L414" s="178"/>
      <c r="M414" s="178"/>
      <c r="N414" s="178"/>
      <c r="O414" s="178"/>
      <c r="P414" s="178"/>
      <c r="Q414" s="181"/>
      <c r="R414" s="181"/>
      <c r="S414" s="181"/>
      <c r="T414" s="181"/>
      <c r="U414" s="181"/>
      <c r="V414" s="181"/>
      <c r="W414" s="178"/>
      <c r="X414" s="178"/>
      <c r="Y414" s="178"/>
      <c r="Z414" s="178"/>
    </row>
    <row r="415" spans="1:26" ht="14.25" customHeight="1">
      <c r="A415" s="178"/>
      <c r="B415" s="192"/>
      <c r="C415" s="178"/>
      <c r="D415" s="178"/>
      <c r="E415" s="178"/>
      <c r="F415" s="178"/>
      <c r="G415" s="178"/>
      <c r="H415" s="178"/>
      <c r="I415" s="178"/>
      <c r="J415" s="178"/>
      <c r="K415" s="181"/>
      <c r="L415" s="178"/>
      <c r="M415" s="178"/>
      <c r="N415" s="178"/>
      <c r="O415" s="178"/>
      <c r="P415" s="178"/>
      <c r="Q415" s="181"/>
      <c r="R415" s="181"/>
      <c r="S415" s="181"/>
      <c r="T415" s="181"/>
      <c r="U415" s="181"/>
      <c r="V415" s="181"/>
      <c r="W415" s="178"/>
      <c r="X415" s="178"/>
      <c r="Y415" s="178"/>
      <c r="Z415" s="178"/>
    </row>
    <row r="416" spans="1:26" ht="14.25" customHeight="1">
      <c r="A416" s="178"/>
      <c r="B416" s="192"/>
      <c r="C416" s="178"/>
      <c r="D416" s="178"/>
      <c r="E416" s="178"/>
      <c r="F416" s="178"/>
      <c r="G416" s="178"/>
      <c r="H416" s="178"/>
      <c r="I416" s="178"/>
      <c r="J416" s="178"/>
      <c r="K416" s="181"/>
      <c r="L416" s="178"/>
      <c r="M416" s="178"/>
      <c r="N416" s="178"/>
      <c r="O416" s="178"/>
      <c r="P416" s="178"/>
      <c r="Q416" s="181"/>
      <c r="R416" s="181"/>
      <c r="S416" s="181"/>
      <c r="T416" s="181"/>
      <c r="U416" s="181"/>
      <c r="V416" s="181"/>
      <c r="W416" s="178"/>
      <c r="X416" s="178"/>
      <c r="Y416" s="178"/>
      <c r="Z416" s="178"/>
    </row>
    <row r="417" spans="1:26" ht="14.25" customHeight="1">
      <c r="A417" s="178"/>
      <c r="B417" s="192"/>
      <c r="C417" s="178"/>
      <c r="D417" s="178"/>
      <c r="E417" s="178"/>
      <c r="F417" s="178"/>
      <c r="G417" s="178"/>
      <c r="H417" s="178"/>
      <c r="I417" s="178"/>
      <c r="J417" s="178"/>
      <c r="K417" s="181"/>
      <c r="L417" s="178"/>
      <c r="M417" s="178"/>
      <c r="N417" s="178"/>
      <c r="O417" s="178"/>
      <c r="P417" s="178"/>
      <c r="Q417" s="181"/>
      <c r="R417" s="181"/>
      <c r="S417" s="181"/>
      <c r="T417" s="181"/>
      <c r="U417" s="181"/>
      <c r="V417" s="181"/>
      <c r="W417" s="178"/>
      <c r="X417" s="178"/>
      <c r="Y417" s="178"/>
      <c r="Z417" s="178"/>
    </row>
    <row r="418" spans="1:26" ht="14.25" customHeight="1">
      <c r="A418" s="178"/>
      <c r="B418" s="192"/>
      <c r="C418" s="178"/>
      <c r="D418" s="178"/>
      <c r="E418" s="178"/>
      <c r="F418" s="178"/>
      <c r="G418" s="178"/>
      <c r="H418" s="178"/>
      <c r="I418" s="178"/>
      <c r="J418" s="178"/>
      <c r="K418" s="181"/>
      <c r="L418" s="178"/>
      <c r="M418" s="178"/>
      <c r="N418" s="178"/>
      <c r="O418" s="178"/>
      <c r="P418" s="178"/>
      <c r="Q418" s="181"/>
      <c r="R418" s="181"/>
      <c r="S418" s="181"/>
      <c r="T418" s="181"/>
      <c r="U418" s="181"/>
      <c r="V418" s="181"/>
      <c r="W418" s="178"/>
      <c r="X418" s="178"/>
      <c r="Y418" s="178"/>
      <c r="Z418" s="178"/>
    </row>
    <row r="419" spans="1:26" ht="14.25" customHeight="1">
      <c r="A419" s="178"/>
      <c r="B419" s="192"/>
      <c r="C419" s="178"/>
      <c r="D419" s="178"/>
      <c r="E419" s="178"/>
      <c r="F419" s="178"/>
      <c r="G419" s="178"/>
      <c r="H419" s="178"/>
      <c r="I419" s="178"/>
      <c r="J419" s="178"/>
      <c r="K419" s="181"/>
      <c r="L419" s="178"/>
      <c r="M419" s="178"/>
      <c r="N419" s="178"/>
      <c r="O419" s="178"/>
      <c r="P419" s="178"/>
      <c r="Q419" s="181"/>
      <c r="R419" s="181"/>
      <c r="S419" s="181"/>
      <c r="T419" s="181"/>
      <c r="U419" s="181"/>
      <c r="V419" s="181"/>
      <c r="W419" s="178"/>
      <c r="X419" s="178"/>
      <c r="Y419" s="178"/>
      <c r="Z419" s="178"/>
    </row>
    <row r="420" spans="1:26" ht="14.25" customHeight="1">
      <c r="A420" s="178"/>
      <c r="B420" s="192"/>
      <c r="C420" s="178"/>
      <c r="D420" s="178"/>
      <c r="E420" s="178"/>
      <c r="F420" s="178"/>
      <c r="G420" s="178"/>
      <c r="H420" s="178"/>
      <c r="I420" s="178"/>
      <c r="J420" s="178"/>
      <c r="K420" s="181"/>
      <c r="L420" s="178"/>
      <c r="M420" s="178"/>
      <c r="N420" s="178"/>
      <c r="O420" s="178"/>
      <c r="P420" s="178"/>
      <c r="Q420" s="181"/>
      <c r="R420" s="181"/>
      <c r="S420" s="181"/>
      <c r="T420" s="181"/>
      <c r="U420" s="181"/>
      <c r="V420" s="181"/>
      <c r="W420" s="178"/>
      <c r="X420" s="178"/>
      <c r="Y420" s="178"/>
      <c r="Z420" s="178"/>
    </row>
    <row r="421" spans="1:26" ht="14.25" customHeight="1">
      <c r="A421" s="178"/>
      <c r="B421" s="192"/>
      <c r="C421" s="178"/>
      <c r="D421" s="178"/>
      <c r="E421" s="178"/>
      <c r="F421" s="178"/>
      <c r="G421" s="178"/>
      <c r="H421" s="178"/>
      <c r="I421" s="178"/>
      <c r="J421" s="178"/>
      <c r="K421" s="181"/>
      <c r="L421" s="178"/>
      <c r="M421" s="178"/>
      <c r="N421" s="178"/>
      <c r="O421" s="178"/>
      <c r="P421" s="178"/>
      <c r="Q421" s="181"/>
      <c r="R421" s="181"/>
      <c r="S421" s="181"/>
      <c r="T421" s="181"/>
      <c r="U421" s="181"/>
      <c r="V421" s="181"/>
      <c r="W421" s="178"/>
      <c r="X421" s="178"/>
      <c r="Y421" s="178"/>
      <c r="Z421" s="178"/>
    </row>
    <row r="422" spans="1:26" ht="14.25" customHeight="1">
      <c r="A422" s="178"/>
      <c r="B422" s="192"/>
      <c r="C422" s="178"/>
      <c r="D422" s="178"/>
      <c r="E422" s="178"/>
      <c r="F422" s="178"/>
      <c r="G422" s="178"/>
      <c r="H422" s="178"/>
      <c r="I422" s="178"/>
      <c r="J422" s="178"/>
      <c r="K422" s="181"/>
      <c r="L422" s="178"/>
      <c r="M422" s="178"/>
      <c r="N422" s="178"/>
      <c r="O422" s="178"/>
      <c r="P422" s="178"/>
      <c r="Q422" s="181"/>
      <c r="R422" s="181"/>
      <c r="S422" s="181"/>
      <c r="T422" s="181"/>
      <c r="U422" s="181"/>
      <c r="V422" s="181"/>
      <c r="W422" s="178"/>
      <c r="X422" s="178"/>
      <c r="Y422" s="178"/>
      <c r="Z422" s="178"/>
    </row>
    <row r="423" spans="1:26" ht="14.25" customHeight="1">
      <c r="A423" s="178"/>
      <c r="B423" s="192"/>
      <c r="C423" s="178"/>
      <c r="D423" s="178"/>
      <c r="E423" s="178"/>
      <c r="F423" s="178"/>
      <c r="G423" s="178"/>
      <c r="H423" s="178"/>
      <c r="I423" s="178"/>
      <c r="J423" s="178"/>
      <c r="K423" s="181"/>
      <c r="L423" s="178"/>
      <c r="M423" s="178"/>
      <c r="N423" s="178"/>
      <c r="O423" s="178"/>
      <c r="P423" s="178"/>
      <c r="Q423" s="181"/>
      <c r="R423" s="181"/>
      <c r="S423" s="181"/>
      <c r="T423" s="181"/>
      <c r="U423" s="181"/>
      <c r="V423" s="181"/>
      <c r="W423" s="178"/>
      <c r="X423" s="178"/>
      <c r="Y423" s="178"/>
      <c r="Z423" s="178"/>
    </row>
    <row r="424" spans="1:26" ht="14.25" customHeight="1">
      <c r="A424" s="178"/>
      <c r="B424" s="192"/>
      <c r="C424" s="178"/>
      <c r="D424" s="178"/>
      <c r="E424" s="178"/>
      <c r="F424" s="178"/>
      <c r="G424" s="178"/>
      <c r="H424" s="178"/>
      <c r="I424" s="178"/>
      <c r="J424" s="178"/>
      <c r="K424" s="181"/>
      <c r="L424" s="178"/>
      <c r="M424" s="178"/>
      <c r="N424" s="178"/>
      <c r="O424" s="178"/>
      <c r="P424" s="178"/>
      <c r="Q424" s="181"/>
      <c r="R424" s="181"/>
      <c r="S424" s="181"/>
      <c r="T424" s="181"/>
      <c r="U424" s="181"/>
      <c r="V424" s="181"/>
      <c r="W424" s="178"/>
      <c r="X424" s="178"/>
      <c r="Y424" s="178"/>
      <c r="Z424" s="178"/>
    </row>
    <row r="425" spans="1:26" ht="14.25" customHeight="1">
      <c r="A425" s="178"/>
      <c r="B425" s="192"/>
      <c r="C425" s="178"/>
      <c r="D425" s="178"/>
      <c r="E425" s="178"/>
      <c r="F425" s="178"/>
      <c r="G425" s="178"/>
      <c r="H425" s="178"/>
      <c r="I425" s="178"/>
      <c r="J425" s="178"/>
      <c r="K425" s="181"/>
      <c r="L425" s="178"/>
      <c r="M425" s="178"/>
      <c r="N425" s="178"/>
      <c r="O425" s="178"/>
      <c r="P425" s="178"/>
      <c r="Q425" s="181"/>
      <c r="R425" s="181"/>
      <c r="S425" s="181"/>
      <c r="T425" s="181"/>
      <c r="U425" s="181"/>
      <c r="V425" s="181"/>
      <c r="W425" s="178"/>
      <c r="X425" s="178"/>
      <c r="Y425" s="178"/>
      <c r="Z425" s="178"/>
    </row>
    <row r="426" spans="1:26" ht="14.25" customHeight="1">
      <c r="A426" s="178"/>
      <c r="B426" s="192"/>
      <c r="C426" s="178"/>
      <c r="D426" s="178"/>
      <c r="E426" s="178"/>
      <c r="F426" s="178"/>
      <c r="G426" s="178"/>
      <c r="H426" s="178"/>
      <c r="I426" s="178"/>
      <c r="J426" s="178"/>
      <c r="K426" s="181"/>
      <c r="L426" s="178"/>
      <c r="M426" s="178"/>
      <c r="N426" s="178"/>
      <c r="O426" s="178"/>
      <c r="P426" s="178"/>
      <c r="Q426" s="181"/>
      <c r="R426" s="181"/>
      <c r="S426" s="181"/>
      <c r="T426" s="181"/>
      <c r="U426" s="181"/>
      <c r="V426" s="181"/>
      <c r="W426" s="178"/>
      <c r="X426" s="178"/>
      <c r="Y426" s="178"/>
      <c r="Z426" s="178"/>
    </row>
    <row r="427" spans="1:26" ht="14.25" customHeight="1">
      <c r="A427" s="178"/>
      <c r="B427" s="192"/>
      <c r="C427" s="178"/>
      <c r="D427" s="178"/>
      <c r="E427" s="178"/>
      <c r="F427" s="178"/>
      <c r="G427" s="178"/>
      <c r="H427" s="178"/>
      <c r="I427" s="178"/>
      <c r="J427" s="178"/>
      <c r="K427" s="181"/>
      <c r="L427" s="178"/>
      <c r="M427" s="178"/>
      <c r="N427" s="178"/>
      <c r="O427" s="178"/>
      <c r="P427" s="178"/>
      <c r="Q427" s="181"/>
      <c r="R427" s="181"/>
      <c r="S427" s="181"/>
      <c r="T427" s="181"/>
      <c r="U427" s="181"/>
      <c r="V427" s="181"/>
      <c r="W427" s="178"/>
      <c r="X427" s="178"/>
      <c r="Y427" s="178"/>
      <c r="Z427" s="178"/>
    </row>
    <row r="428" spans="1:26" ht="14.25" customHeight="1">
      <c r="A428" s="178"/>
      <c r="B428" s="192"/>
      <c r="C428" s="178"/>
      <c r="D428" s="178"/>
      <c r="E428" s="178"/>
      <c r="F428" s="178"/>
      <c r="G428" s="178"/>
      <c r="H428" s="178"/>
      <c r="I428" s="178"/>
      <c r="J428" s="178"/>
      <c r="K428" s="181"/>
      <c r="L428" s="178"/>
      <c r="M428" s="178"/>
      <c r="N428" s="178"/>
      <c r="O428" s="178"/>
      <c r="P428" s="178"/>
      <c r="Q428" s="181"/>
      <c r="R428" s="181"/>
      <c r="S428" s="181"/>
      <c r="T428" s="181"/>
      <c r="U428" s="181"/>
      <c r="V428" s="181"/>
      <c r="W428" s="178"/>
      <c r="X428" s="178"/>
      <c r="Y428" s="178"/>
      <c r="Z428" s="178"/>
    </row>
    <row r="429" spans="1:26" ht="14.25" customHeight="1">
      <c r="A429" s="178"/>
      <c r="B429" s="192"/>
      <c r="C429" s="178"/>
      <c r="D429" s="178"/>
      <c r="E429" s="178"/>
      <c r="F429" s="178"/>
      <c r="G429" s="178"/>
      <c r="H429" s="178"/>
      <c r="I429" s="178"/>
      <c r="J429" s="178"/>
      <c r="K429" s="181"/>
      <c r="L429" s="178"/>
      <c r="M429" s="178"/>
      <c r="N429" s="178"/>
      <c r="O429" s="178"/>
      <c r="P429" s="178"/>
      <c r="Q429" s="181"/>
      <c r="R429" s="181"/>
      <c r="S429" s="181"/>
      <c r="T429" s="181"/>
      <c r="U429" s="181"/>
      <c r="V429" s="181"/>
      <c r="W429" s="178"/>
      <c r="X429" s="178"/>
      <c r="Y429" s="178"/>
      <c r="Z429" s="178"/>
    </row>
    <row r="430" spans="1:26" ht="14.25" customHeight="1">
      <c r="A430" s="178"/>
      <c r="B430" s="192"/>
      <c r="C430" s="178"/>
      <c r="D430" s="178"/>
      <c r="E430" s="178"/>
      <c r="F430" s="178"/>
      <c r="G430" s="178"/>
      <c r="H430" s="178"/>
      <c r="I430" s="178"/>
      <c r="J430" s="178"/>
      <c r="K430" s="181"/>
      <c r="L430" s="178"/>
      <c r="M430" s="178"/>
      <c r="N430" s="178"/>
      <c r="O430" s="178"/>
      <c r="P430" s="178"/>
      <c r="Q430" s="181"/>
      <c r="R430" s="181"/>
      <c r="S430" s="181"/>
      <c r="T430" s="181"/>
      <c r="U430" s="181"/>
      <c r="V430" s="181"/>
      <c r="W430" s="178"/>
      <c r="X430" s="178"/>
      <c r="Y430" s="178"/>
      <c r="Z430" s="178"/>
    </row>
    <row r="431" spans="1:26" ht="14.25" customHeight="1">
      <c r="A431" s="178"/>
      <c r="B431" s="192"/>
      <c r="C431" s="178"/>
      <c r="D431" s="178"/>
      <c r="E431" s="178"/>
      <c r="F431" s="178"/>
      <c r="G431" s="178"/>
      <c r="H431" s="178"/>
      <c r="I431" s="178"/>
      <c r="J431" s="178"/>
      <c r="K431" s="181"/>
      <c r="L431" s="178"/>
      <c r="M431" s="178"/>
      <c r="N431" s="178"/>
      <c r="O431" s="178"/>
      <c r="P431" s="178"/>
      <c r="Q431" s="181"/>
      <c r="R431" s="181"/>
      <c r="S431" s="181"/>
      <c r="T431" s="181"/>
      <c r="U431" s="181"/>
      <c r="V431" s="181"/>
      <c r="W431" s="178"/>
      <c r="X431" s="178"/>
      <c r="Y431" s="178"/>
      <c r="Z431" s="178"/>
    </row>
    <row r="432" spans="1:26" ht="14.25" customHeight="1">
      <c r="A432" s="178"/>
      <c r="B432" s="192"/>
      <c r="C432" s="178"/>
      <c r="D432" s="178"/>
      <c r="E432" s="178"/>
      <c r="F432" s="178"/>
      <c r="G432" s="178"/>
      <c r="H432" s="178"/>
      <c r="I432" s="178"/>
      <c r="J432" s="178"/>
      <c r="K432" s="181"/>
      <c r="L432" s="178"/>
      <c r="M432" s="178"/>
      <c r="N432" s="178"/>
      <c r="O432" s="178"/>
      <c r="P432" s="178"/>
      <c r="Q432" s="181"/>
      <c r="R432" s="181"/>
      <c r="S432" s="181"/>
      <c r="T432" s="181"/>
      <c r="U432" s="181"/>
      <c r="V432" s="181"/>
      <c r="W432" s="178"/>
      <c r="X432" s="178"/>
      <c r="Y432" s="178"/>
      <c r="Z432" s="178"/>
    </row>
    <row r="433" spans="1:26" ht="14.25" customHeight="1">
      <c r="A433" s="178"/>
      <c r="B433" s="192"/>
      <c r="C433" s="178"/>
      <c r="D433" s="178"/>
      <c r="E433" s="178"/>
      <c r="F433" s="178"/>
      <c r="G433" s="178"/>
      <c r="H433" s="178"/>
      <c r="I433" s="178"/>
      <c r="J433" s="178"/>
      <c r="K433" s="181"/>
      <c r="L433" s="178"/>
      <c r="M433" s="178"/>
      <c r="N433" s="178"/>
      <c r="O433" s="178"/>
      <c r="P433" s="178"/>
      <c r="Q433" s="181"/>
      <c r="R433" s="181"/>
      <c r="S433" s="181"/>
      <c r="T433" s="181"/>
      <c r="U433" s="181"/>
      <c r="V433" s="181"/>
      <c r="W433" s="178"/>
      <c r="X433" s="178"/>
      <c r="Y433" s="178"/>
      <c r="Z433" s="178"/>
    </row>
    <row r="434" spans="1:26" ht="14.25" customHeight="1">
      <c r="A434" s="178"/>
      <c r="B434" s="192"/>
      <c r="C434" s="178"/>
      <c r="D434" s="178"/>
      <c r="E434" s="178"/>
      <c r="F434" s="178"/>
      <c r="G434" s="178"/>
      <c r="H434" s="178"/>
      <c r="I434" s="178"/>
      <c r="J434" s="178"/>
      <c r="K434" s="181"/>
      <c r="L434" s="178"/>
      <c r="M434" s="178"/>
      <c r="N434" s="178"/>
      <c r="O434" s="178"/>
      <c r="P434" s="178"/>
      <c r="Q434" s="181"/>
      <c r="R434" s="181"/>
      <c r="S434" s="181"/>
      <c r="T434" s="181"/>
      <c r="U434" s="181"/>
      <c r="V434" s="181"/>
      <c r="W434" s="178"/>
      <c r="X434" s="178"/>
      <c r="Y434" s="178"/>
      <c r="Z434" s="178"/>
    </row>
    <row r="435" spans="1:26" ht="14.25" customHeight="1">
      <c r="A435" s="178"/>
      <c r="B435" s="192"/>
      <c r="C435" s="178"/>
      <c r="D435" s="178"/>
      <c r="E435" s="178"/>
      <c r="F435" s="178"/>
      <c r="G435" s="178"/>
      <c r="H435" s="178"/>
      <c r="I435" s="178"/>
      <c r="J435" s="178"/>
      <c r="K435" s="181"/>
      <c r="L435" s="178"/>
      <c r="M435" s="178"/>
      <c r="N435" s="178"/>
      <c r="O435" s="178"/>
      <c r="P435" s="178"/>
      <c r="Q435" s="181"/>
      <c r="R435" s="181"/>
      <c r="S435" s="181"/>
      <c r="T435" s="181"/>
      <c r="U435" s="181"/>
      <c r="V435" s="181"/>
      <c r="W435" s="178"/>
      <c r="X435" s="178"/>
      <c r="Y435" s="178"/>
      <c r="Z435" s="178"/>
    </row>
    <row r="436" spans="1:26" ht="14.25" customHeight="1">
      <c r="A436" s="178"/>
      <c r="B436" s="192"/>
      <c r="C436" s="178"/>
      <c r="D436" s="178"/>
      <c r="E436" s="178"/>
      <c r="F436" s="178"/>
      <c r="G436" s="178"/>
      <c r="H436" s="178"/>
      <c r="I436" s="178"/>
      <c r="J436" s="178"/>
      <c r="K436" s="181"/>
      <c r="L436" s="178"/>
      <c r="M436" s="178"/>
      <c r="N436" s="178"/>
      <c r="O436" s="178"/>
      <c r="P436" s="178"/>
      <c r="Q436" s="181"/>
      <c r="R436" s="181"/>
      <c r="S436" s="181"/>
      <c r="T436" s="181"/>
      <c r="U436" s="181"/>
      <c r="V436" s="181"/>
      <c r="W436" s="178"/>
      <c r="X436" s="178"/>
      <c r="Y436" s="178"/>
      <c r="Z436" s="178"/>
    </row>
    <row r="437" spans="1:26" ht="14.25" customHeight="1">
      <c r="A437" s="178"/>
      <c r="B437" s="192"/>
      <c r="C437" s="178"/>
      <c r="D437" s="178"/>
      <c r="E437" s="178"/>
      <c r="F437" s="178"/>
      <c r="G437" s="178"/>
      <c r="H437" s="178"/>
      <c r="I437" s="178"/>
      <c r="J437" s="178"/>
      <c r="K437" s="181"/>
      <c r="L437" s="178"/>
      <c r="M437" s="178"/>
      <c r="N437" s="178"/>
      <c r="O437" s="178"/>
      <c r="P437" s="178"/>
      <c r="Q437" s="181"/>
      <c r="R437" s="181"/>
      <c r="S437" s="181"/>
      <c r="T437" s="181"/>
      <c r="U437" s="181"/>
      <c r="V437" s="181"/>
      <c r="W437" s="178"/>
      <c r="X437" s="178"/>
      <c r="Y437" s="178"/>
      <c r="Z437" s="178"/>
    </row>
    <row r="438" spans="1:26" ht="14.25" customHeight="1">
      <c r="A438" s="178"/>
      <c r="B438" s="192"/>
      <c r="C438" s="178"/>
      <c r="D438" s="178"/>
      <c r="E438" s="178"/>
      <c r="F438" s="178"/>
      <c r="G438" s="178"/>
      <c r="H438" s="178"/>
      <c r="I438" s="178"/>
      <c r="J438" s="178"/>
      <c r="K438" s="181"/>
      <c r="L438" s="178"/>
      <c r="M438" s="178"/>
      <c r="N438" s="178"/>
      <c r="O438" s="178"/>
      <c r="P438" s="178"/>
      <c r="Q438" s="181"/>
      <c r="R438" s="181"/>
      <c r="S438" s="181"/>
      <c r="T438" s="181"/>
      <c r="U438" s="181"/>
      <c r="V438" s="181"/>
      <c r="W438" s="178"/>
      <c r="X438" s="178"/>
      <c r="Y438" s="178"/>
      <c r="Z438" s="178"/>
    </row>
    <row r="439" spans="1:26" ht="14.25" customHeight="1">
      <c r="A439" s="178"/>
      <c r="B439" s="192"/>
      <c r="C439" s="178"/>
      <c r="D439" s="178"/>
      <c r="E439" s="178"/>
      <c r="F439" s="178"/>
      <c r="G439" s="178"/>
      <c r="H439" s="178"/>
      <c r="I439" s="178"/>
      <c r="J439" s="178"/>
      <c r="K439" s="181"/>
      <c r="L439" s="178"/>
      <c r="M439" s="178"/>
      <c r="N439" s="178"/>
      <c r="O439" s="178"/>
      <c r="P439" s="178"/>
      <c r="Q439" s="181"/>
      <c r="R439" s="181"/>
      <c r="S439" s="181"/>
      <c r="T439" s="181"/>
      <c r="U439" s="181"/>
      <c r="V439" s="181"/>
      <c r="W439" s="178"/>
      <c r="X439" s="178"/>
      <c r="Y439" s="178"/>
      <c r="Z439" s="178"/>
    </row>
    <row r="440" spans="1:26" ht="14.25" customHeight="1">
      <c r="A440" s="178"/>
      <c r="B440" s="192"/>
      <c r="C440" s="178"/>
      <c r="D440" s="178"/>
      <c r="E440" s="178"/>
      <c r="F440" s="178"/>
      <c r="G440" s="178"/>
      <c r="H440" s="178"/>
      <c r="I440" s="178"/>
      <c r="J440" s="178"/>
      <c r="K440" s="181"/>
      <c r="L440" s="178"/>
      <c r="M440" s="178"/>
      <c r="N440" s="178"/>
      <c r="O440" s="178"/>
      <c r="P440" s="178"/>
      <c r="Q440" s="181"/>
      <c r="R440" s="181"/>
      <c r="S440" s="181"/>
      <c r="T440" s="181"/>
      <c r="U440" s="181"/>
      <c r="V440" s="181"/>
      <c r="W440" s="178"/>
      <c r="X440" s="178"/>
      <c r="Y440" s="178"/>
      <c r="Z440" s="178"/>
    </row>
    <row r="441" spans="1:26" ht="14.25" customHeight="1">
      <c r="A441" s="178"/>
      <c r="B441" s="192"/>
      <c r="C441" s="178"/>
      <c r="D441" s="178"/>
      <c r="E441" s="178"/>
      <c r="F441" s="178"/>
      <c r="G441" s="178"/>
      <c r="H441" s="178"/>
      <c r="I441" s="178"/>
      <c r="J441" s="178"/>
      <c r="K441" s="181"/>
      <c r="L441" s="178"/>
      <c r="M441" s="178"/>
      <c r="N441" s="178"/>
      <c r="O441" s="178"/>
      <c r="P441" s="178"/>
      <c r="Q441" s="181"/>
      <c r="R441" s="181"/>
      <c r="S441" s="181"/>
      <c r="T441" s="181"/>
      <c r="U441" s="181"/>
      <c r="V441" s="181"/>
      <c r="W441" s="178"/>
      <c r="X441" s="178"/>
      <c r="Y441" s="178"/>
      <c r="Z441" s="178"/>
    </row>
    <row r="442" spans="1:26" ht="14.25" customHeight="1">
      <c r="A442" s="178"/>
      <c r="B442" s="192"/>
      <c r="C442" s="178"/>
      <c r="D442" s="178"/>
      <c r="E442" s="178"/>
      <c r="F442" s="178"/>
      <c r="G442" s="178"/>
      <c r="H442" s="178"/>
      <c r="I442" s="178"/>
      <c r="J442" s="178"/>
      <c r="K442" s="181"/>
      <c r="L442" s="178"/>
      <c r="M442" s="178"/>
      <c r="N442" s="178"/>
      <c r="O442" s="178"/>
      <c r="P442" s="178"/>
      <c r="Q442" s="181"/>
      <c r="R442" s="181"/>
      <c r="S442" s="181"/>
      <c r="T442" s="181"/>
      <c r="U442" s="181"/>
      <c r="V442" s="181"/>
      <c r="W442" s="178"/>
      <c r="X442" s="178"/>
      <c r="Y442" s="178"/>
      <c r="Z442" s="178"/>
    </row>
    <row r="443" spans="1:26" ht="14.25" customHeight="1">
      <c r="A443" s="178"/>
      <c r="B443" s="192"/>
      <c r="C443" s="178"/>
      <c r="D443" s="178"/>
      <c r="E443" s="178"/>
      <c r="F443" s="178"/>
      <c r="G443" s="178"/>
      <c r="H443" s="178"/>
      <c r="I443" s="178"/>
      <c r="J443" s="178"/>
      <c r="K443" s="181"/>
      <c r="L443" s="178"/>
      <c r="M443" s="178"/>
      <c r="N443" s="178"/>
      <c r="O443" s="178"/>
      <c r="P443" s="178"/>
      <c r="Q443" s="181"/>
      <c r="R443" s="181"/>
      <c r="S443" s="181"/>
      <c r="T443" s="181"/>
      <c r="U443" s="181"/>
      <c r="V443" s="181"/>
      <c r="W443" s="178"/>
      <c r="X443" s="178"/>
      <c r="Y443" s="178"/>
      <c r="Z443" s="178"/>
    </row>
    <row r="444" spans="1:26" ht="14.25" customHeight="1">
      <c r="A444" s="178"/>
      <c r="B444" s="192"/>
      <c r="C444" s="178"/>
      <c r="D444" s="178"/>
      <c r="E444" s="178"/>
      <c r="F444" s="178"/>
      <c r="G444" s="178"/>
      <c r="H444" s="178"/>
      <c r="I444" s="178"/>
      <c r="J444" s="178"/>
      <c r="K444" s="181"/>
      <c r="L444" s="178"/>
      <c r="M444" s="178"/>
      <c r="N444" s="178"/>
      <c r="O444" s="178"/>
      <c r="P444" s="178"/>
      <c r="Q444" s="181"/>
      <c r="R444" s="181"/>
      <c r="S444" s="181"/>
      <c r="T444" s="181"/>
      <c r="U444" s="181"/>
      <c r="V444" s="181"/>
      <c r="W444" s="178"/>
      <c r="X444" s="178"/>
      <c r="Y444" s="178"/>
      <c r="Z444" s="178"/>
    </row>
    <row r="445" spans="1:26" ht="14.25" customHeight="1">
      <c r="A445" s="178"/>
      <c r="B445" s="192"/>
      <c r="C445" s="178"/>
      <c r="D445" s="178"/>
      <c r="E445" s="178"/>
      <c r="F445" s="178"/>
      <c r="G445" s="178"/>
      <c r="H445" s="178"/>
      <c r="I445" s="178"/>
      <c r="J445" s="178"/>
      <c r="K445" s="181"/>
      <c r="L445" s="178"/>
      <c r="M445" s="178"/>
      <c r="N445" s="178"/>
      <c r="O445" s="178"/>
      <c r="P445" s="178"/>
      <c r="Q445" s="181"/>
      <c r="R445" s="181"/>
      <c r="S445" s="181"/>
      <c r="T445" s="181"/>
      <c r="U445" s="181"/>
      <c r="V445" s="181"/>
      <c r="W445" s="178"/>
      <c r="X445" s="178"/>
      <c r="Y445" s="178"/>
      <c r="Z445" s="178"/>
    </row>
    <row r="446" spans="1:26" ht="14.25" customHeight="1">
      <c r="A446" s="178"/>
      <c r="B446" s="192"/>
      <c r="C446" s="178"/>
      <c r="D446" s="178"/>
      <c r="E446" s="178"/>
      <c r="F446" s="178"/>
      <c r="G446" s="178"/>
      <c r="H446" s="178"/>
      <c r="I446" s="178"/>
      <c r="J446" s="178"/>
      <c r="K446" s="181"/>
      <c r="L446" s="178"/>
      <c r="M446" s="178"/>
      <c r="N446" s="178"/>
      <c r="O446" s="178"/>
      <c r="P446" s="178"/>
      <c r="Q446" s="181"/>
      <c r="R446" s="181"/>
      <c r="S446" s="181"/>
      <c r="T446" s="181"/>
      <c r="U446" s="181"/>
      <c r="V446" s="181"/>
      <c r="W446" s="178"/>
      <c r="X446" s="178"/>
      <c r="Y446" s="178"/>
      <c r="Z446" s="178"/>
    </row>
    <row r="447" spans="1:26" ht="14.25" customHeight="1">
      <c r="A447" s="178"/>
      <c r="B447" s="192"/>
      <c r="C447" s="178"/>
      <c r="D447" s="178"/>
      <c r="E447" s="178"/>
      <c r="F447" s="178"/>
      <c r="G447" s="178"/>
      <c r="H447" s="178"/>
      <c r="I447" s="178"/>
      <c r="J447" s="178"/>
      <c r="K447" s="181"/>
      <c r="L447" s="178"/>
      <c r="M447" s="178"/>
      <c r="N447" s="178"/>
      <c r="O447" s="178"/>
      <c r="P447" s="178"/>
      <c r="Q447" s="181"/>
      <c r="R447" s="181"/>
      <c r="S447" s="181"/>
      <c r="T447" s="181"/>
      <c r="U447" s="181"/>
      <c r="V447" s="181"/>
      <c r="W447" s="178"/>
      <c r="X447" s="178"/>
      <c r="Y447" s="178"/>
      <c r="Z447" s="178"/>
    </row>
    <row r="448" spans="1:26" ht="14.25" customHeight="1">
      <c r="A448" s="178"/>
      <c r="B448" s="192"/>
      <c r="C448" s="178"/>
      <c r="D448" s="178"/>
      <c r="E448" s="178"/>
      <c r="F448" s="178"/>
      <c r="G448" s="178"/>
      <c r="H448" s="178"/>
      <c r="I448" s="178"/>
      <c r="J448" s="178"/>
      <c r="K448" s="181"/>
      <c r="L448" s="178"/>
      <c r="M448" s="178"/>
      <c r="N448" s="178"/>
      <c r="O448" s="178"/>
      <c r="P448" s="178"/>
      <c r="Q448" s="181"/>
      <c r="R448" s="181"/>
      <c r="S448" s="181"/>
      <c r="T448" s="181"/>
      <c r="U448" s="181"/>
      <c r="V448" s="181"/>
      <c r="W448" s="178"/>
      <c r="X448" s="178"/>
      <c r="Y448" s="178"/>
      <c r="Z448" s="178"/>
    </row>
    <row r="449" spans="1:26" ht="14.25" customHeight="1">
      <c r="A449" s="178"/>
      <c r="B449" s="192"/>
      <c r="C449" s="178"/>
      <c r="D449" s="178"/>
      <c r="E449" s="178"/>
      <c r="F449" s="178"/>
      <c r="G449" s="178"/>
      <c r="H449" s="178"/>
      <c r="I449" s="178"/>
      <c r="J449" s="178"/>
      <c r="K449" s="181"/>
      <c r="L449" s="178"/>
      <c r="M449" s="178"/>
      <c r="N449" s="178"/>
      <c r="O449" s="178"/>
      <c r="P449" s="178"/>
      <c r="Q449" s="181"/>
      <c r="R449" s="181"/>
      <c r="S449" s="181"/>
      <c r="T449" s="181"/>
      <c r="U449" s="181"/>
      <c r="V449" s="181"/>
      <c r="W449" s="178"/>
      <c r="X449" s="178"/>
      <c r="Y449" s="178"/>
      <c r="Z449" s="178"/>
    </row>
    <row r="450" spans="1:26" ht="14.25" customHeight="1">
      <c r="A450" s="178"/>
      <c r="B450" s="192"/>
      <c r="C450" s="178"/>
      <c r="D450" s="178"/>
      <c r="E450" s="178"/>
      <c r="F450" s="178"/>
      <c r="G450" s="178"/>
      <c r="H450" s="178"/>
      <c r="I450" s="178"/>
      <c r="J450" s="178"/>
      <c r="K450" s="181"/>
      <c r="L450" s="178"/>
      <c r="M450" s="178"/>
      <c r="N450" s="178"/>
      <c r="O450" s="178"/>
      <c r="P450" s="178"/>
      <c r="Q450" s="181"/>
      <c r="R450" s="181"/>
      <c r="S450" s="181"/>
      <c r="T450" s="181"/>
      <c r="U450" s="181"/>
      <c r="V450" s="181"/>
      <c r="W450" s="178"/>
      <c r="X450" s="178"/>
      <c r="Y450" s="178"/>
      <c r="Z450" s="178"/>
    </row>
    <row r="451" spans="1:26" ht="14.25" customHeight="1">
      <c r="A451" s="178"/>
      <c r="B451" s="192"/>
      <c r="C451" s="178"/>
      <c r="D451" s="178"/>
      <c r="E451" s="178"/>
      <c r="F451" s="178"/>
      <c r="G451" s="178"/>
      <c r="H451" s="178"/>
      <c r="I451" s="178"/>
      <c r="J451" s="178"/>
      <c r="K451" s="181"/>
      <c r="L451" s="178"/>
      <c r="M451" s="178"/>
      <c r="N451" s="178"/>
      <c r="O451" s="178"/>
      <c r="P451" s="178"/>
      <c r="Q451" s="181"/>
      <c r="R451" s="181"/>
      <c r="S451" s="181"/>
      <c r="T451" s="181"/>
      <c r="U451" s="181"/>
      <c r="V451" s="181"/>
      <c r="W451" s="178"/>
      <c r="X451" s="178"/>
      <c r="Y451" s="178"/>
      <c r="Z451" s="178"/>
    </row>
    <row r="452" spans="1:26" ht="14.25" customHeight="1">
      <c r="A452" s="178"/>
      <c r="B452" s="192"/>
      <c r="C452" s="178"/>
      <c r="D452" s="178"/>
      <c r="E452" s="178"/>
      <c r="F452" s="178"/>
      <c r="G452" s="178"/>
      <c r="H452" s="178"/>
      <c r="I452" s="178"/>
      <c r="J452" s="178"/>
      <c r="K452" s="181"/>
      <c r="L452" s="178"/>
      <c r="M452" s="178"/>
      <c r="N452" s="178"/>
      <c r="O452" s="178"/>
      <c r="P452" s="178"/>
      <c r="Q452" s="181"/>
      <c r="R452" s="181"/>
      <c r="S452" s="181"/>
      <c r="T452" s="181"/>
      <c r="U452" s="181"/>
      <c r="V452" s="181"/>
      <c r="W452" s="178"/>
      <c r="X452" s="178"/>
      <c r="Y452" s="178"/>
      <c r="Z452" s="178"/>
    </row>
    <row r="453" spans="1:26" ht="14.25" customHeight="1">
      <c r="A453" s="178"/>
      <c r="B453" s="192"/>
      <c r="C453" s="178"/>
      <c r="D453" s="178"/>
      <c r="E453" s="178"/>
      <c r="F453" s="178"/>
      <c r="G453" s="178"/>
      <c r="H453" s="178"/>
      <c r="I453" s="178"/>
      <c r="J453" s="178"/>
      <c r="K453" s="181"/>
      <c r="L453" s="178"/>
      <c r="M453" s="178"/>
      <c r="N453" s="178"/>
      <c r="O453" s="178"/>
      <c r="P453" s="178"/>
      <c r="Q453" s="181"/>
      <c r="R453" s="181"/>
      <c r="S453" s="181"/>
      <c r="T453" s="181"/>
      <c r="U453" s="181"/>
      <c r="V453" s="181"/>
      <c r="W453" s="178"/>
      <c r="X453" s="178"/>
      <c r="Y453" s="178"/>
      <c r="Z453" s="178"/>
    </row>
    <row r="454" spans="1:26" ht="14.25" customHeight="1">
      <c r="A454" s="178"/>
      <c r="B454" s="192"/>
      <c r="C454" s="178"/>
      <c r="D454" s="178"/>
      <c r="E454" s="178"/>
      <c r="F454" s="178"/>
      <c r="G454" s="178"/>
      <c r="H454" s="178"/>
      <c r="I454" s="178"/>
      <c r="J454" s="178"/>
      <c r="K454" s="181"/>
      <c r="L454" s="178"/>
      <c r="M454" s="178"/>
      <c r="N454" s="178"/>
      <c r="O454" s="178"/>
      <c r="P454" s="178"/>
      <c r="Q454" s="181"/>
      <c r="R454" s="181"/>
      <c r="S454" s="181"/>
      <c r="T454" s="181"/>
      <c r="U454" s="181"/>
      <c r="V454" s="181"/>
      <c r="W454" s="178"/>
      <c r="X454" s="178"/>
      <c r="Y454" s="178"/>
      <c r="Z454" s="178"/>
    </row>
    <row r="455" spans="1:26" ht="14.25" customHeight="1">
      <c r="A455" s="178"/>
      <c r="B455" s="192"/>
      <c r="C455" s="178"/>
      <c r="D455" s="178"/>
      <c r="E455" s="178"/>
      <c r="F455" s="178"/>
      <c r="G455" s="178"/>
      <c r="H455" s="178"/>
      <c r="I455" s="178"/>
      <c r="J455" s="178"/>
      <c r="K455" s="181"/>
      <c r="L455" s="178"/>
      <c r="M455" s="178"/>
      <c r="N455" s="178"/>
      <c r="O455" s="178"/>
      <c r="P455" s="178"/>
      <c r="Q455" s="181"/>
      <c r="R455" s="181"/>
      <c r="S455" s="181"/>
      <c r="T455" s="181"/>
      <c r="U455" s="181"/>
      <c r="V455" s="181"/>
      <c r="W455" s="178"/>
      <c r="X455" s="178"/>
      <c r="Y455" s="178"/>
      <c r="Z455" s="178"/>
    </row>
    <row r="456" spans="1:26" ht="14.25" customHeight="1">
      <c r="A456" s="178"/>
      <c r="B456" s="192"/>
      <c r="C456" s="178"/>
      <c r="D456" s="178"/>
      <c r="E456" s="178"/>
      <c r="F456" s="178"/>
      <c r="G456" s="178"/>
      <c r="H456" s="178"/>
      <c r="I456" s="178"/>
      <c r="J456" s="178"/>
      <c r="K456" s="181"/>
      <c r="L456" s="178"/>
      <c r="M456" s="178"/>
      <c r="N456" s="178"/>
      <c r="O456" s="178"/>
      <c r="P456" s="178"/>
      <c r="Q456" s="181"/>
      <c r="R456" s="181"/>
      <c r="S456" s="181"/>
      <c r="T456" s="181"/>
      <c r="U456" s="181"/>
      <c r="V456" s="181"/>
      <c r="W456" s="178"/>
      <c r="X456" s="178"/>
      <c r="Y456" s="178"/>
      <c r="Z456" s="178"/>
    </row>
    <row r="457" spans="1:26" ht="14.25" customHeight="1">
      <c r="A457" s="178"/>
      <c r="B457" s="192"/>
      <c r="C457" s="178"/>
      <c r="D457" s="178"/>
      <c r="E457" s="178"/>
      <c r="F457" s="178"/>
      <c r="G457" s="178"/>
      <c r="H457" s="178"/>
      <c r="I457" s="178"/>
      <c r="J457" s="178"/>
      <c r="K457" s="181"/>
      <c r="L457" s="178"/>
      <c r="M457" s="178"/>
      <c r="N457" s="178"/>
      <c r="O457" s="178"/>
      <c r="P457" s="178"/>
      <c r="Q457" s="181"/>
      <c r="R457" s="181"/>
      <c r="S457" s="181"/>
      <c r="T457" s="181"/>
      <c r="U457" s="181"/>
      <c r="V457" s="181"/>
      <c r="W457" s="178"/>
      <c r="X457" s="178"/>
      <c r="Y457" s="178"/>
      <c r="Z457" s="178"/>
    </row>
    <row r="458" spans="1:26" ht="14.25" customHeight="1">
      <c r="A458" s="178"/>
      <c r="B458" s="192"/>
      <c r="C458" s="178"/>
      <c r="D458" s="178"/>
      <c r="E458" s="178"/>
      <c r="F458" s="178"/>
      <c r="G458" s="178"/>
      <c r="H458" s="178"/>
      <c r="I458" s="178"/>
      <c r="J458" s="178"/>
      <c r="K458" s="181"/>
      <c r="L458" s="178"/>
      <c r="M458" s="178"/>
      <c r="N458" s="178"/>
      <c r="O458" s="178"/>
      <c r="P458" s="178"/>
      <c r="Q458" s="181"/>
      <c r="R458" s="181"/>
      <c r="S458" s="181"/>
      <c r="T458" s="181"/>
      <c r="U458" s="181"/>
      <c r="V458" s="181"/>
      <c r="W458" s="178"/>
      <c r="X458" s="178"/>
      <c r="Y458" s="178"/>
      <c r="Z458" s="178"/>
    </row>
    <row r="459" spans="1:26" ht="14.25" customHeight="1">
      <c r="A459" s="178"/>
      <c r="B459" s="192"/>
      <c r="C459" s="178"/>
      <c r="D459" s="178"/>
      <c r="E459" s="178"/>
      <c r="F459" s="178"/>
      <c r="G459" s="178"/>
      <c r="H459" s="178"/>
      <c r="I459" s="178"/>
      <c r="J459" s="178"/>
      <c r="K459" s="181"/>
      <c r="L459" s="178"/>
      <c r="M459" s="178"/>
      <c r="N459" s="178"/>
      <c r="O459" s="178"/>
      <c r="P459" s="178"/>
      <c r="Q459" s="181"/>
      <c r="R459" s="181"/>
      <c r="S459" s="181"/>
      <c r="T459" s="181"/>
      <c r="U459" s="181"/>
      <c r="V459" s="181"/>
      <c r="W459" s="178"/>
      <c r="X459" s="178"/>
      <c r="Y459" s="178"/>
      <c r="Z459" s="178"/>
    </row>
    <row r="460" spans="1:26" ht="14.25" customHeight="1">
      <c r="A460" s="178"/>
      <c r="B460" s="192"/>
      <c r="C460" s="178"/>
      <c r="D460" s="178"/>
      <c r="E460" s="178"/>
      <c r="F460" s="178"/>
      <c r="G460" s="178"/>
      <c r="H460" s="178"/>
      <c r="I460" s="178"/>
      <c r="J460" s="178"/>
      <c r="K460" s="181"/>
      <c r="L460" s="178"/>
      <c r="M460" s="178"/>
      <c r="N460" s="178"/>
      <c r="O460" s="178"/>
      <c r="P460" s="178"/>
      <c r="Q460" s="181"/>
      <c r="R460" s="181"/>
      <c r="S460" s="181"/>
      <c r="T460" s="181"/>
      <c r="U460" s="181"/>
      <c r="V460" s="181"/>
      <c r="W460" s="178"/>
      <c r="X460" s="178"/>
      <c r="Y460" s="178"/>
      <c r="Z460" s="178"/>
    </row>
    <row r="461" spans="1:26" ht="14.25" customHeight="1">
      <c r="A461" s="178"/>
      <c r="B461" s="192"/>
      <c r="C461" s="178"/>
      <c r="D461" s="178"/>
      <c r="E461" s="178"/>
      <c r="F461" s="178"/>
      <c r="G461" s="178"/>
      <c r="H461" s="178"/>
      <c r="I461" s="178"/>
      <c r="J461" s="178"/>
      <c r="K461" s="181"/>
      <c r="L461" s="178"/>
      <c r="M461" s="178"/>
      <c r="N461" s="178"/>
      <c r="O461" s="178"/>
      <c r="P461" s="178"/>
      <c r="Q461" s="181"/>
      <c r="R461" s="181"/>
      <c r="S461" s="181"/>
      <c r="T461" s="181"/>
      <c r="U461" s="181"/>
      <c r="V461" s="181"/>
      <c r="W461" s="178"/>
      <c r="X461" s="178"/>
      <c r="Y461" s="178"/>
      <c r="Z461" s="178"/>
    </row>
    <row r="462" spans="1:26" ht="14.25" customHeight="1">
      <c r="A462" s="178"/>
      <c r="B462" s="192"/>
      <c r="C462" s="178"/>
      <c r="D462" s="178"/>
      <c r="E462" s="178"/>
      <c r="F462" s="178"/>
      <c r="G462" s="178"/>
      <c r="H462" s="178"/>
      <c r="I462" s="178"/>
      <c r="J462" s="178"/>
      <c r="K462" s="181"/>
      <c r="L462" s="178"/>
      <c r="M462" s="178"/>
      <c r="N462" s="178"/>
      <c r="O462" s="178"/>
      <c r="P462" s="178"/>
      <c r="Q462" s="181"/>
      <c r="R462" s="181"/>
      <c r="S462" s="181"/>
      <c r="T462" s="181"/>
      <c r="U462" s="181"/>
      <c r="V462" s="181"/>
      <c r="W462" s="178"/>
      <c r="X462" s="178"/>
      <c r="Y462" s="178"/>
      <c r="Z462" s="178"/>
    </row>
    <row r="463" spans="1:26" ht="14.25" customHeight="1">
      <c r="A463" s="178"/>
      <c r="B463" s="192"/>
      <c r="C463" s="178"/>
      <c r="D463" s="178"/>
      <c r="E463" s="178"/>
      <c r="F463" s="178"/>
      <c r="G463" s="178"/>
      <c r="H463" s="178"/>
      <c r="I463" s="178"/>
      <c r="J463" s="178"/>
      <c r="K463" s="181"/>
      <c r="L463" s="178"/>
      <c r="M463" s="178"/>
      <c r="N463" s="178"/>
      <c r="O463" s="178"/>
      <c r="P463" s="178"/>
      <c r="Q463" s="181"/>
      <c r="R463" s="181"/>
      <c r="S463" s="181"/>
      <c r="T463" s="181"/>
      <c r="U463" s="181"/>
      <c r="V463" s="181"/>
      <c r="W463" s="178"/>
      <c r="X463" s="178"/>
      <c r="Y463" s="178"/>
      <c r="Z463" s="178"/>
    </row>
    <row r="464" spans="1:26" ht="14.25" customHeight="1">
      <c r="A464" s="178"/>
      <c r="B464" s="192"/>
      <c r="C464" s="178"/>
      <c r="D464" s="178"/>
      <c r="E464" s="178"/>
      <c r="F464" s="178"/>
      <c r="G464" s="178"/>
      <c r="H464" s="178"/>
      <c r="I464" s="178"/>
      <c r="J464" s="178"/>
      <c r="K464" s="181"/>
      <c r="L464" s="178"/>
      <c r="M464" s="178"/>
      <c r="N464" s="178"/>
      <c r="O464" s="178"/>
      <c r="P464" s="178"/>
      <c r="Q464" s="181"/>
      <c r="R464" s="181"/>
      <c r="S464" s="181"/>
      <c r="T464" s="181"/>
      <c r="U464" s="181"/>
      <c r="V464" s="181"/>
      <c r="W464" s="178"/>
      <c r="X464" s="178"/>
      <c r="Y464" s="178"/>
      <c r="Z464" s="178"/>
    </row>
    <row r="465" spans="1:26" ht="14.25" customHeight="1">
      <c r="A465" s="178"/>
      <c r="B465" s="192"/>
      <c r="C465" s="178"/>
      <c r="D465" s="178"/>
      <c r="E465" s="178"/>
      <c r="F465" s="178"/>
      <c r="G465" s="178"/>
      <c r="H465" s="178"/>
      <c r="I465" s="178"/>
      <c r="J465" s="178"/>
      <c r="K465" s="181"/>
      <c r="L465" s="178"/>
      <c r="M465" s="178"/>
      <c r="N465" s="178"/>
      <c r="O465" s="178"/>
      <c r="P465" s="178"/>
      <c r="Q465" s="181"/>
      <c r="R465" s="181"/>
      <c r="S465" s="181"/>
      <c r="T465" s="181"/>
      <c r="U465" s="181"/>
      <c r="V465" s="181"/>
      <c r="W465" s="178"/>
      <c r="X465" s="178"/>
      <c r="Y465" s="178"/>
      <c r="Z465" s="178"/>
    </row>
    <row r="466" spans="1:26" ht="14.25" customHeight="1">
      <c r="A466" s="178"/>
      <c r="B466" s="192"/>
      <c r="C466" s="178"/>
      <c r="D466" s="178"/>
      <c r="E466" s="178"/>
      <c r="F466" s="178"/>
      <c r="G466" s="178"/>
      <c r="H466" s="178"/>
      <c r="I466" s="178"/>
      <c r="J466" s="178"/>
      <c r="K466" s="181"/>
      <c r="L466" s="178"/>
      <c r="M466" s="178"/>
      <c r="N466" s="178"/>
      <c r="O466" s="178"/>
      <c r="P466" s="178"/>
      <c r="Q466" s="181"/>
      <c r="R466" s="181"/>
      <c r="S466" s="181"/>
      <c r="T466" s="181"/>
      <c r="U466" s="181"/>
      <c r="V466" s="181"/>
      <c r="W466" s="178"/>
      <c r="X466" s="178"/>
      <c r="Y466" s="178"/>
      <c r="Z466" s="178"/>
    </row>
    <row r="467" spans="1:26" ht="14.25" customHeight="1">
      <c r="A467" s="178"/>
      <c r="B467" s="192"/>
      <c r="C467" s="178"/>
      <c r="D467" s="178"/>
      <c r="E467" s="178"/>
      <c r="F467" s="178"/>
      <c r="G467" s="178"/>
      <c r="H467" s="178"/>
      <c r="I467" s="178"/>
      <c r="J467" s="178"/>
      <c r="K467" s="181"/>
      <c r="L467" s="178"/>
      <c r="M467" s="178"/>
      <c r="N467" s="178"/>
      <c r="O467" s="178"/>
      <c r="P467" s="178"/>
      <c r="Q467" s="181"/>
      <c r="R467" s="181"/>
      <c r="S467" s="181"/>
      <c r="T467" s="181"/>
      <c r="U467" s="181"/>
      <c r="V467" s="181"/>
      <c r="W467" s="178"/>
      <c r="X467" s="178"/>
      <c r="Y467" s="178"/>
      <c r="Z467" s="178"/>
    </row>
    <row r="468" spans="1:26" ht="14.25" customHeight="1">
      <c r="A468" s="178"/>
      <c r="B468" s="192"/>
      <c r="C468" s="178"/>
      <c r="D468" s="178"/>
      <c r="E468" s="178"/>
      <c r="F468" s="178"/>
      <c r="G468" s="178"/>
      <c r="H468" s="178"/>
      <c r="I468" s="178"/>
      <c r="J468" s="178"/>
      <c r="K468" s="181"/>
      <c r="L468" s="178"/>
      <c r="M468" s="178"/>
      <c r="N468" s="178"/>
      <c r="O468" s="178"/>
      <c r="P468" s="178"/>
      <c r="Q468" s="181"/>
      <c r="R468" s="181"/>
      <c r="S468" s="181"/>
      <c r="T468" s="181"/>
      <c r="U468" s="181"/>
      <c r="V468" s="181"/>
      <c r="W468" s="178"/>
      <c r="X468" s="178"/>
      <c r="Y468" s="178"/>
      <c r="Z468" s="178"/>
    </row>
    <row r="469" spans="1:26" ht="14.25" customHeight="1">
      <c r="A469" s="178"/>
      <c r="B469" s="192"/>
      <c r="C469" s="178"/>
      <c r="D469" s="178"/>
      <c r="E469" s="178"/>
      <c r="F469" s="178"/>
      <c r="G469" s="178"/>
      <c r="H469" s="178"/>
      <c r="I469" s="178"/>
      <c r="J469" s="178"/>
      <c r="K469" s="181"/>
      <c r="L469" s="178"/>
      <c r="M469" s="178"/>
      <c r="N469" s="178"/>
      <c r="O469" s="178"/>
      <c r="P469" s="178"/>
      <c r="Q469" s="181"/>
      <c r="R469" s="181"/>
      <c r="S469" s="181"/>
      <c r="T469" s="181"/>
      <c r="U469" s="181"/>
      <c r="V469" s="181"/>
      <c r="W469" s="178"/>
      <c r="X469" s="178"/>
      <c r="Y469" s="178"/>
      <c r="Z469" s="178"/>
    </row>
    <row r="470" spans="1:26" ht="14.25" customHeight="1">
      <c r="A470" s="178"/>
      <c r="B470" s="192"/>
      <c r="C470" s="178"/>
      <c r="D470" s="178"/>
      <c r="E470" s="178"/>
      <c r="F470" s="178"/>
      <c r="G470" s="178"/>
      <c r="H470" s="178"/>
      <c r="I470" s="178"/>
      <c r="J470" s="178"/>
      <c r="K470" s="181"/>
      <c r="L470" s="178"/>
      <c r="M470" s="178"/>
      <c r="N470" s="178"/>
      <c r="O470" s="178"/>
      <c r="P470" s="178"/>
      <c r="Q470" s="181"/>
      <c r="R470" s="181"/>
      <c r="S470" s="181"/>
      <c r="T470" s="181"/>
      <c r="U470" s="181"/>
      <c r="V470" s="181"/>
      <c r="W470" s="178"/>
      <c r="X470" s="178"/>
      <c r="Y470" s="178"/>
      <c r="Z470" s="178"/>
    </row>
    <row r="471" spans="1:26" ht="14.25" customHeight="1">
      <c r="A471" s="178"/>
      <c r="B471" s="192"/>
      <c r="C471" s="178"/>
      <c r="D471" s="178"/>
      <c r="E471" s="178"/>
      <c r="F471" s="178"/>
      <c r="G471" s="178"/>
      <c r="H471" s="178"/>
      <c r="I471" s="178"/>
      <c r="J471" s="178"/>
      <c r="K471" s="181"/>
      <c r="L471" s="178"/>
      <c r="M471" s="178"/>
      <c r="N471" s="178"/>
      <c r="O471" s="178"/>
      <c r="P471" s="178"/>
      <c r="Q471" s="181"/>
      <c r="R471" s="181"/>
      <c r="S471" s="181"/>
      <c r="T471" s="181"/>
      <c r="U471" s="181"/>
      <c r="V471" s="181"/>
      <c r="W471" s="178"/>
      <c r="X471" s="178"/>
      <c r="Y471" s="178"/>
      <c r="Z471" s="178"/>
    </row>
    <row r="472" spans="1:26" ht="14.25" customHeight="1">
      <c r="A472" s="178"/>
      <c r="B472" s="192"/>
      <c r="C472" s="178"/>
      <c r="D472" s="178"/>
      <c r="E472" s="178"/>
      <c r="F472" s="178"/>
      <c r="G472" s="178"/>
      <c r="H472" s="178"/>
      <c r="I472" s="178"/>
      <c r="J472" s="178"/>
      <c r="K472" s="181"/>
      <c r="L472" s="178"/>
      <c r="M472" s="178"/>
      <c r="N472" s="178"/>
      <c r="O472" s="178"/>
      <c r="P472" s="178"/>
      <c r="Q472" s="181"/>
      <c r="R472" s="181"/>
      <c r="S472" s="181"/>
      <c r="T472" s="181"/>
      <c r="U472" s="181"/>
      <c r="V472" s="181"/>
      <c r="W472" s="178"/>
      <c r="X472" s="178"/>
      <c r="Y472" s="178"/>
      <c r="Z472" s="178"/>
    </row>
    <row r="473" spans="1:26" ht="14.25" customHeight="1">
      <c r="A473" s="178"/>
      <c r="B473" s="192"/>
      <c r="C473" s="178"/>
      <c r="D473" s="178"/>
      <c r="E473" s="178"/>
      <c r="F473" s="178"/>
      <c r="G473" s="178"/>
      <c r="H473" s="178"/>
      <c r="I473" s="178"/>
      <c r="J473" s="178"/>
      <c r="K473" s="181"/>
      <c r="L473" s="178"/>
      <c r="M473" s="178"/>
      <c r="N473" s="178"/>
      <c r="O473" s="178"/>
      <c r="P473" s="178"/>
      <c r="Q473" s="181"/>
      <c r="R473" s="181"/>
      <c r="S473" s="181"/>
      <c r="T473" s="181"/>
      <c r="U473" s="181"/>
      <c r="V473" s="181"/>
      <c r="W473" s="178"/>
      <c r="X473" s="178"/>
      <c r="Y473" s="178"/>
      <c r="Z473" s="178"/>
    </row>
    <row r="474" spans="1:26" ht="14.25" customHeight="1">
      <c r="A474" s="178"/>
      <c r="B474" s="192"/>
      <c r="C474" s="178"/>
      <c r="D474" s="178"/>
      <c r="E474" s="178"/>
      <c r="F474" s="178"/>
      <c r="G474" s="178"/>
      <c r="H474" s="178"/>
      <c r="I474" s="178"/>
      <c r="J474" s="178"/>
      <c r="K474" s="181"/>
      <c r="L474" s="178"/>
      <c r="M474" s="178"/>
      <c r="N474" s="178"/>
      <c r="O474" s="178"/>
      <c r="P474" s="178"/>
      <c r="Q474" s="181"/>
      <c r="R474" s="181"/>
      <c r="S474" s="181"/>
      <c r="T474" s="181"/>
      <c r="U474" s="181"/>
      <c r="V474" s="181"/>
      <c r="W474" s="178"/>
      <c r="X474" s="178"/>
      <c r="Y474" s="178"/>
      <c r="Z474" s="178"/>
    </row>
    <row r="475" spans="1:26" ht="14.25" customHeight="1">
      <c r="A475" s="178"/>
      <c r="B475" s="192"/>
      <c r="C475" s="178"/>
      <c r="D475" s="178"/>
      <c r="E475" s="178"/>
      <c r="F475" s="178"/>
      <c r="G475" s="178"/>
      <c r="H475" s="178"/>
      <c r="I475" s="178"/>
      <c r="J475" s="178"/>
      <c r="K475" s="181"/>
      <c r="L475" s="178"/>
      <c r="M475" s="178"/>
      <c r="N475" s="178"/>
      <c r="O475" s="178"/>
      <c r="P475" s="178"/>
      <c r="Q475" s="181"/>
      <c r="R475" s="181"/>
      <c r="S475" s="181"/>
      <c r="T475" s="181"/>
      <c r="U475" s="181"/>
      <c r="V475" s="181"/>
      <c r="W475" s="178"/>
      <c r="X475" s="178"/>
      <c r="Y475" s="178"/>
      <c r="Z475" s="178"/>
    </row>
    <row r="476" spans="1:26" ht="14.25" customHeight="1">
      <c r="A476" s="178"/>
      <c r="B476" s="192"/>
      <c r="C476" s="178"/>
      <c r="D476" s="178"/>
      <c r="E476" s="178"/>
      <c r="F476" s="178"/>
      <c r="G476" s="178"/>
      <c r="H476" s="178"/>
      <c r="I476" s="178"/>
      <c r="J476" s="178"/>
      <c r="K476" s="181"/>
      <c r="L476" s="178"/>
      <c r="M476" s="178"/>
      <c r="N476" s="178"/>
      <c r="O476" s="178"/>
      <c r="P476" s="178"/>
      <c r="Q476" s="181"/>
      <c r="R476" s="181"/>
      <c r="S476" s="181"/>
      <c r="T476" s="181"/>
      <c r="U476" s="181"/>
      <c r="V476" s="181"/>
      <c r="W476" s="178"/>
      <c r="X476" s="178"/>
      <c r="Y476" s="178"/>
      <c r="Z476" s="178"/>
    </row>
    <row r="477" spans="1:26" ht="14.25" customHeight="1">
      <c r="A477" s="178"/>
      <c r="B477" s="192"/>
      <c r="C477" s="178"/>
      <c r="D477" s="178"/>
      <c r="E477" s="178"/>
      <c r="F477" s="178"/>
      <c r="G477" s="178"/>
      <c r="H477" s="178"/>
      <c r="I477" s="178"/>
      <c r="J477" s="178"/>
      <c r="K477" s="181"/>
      <c r="L477" s="178"/>
      <c r="M477" s="178"/>
      <c r="N477" s="178"/>
      <c r="O477" s="178"/>
      <c r="P477" s="178"/>
      <c r="Q477" s="181"/>
      <c r="R477" s="181"/>
      <c r="S477" s="181"/>
      <c r="T477" s="181"/>
      <c r="U477" s="181"/>
      <c r="V477" s="181"/>
      <c r="W477" s="178"/>
      <c r="X477" s="178"/>
      <c r="Y477" s="178"/>
      <c r="Z477" s="178"/>
    </row>
    <row r="478" spans="1:26" ht="14.25" customHeight="1">
      <c r="A478" s="178"/>
      <c r="B478" s="192"/>
      <c r="C478" s="178"/>
      <c r="D478" s="178"/>
      <c r="E478" s="178"/>
      <c r="F478" s="178"/>
      <c r="G478" s="178"/>
      <c r="H478" s="178"/>
      <c r="I478" s="178"/>
      <c r="J478" s="178"/>
      <c r="K478" s="181"/>
      <c r="L478" s="178"/>
      <c r="M478" s="178"/>
      <c r="N478" s="178"/>
      <c r="O478" s="178"/>
      <c r="P478" s="178"/>
      <c r="Q478" s="181"/>
      <c r="R478" s="181"/>
      <c r="S478" s="181"/>
      <c r="T478" s="181"/>
      <c r="U478" s="181"/>
      <c r="V478" s="181"/>
      <c r="W478" s="178"/>
      <c r="X478" s="178"/>
      <c r="Y478" s="178"/>
      <c r="Z478" s="178"/>
    </row>
    <row r="479" spans="1:26" ht="14.25" customHeight="1">
      <c r="A479" s="178"/>
      <c r="B479" s="192"/>
      <c r="C479" s="178"/>
      <c r="D479" s="178"/>
      <c r="E479" s="178"/>
      <c r="F479" s="178"/>
      <c r="G479" s="178"/>
      <c r="H479" s="178"/>
      <c r="I479" s="178"/>
      <c r="J479" s="178"/>
      <c r="K479" s="181"/>
      <c r="L479" s="178"/>
      <c r="M479" s="178"/>
      <c r="N479" s="178"/>
      <c r="O479" s="178"/>
      <c r="P479" s="178"/>
      <c r="Q479" s="181"/>
      <c r="R479" s="181"/>
      <c r="S479" s="181"/>
      <c r="T479" s="181"/>
      <c r="U479" s="181"/>
      <c r="V479" s="181"/>
      <c r="W479" s="178"/>
      <c r="X479" s="178"/>
      <c r="Y479" s="178"/>
      <c r="Z479" s="178"/>
    </row>
    <row r="480" spans="1:26" ht="14.25" customHeight="1">
      <c r="A480" s="178"/>
      <c r="B480" s="192"/>
      <c r="C480" s="178"/>
      <c r="D480" s="178"/>
      <c r="E480" s="178"/>
      <c r="F480" s="178"/>
      <c r="G480" s="178"/>
      <c r="H480" s="178"/>
      <c r="I480" s="178"/>
      <c r="J480" s="178"/>
      <c r="K480" s="181"/>
      <c r="L480" s="178"/>
      <c r="M480" s="178"/>
      <c r="N480" s="178"/>
      <c r="O480" s="178"/>
      <c r="P480" s="178"/>
      <c r="Q480" s="181"/>
      <c r="R480" s="181"/>
      <c r="S480" s="181"/>
      <c r="T480" s="181"/>
      <c r="U480" s="181"/>
      <c r="V480" s="181"/>
      <c r="W480" s="178"/>
      <c r="X480" s="178"/>
      <c r="Y480" s="178"/>
      <c r="Z480" s="178"/>
    </row>
    <row r="481" spans="1:26" ht="14.25" customHeight="1">
      <c r="A481" s="178"/>
      <c r="B481" s="192"/>
      <c r="C481" s="178"/>
      <c r="D481" s="178"/>
      <c r="E481" s="178"/>
      <c r="F481" s="178"/>
      <c r="G481" s="178"/>
      <c r="H481" s="178"/>
      <c r="I481" s="178"/>
      <c r="J481" s="178"/>
      <c r="K481" s="181"/>
      <c r="L481" s="178"/>
      <c r="M481" s="178"/>
      <c r="N481" s="178"/>
      <c r="O481" s="178"/>
      <c r="P481" s="178"/>
      <c r="Q481" s="181"/>
      <c r="R481" s="181"/>
      <c r="S481" s="181"/>
      <c r="T481" s="181"/>
      <c r="U481" s="181"/>
      <c r="V481" s="181"/>
      <c r="W481" s="178"/>
      <c r="X481" s="178"/>
      <c r="Y481" s="178"/>
      <c r="Z481" s="178"/>
    </row>
    <row r="482" spans="1:26" ht="14.25" customHeight="1">
      <c r="A482" s="178"/>
      <c r="B482" s="192"/>
      <c r="C482" s="178"/>
      <c r="D482" s="178"/>
      <c r="E482" s="178"/>
      <c r="F482" s="178"/>
      <c r="G482" s="178"/>
      <c r="H482" s="178"/>
      <c r="I482" s="178"/>
      <c r="J482" s="178"/>
      <c r="K482" s="181"/>
      <c r="L482" s="178"/>
      <c r="M482" s="178"/>
      <c r="N482" s="178"/>
      <c r="O482" s="178"/>
      <c r="P482" s="178"/>
      <c r="Q482" s="181"/>
      <c r="R482" s="181"/>
      <c r="S482" s="181"/>
      <c r="T482" s="181"/>
      <c r="U482" s="181"/>
      <c r="V482" s="181"/>
      <c r="W482" s="178"/>
      <c r="X482" s="178"/>
      <c r="Y482" s="178"/>
      <c r="Z482" s="178"/>
    </row>
    <row r="483" spans="1:26" ht="14.25" customHeight="1">
      <c r="A483" s="178"/>
      <c r="B483" s="192"/>
      <c r="C483" s="178"/>
      <c r="D483" s="178"/>
      <c r="E483" s="178"/>
      <c r="F483" s="178"/>
      <c r="G483" s="178"/>
      <c r="H483" s="178"/>
      <c r="I483" s="178"/>
      <c r="J483" s="178"/>
      <c r="K483" s="181"/>
      <c r="L483" s="178"/>
      <c r="M483" s="178"/>
      <c r="N483" s="178"/>
      <c r="O483" s="178"/>
      <c r="P483" s="178"/>
      <c r="Q483" s="181"/>
      <c r="R483" s="181"/>
      <c r="S483" s="181"/>
      <c r="T483" s="181"/>
      <c r="U483" s="181"/>
      <c r="V483" s="181"/>
      <c r="W483" s="178"/>
      <c r="X483" s="178"/>
      <c r="Y483" s="178"/>
      <c r="Z483" s="178"/>
    </row>
    <row r="484" spans="1:26" ht="14.25" customHeight="1">
      <c r="A484" s="178"/>
      <c r="B484" s="192"/>
      <c r="C484" s="178"/>
      <c r="D484" s="178"/>
      <c r="E484" s="178"/>
      <c r="F484" s="178"/>
      <c r="G484" s="178"/>
      <c r="H484" s="178"/>
      <c r="I484" s="178"/>
      <c r="J484" s="178"/>
      <c r="K484" s="181"/>
      <c r="L484" s="178"/>
      <c r="M484" s="178"/>
      <c r="N484" s="178"/>
      <c r="O484" s="178"/>
      <c r="P484" s="178"/>
      <c r="Q484" s="181"/>
      <c r="R484" s="181"/>
      <c r="S484" s="181"/>
      <c r="T484" s="181"/>
      <c r="U484" s="181"/>
      <c r="V484" s="181"/>
      <c r="W484" s="178"/>
      <c r="X484" s="178"/>
      <c r="Y484" s="178"/>
      <c r="Z484" s="178"/>
    </row>
    <row r="485" spans="1:26" ht="14.25" customHeight="1">
      <c r="A485" s="178"/>
      <c r="B485" s="192"/>
      <c r="C485" s="178"/>
      <c r="D485" s="178"/>
      <c r="E485" s="178"/>
      <c r="F485" s="178"/>
      <c r="G485" s="178"/>
      <c r="H485" s="178"/>
      <c r="I485" s="178"/>
      <c r="J485" s="178"/>
      <c r="K485" s="181"/>
      <c r="L485" s="178"/>
      <c r="M485" s="178"/>
      <c r="N485" s="178"/>
      <c r="O485" s="178"/>
      <c r="P485" s="178"/>
      <c r="Q485" s="181"/>
      <c r="R485" s="181"/>
      <c r="S485" s="181"/>
      <c r="T485" s="181"/>
      <c r="U485" s="181"/>
      <c r="V485" s="181"/>
      <c r="W485" s="178"/>
      <c r="X485" s="178"/>
      <c r="Y485" s="178"/>
      <c r="Z485" s="178"/>
    </row>
    <row r="486" spans="1:26" ht="14.25" customHeight="1">
      <c r="A486" s="178"/>
      <c r="B486" s="192"/>
      <c r="C486" s="178"/>
      <c r="D486" s="178"/>
      <c r="E486" s="178"/>
      <c r="F486" s="178"/>
      <c r="G486" s="178"/>
      <c r="H486" s="178"/>
      <c r="I486" s="178"/>
      <c r="J486" s="178"/>
      <c r="K486" s="181"/>
      <c r="L486" s="178"/>
      <c r="M486" s="178"/>
      <c r="N486" s="178"/>
      <c r="O486" s="178"/>
      <c r="P486" s="178"/>
      <c r="Q486" s="181"/>
      <c r="R486" s="181"/>
      <c r="S486" s="181"/>
      <c r="T486" s="181"/>
      <c r="U486" s="181"/>
      <c r="V486" s="181"/>
      <c r="W486" s="178"/>
      <c r="X486" s="178"/>
      <c r="Y486" s="178"/>
      <c r="Z486" s="178"/>
    </row>
    <row r="487" spans="1:26" ht="14.25" customHeight="1">
      <c r="A487" s="178"/>
      <c r="B487" s="192"/>
      <c r="C487" s="178"/>
      <c r="D487" s="178"/>
      <c r="E487" s="178"/>
      <c r="F487" s="178"/>
      <c r="G487" s="178"/>
      <c r="H487" s="178"/>
      <c r="I487" s="178"/>
      <c r="J487" s="178"/>
      <c r="K487" s="181"/>
      <c r="L487" s="178"/>
      <c r="M487" s="178"/>
      <c r="N487" s="178"/>
      <c r="O487" s="178"/>
      <c r="P487" s="178"/>
      <c r="Q487" s="181"/>
      <c r="R487" s="181"/>
      <c r="S487" s="181"/>
      <c r="T487" s="181"/>
      <c r="U487" s="181"/>
      <c r="V487" s="181"/>
      <c r="W487" s="178"/>
      <c r="X487" s="178"/>
      <c r="Y487" s="178"/>
      <c r="Z487" s="178"/>
    </row>
    <row r="488" spans="1:26" ht="14.25" customHeight="1">
      <c r="A488" s="178"/>
      <c r="B488" s="192"/>
      <c r="C488" s="178"/>
      <c r="D488" s="178"/>
      <c r="E488" s="178"/>
      <c r="F488" s="178"/>
      <c r="G488" s="178"/>
      <c r="H488" s="178"/>
      <c r="I488" s="178"/>
      <c r="J488" s="178"/>
      <c r="K488" s="181"/>
      <c r="L488" s="178"/>
      <c r="M488" s="178"/>
      <c r="N488" s="178"/>
      <c r="O488" s="178"/>
      <c r="P488" s="178"/>
      <c r="Q488" s="181"/>
      <c r="R488" s="181"/>
      <c r="S488" s="181"/>
      <c r="T488" s="181"/>
      <c r="U488" s="181"/>
      <c r="V488" s="181"/>
      <c r="W488" s="178"/>
      <c r="X488" s="178"/>
      <c r="Y488" s="178"/>
      <c r="Z488" s="178"/>
    </row>
    <row r="489" spans="1:26" ht="14.25" customHeight="1">
      <c r="A489" s="178"/>
      <c r="B489" s="192"/>
      <c r="C489" s="178"/>
      <c r="D489" s="178"/>
      <c r="E489" s="178"/>
      <c r="F489" s="178"/>
      <c r="G489" s="178"/>
      <c r="H489" s="178"/>
      <c r="I489" s="178"/>
      <c r="J489" s="178"/>
      <c r="K489" s="181"/>
      <c r="L489" s="178"/>
      <c r="M489" s="178"/>
      <c r="N489" s="178"/>
      <c r="O489" s="178"/>
      <c r="P489" s="178"/>
      <c r="Q489" s="181"/>
      <c r="R489" s="181"/>
      <c r="S489" s="181"/>
      <c r="T489" s="181"/>
      <c r="U489" s="181"/>
      <c r="V489" s="181"/>
      <c r="W489" s="178"/>
      <c r="X489" s="178"/>
      <c r="Y489" s="178"/>
      <c r="Z489" s="178"/>
    </row>
    <row r="490" spans="1:26" ht="14.25" customHeight="1">
      <c r="A490" s="178"/>
      <c r="B490" s="192"/>
      <c r="C490" s="178"/>
      <c r="D490" s="178"/>
      <c r="E490" s="178"/>
      <c r="F490" s="178"/>
      <c r="G490" s="178"/>
      <c r="H490" s="178"/>
      <c r="I490" s="178"/>
      <c r="J490" s="178"/>
      <c r="K490" s="181"/>
      <c r="L490" s="178"/>
      <c r="M490" s="178"/>
      <c r="N490" s="178"/>
      <c r="O490" s="178"/>
      <c r="P490" s="178"/>
      <c r="Q490" s="181"/>
      <c r="R490" s="181"/>
      <c r="S490" s="181"/>
      <c r="T490" s="181"/>
      <c r="U490" s="181"/>
      <c r="V490" s="181"/>
      <c r="W490" s="178"/>
      <c r="X490" s="178"/>
      <c r="Y490" s="178"/>
      <c r="Z490" s="178"/>
    </row>
    <row r="491" spans="1:26" ht="14.25" customHeight="1">
      <c r="A491" s="178"/>
      <c r="B491" s="192"/>
      <c r="C491" s="178"/>
      <c r="D491" s="178"/>
      <c r="E491" s="178"/>
      <c r="F491" s="178"/>
      <c r="G491" s="178"/>
      <c r="H491" s="178"/>
      <c r="I491" s="178"/>
      <c r="J491" s="178"/>
      <c r="K491" s="181"/>
      <c r="L491" s="178"/>
      <c r="M491" s="178"/>
      <c r="N491" s="178"/>
      <c r="O491" s="178"/>
      <c r="P491" s="178"/>
      <c r="Q491" s="181"/>
      <c r="R491" s="181"/>
      <c r="S491" s="181"/>
      <c r="T491" s="181"/>
      <c r="U491" s="181"/>
      <c r="V491" s="181"/>
      <c r="W491" s="178"/>
      <c r="X491" s="178"/>
      <c r="Y491" s="178"/>
      <c r="Z491" s="178"/>
    </row>
    <row r="492" spans="1:26" ht="14.25" customHeight="1">
      <c r="A492" s="178"/>
      <c r="B492" s="192"/>
      <c r="C492" s="178"/>
      <c r="D492" s="178"/>
      <c r="E492" s="178"/>
      <c r="F492" s="178"/>
      <c r="G492" s="178"/>
      <c r="H492" s="178"/>
      <c r="I492" s="178"/>
      <c r="J492" s="178"/>
      <c r="K492" s="181"/>
      <c r="L492" s="178"/>
      <c r="M492" s="178"/>
      <c r="N492" s="178"/>
      <c r="O492" s="178"/>
      <c r="P492" s="178"/>
      <c r="Q492" s="181"/>
      <c r="R492" s="181"/>
      <c r="S492" s="181"/>
      <c r="T492" s="181"/>
      <c r="U492" s="181"/>
      <c r="V492" s="181"/>
      <c r="W492" s="178"/>
      <c r="X492" s="178"/>
      <c r="Y492" s="178"/>
      <c r="Z492" s="178"/>
    </row>
    <row r="493" spans="1:26" ht="14.25" customHeight="1">
      <c r="A493" s="178"/>
      <c r="B493" s="192"/>
      <c r="C493" s="178"/>
      <c r="D493" s="178"/>
      <c r="E493" s="178"/>
      <c r="F493" s="178"/>
      <c r="G493" s="178"/>
      <c r="H493" s="178"/>
      <c r="I493" s="178"/>
      <c r="J493" s="178"/>
      <c r="K493" s="181"/>
      <c r="L493" s="178"/>
      <c r="M493" s="178"/>
      <c r="N493" s="178"/>
      <c r="O493" s="178"/>
      <c r="P493" s="178"/>
      <c r="Q493" s="181"/>
      <c r="R493" s="181"/>
      <c r="S493" s="181"/>
      <c r="T493" s="181"/>
      <c r="U493" s="181"/>
      <c r="V493" s="181"/>
      <c r="W493" s="178"/>
      <c r="X493" s="178"/>
      <c r="Y493" s="178"/>
      <c r="Z493" s="178"/>
    </row>
    <row r="494" spans="1:26" ht="14.25" customHeight="1">
      <c r="A494" s="178"/>
      <c r="B494" s="192"/>
      <c r="C494" s="178"/>
      <c r="D494" s="178"/>
      <c r="E494" s="178"/>
      <c r="F494" s="178"/>
      <c r="G494" s="178"/>
      <c r="H494" s="178"/>
      <c r="I494" s="178"/>
      <c r="J494" s="178"/>
      <c r="K494" s="181"/>
      <c r="L494" s="178"/>
      <c r="M494" s="178"/>
      <c r="N494" s="178"/>
      <c r="O494" s="178"/>
      <c r="P494" s="178"/>
      <c r="Q494" s="181"/>
      <c r="R494" s="181"/>
      <c r="S494" s="181"/>
      <c r="T494" s="181"/>
      <c r="U494" s="181"/>
      <c r="V494" s="181"/>
      <c r="W494" s="178"/>
      <c r="X494" s="178"/>
      <c r="Y494" s="178"/>
      <c r="Z494" s="178"/>
    </row>
    <row r="495" spans="1:26" ht="14.25" customHeight="1">
      <c r="A495" s="178"/>
      <c r="B495" s="192"/>
      <c r="C495" s="178"/>
      <c r="D495" s="178"/>
      <c r="E495" s="178"/>
      <c r="F495" s="178"/>
      <c r="G495" s="178"/>
      <c r="H495" s="178"/>
      <c r="I495" s="178"/>
      <c r="J495" s="178"/>
      <c r="K495" s="181"/>
      <c r="L495" s="178"/>
      <c r="M495" s="178"/>
      <c r="N495" s="178"/>
      <c r="O495" s="178"/>
      <c r="P495" s="178"/>
      <c r="Q495" s="181"/>
      <c r="R495" s="181"/>
      <c r="S495" s="181"/>
      <c r="T495" s="181"/>
      <c r="U495" s="181"/>
      <c r="V495" s="181"/>
      <c r="W495" s="178"/>
      <c r="X495" s="178"/>
      <c r="Y495" s="178"/>
      <c r="Z495" s="178"/>
    </row>
    <row r="496" spans="1:26" ht="14.25" customHeight="1">
      <c r="A496" s="178"/>
      <c r="B496" s="192"/>
      <c r="C496" s="178"/>
      <c r="D496" s="178"/>
      <c r="E496" s="178"/>
      <c r="F496" s="178"/>
      <c r="G496" s="178"/>
      <c r="H496" s="178"/>
      <c r="I496" s="178"/>
      <c r="J496" s="178"/>
      <c r="K496" s="181"/>
      <c r="L496" s="178"/>
      <c r="M496" s="178"/>
      <c r="N496" s="178"/>
      <c r="O496" s="178"/>
      <c r="P496" s="178"/>
      <c r="Q496" s="181"/>
      <c r="R496" s="181"/>
      <c r="S496" s="181"/>
      <c r="T496" s="181"/>
      <c r="U496" s="181"/>
      <c r="V496" s="181"/>
      <c r="W496" s="178"/>
      <c r="X496" s="178"/>
      <c r="Y496" s="178"/>
      <c r="Z496" s="178"/>
    </row>
    <row r="497" spans="1:26" ht="14.25" customHeight="1">
      <c r="A497" s="178"/>
      <c r="B497" s="192"/>
      <c r="C497" s="178"/>
      <c r="D497" s="178"/>
      <c r="E497" s="178"/>
      <c r="F497" s="178"/>
      <c r="G497" s="178"/>
      <c r="H497" s="178"/>
      <c r="I497" s="178"/>
      <c r="J497" s="178"/>
      <c r="K497" s="181"/>
      <c r="L497" s="178"/>
      <c r="M497" s="178"/>
      <c r="N497" s="178"/>
      <c r="O497" s="178"/>
      <c r="P497" s="178"/>
      <c r="Q497" s="181"/>
      <c r="R497" s="181"/>
      <c r="S497" s="181"/>
      <c r="T497" s="181"/>
      <c r="U497" s="181"/>
      <c r="V497" s="181"/>
      <c r="W497" s="178"/>
      <c r="X497" s="178"/>
      <c r="Y497" s="178"/>
      <c r="Z497" s="178"/>
    </row>
    <row r="498" spans="1:26" ht="14.25" customHeight="1">
      <c r="A498" s="178"/>
      <c r="B498" s="192"/>
      <c r="C498" s="178"/>
      <c r="D498" s="178"/>
      <c r="E498" s="178"/>
      <c r="F498" s="178"/>
      <c r="G498" s="178"/>
      <c r="H498" s="178"/>
      <c r="I498" s="178"/>
      <c r="J498" s="178"/>
      <c r="K498" s="181"/>
      <c r="L498" s="178"/>
      <c r="M498" s="178"/>
      <c r="N498" s="178"/>
      <c r="O498" s="178"/>
      <c r="P498" s="178"/>
      <c r="Q498" s="181"/>
      <c r="R498" s="181"/>
      <c r="S498" s="181"/>
      <c r="T498" s="181"/>
      <c r="U498" s="181"/>
      <c r="V498" s="181"/>
      <c r="W498" s="178"/>
      <c r="X498" s="178"/>
      <c r="Y498" s="178"/>
      <c r="Z498" s="178"/>
    </row>
    <row r="499" spans="1:26" ht="14.25" customHeight="1">
      <c r="A499" s="178"/>
      <c r="B499" s="192"/>
      <c r="C499" s="178"/>
      <c r="D499" s="178"/>
      <c r="E499" s="178"/>
      <c r="F499" s="178"/>
      <c r="G499" s="178"/>
      <c r="H499" s="178"/>
      <c r="I499" s="178"/>
      <c r="J499" s="178"/>
      <c r="K499" s="181"/>
      <c r="L499" s="178"/>
      <c r="M499" s="178"/>
      <c r="N499" s="178"/>
      <c r="O499" s="178"/>
      <c r="P499" s="178"/>
      <c r="Q499" s="181"/>
      <c r="R499" s="181"/>
      <c r="S499" s="181"/>
      <c r="T499" s="181"/>
      <c r="U499" s="181"/>
      <c r="V499" s="181"/>
      <c r="W499" s="178"/>
      <c r="X499" s="178"/>
      <c r="Y499" s="178"/>
      <c r="Z499" s="178"/>
    </row>
    <row r="500" spans="1:26" ht="14.25" customHeight="1">
      <c r="A500" s="178"/>
      <c r="B500" s="192"/>
      <c r="C500" s="178"/>
      <c r="D500" s="178"/>
      <c r="E500" s="178"/>
      <c r="F500" s="178"/>
      <c r="G500" s="178"/>
      <c r="H500" s="178"/>
      <c r="I500" s="178"/>
      <c r="J500" s="178"/>
      <c r="K500" s="181"/>
      <c r="L500" s="178"/>
      <c r="M500" s="178"/>
      <c r="N500" s="178"/>
      <c r="O500" s="178"/>
      <c r="P500" s="178"/>
      <c r="Q500" s="181"/>
      <c r="R500" s="181"/>
      <c r="S500" s="181"/>
      <c r="T500" s="181"/>
      <c r="U500" s="181"/>
      <c r="V500" s="181"/>
      <c r="W500" s="178"/>
      <c r="X500" s="178"/>
      <c r="Y500" s="178"/>
      <c r="Z500" s="178"/>
    </row>
    <row r="501" spans="1:26" ht="14.25" customHeight="1">
      <c r="A501" s="178"/>
      <c r="B501" s="192"/>
      <c r="C501" s="178"/>
      <c r="D501" s="178"/>
      <c r="E501" s="178"/>
      <c r="F501" s="178"/>
      <c r="G501" s="178"/>
      <c r="H501" s="178"/>
      <c r="I501" s="178"/>
      <c r="J501" s="178"/>
      <c r="K501" s="181"/>
      <c r="L501" s="178"/>
      <c r="M501" s="178"/>
      <c r="N501" s="178"/>
      <c r="O501" s="178"/>
      <c r="P501" s="178"/>
      <c r="Q501" s="181"/>
      <c r="R501" s="181"/>
      <c r="S501" s="181"/>
      <c r="T501" s="181"/>
      <c r="U501" s="181"/>
      <c r="V501" s="181"/>
      <c r="W501" s="178"/>
      <c r="X501" s="178"/>
      <c r="Y501" s="178"/>
      <c r="Z501" s="178"/>
    </row>
    <row r="502" spans="1:26" ht="14.25" customHeight="1">
      <c r="A502" s="178"/>
      <c r="B502" s="192"/>
      <c r="C502" s="178"/>
      <c r="D502" s="178"/>
      <c r="E502" s="178"/>
      <c r="F502" s="178"/>
      <c r="G502" s="178"/>
      <c r="H502" s="178"/>
      <c r="I502" s="178"/>
      <c r="J502" s="178"/>
      <c r="K502" s="181"/>
      <c r="L502" s="178"/>
      <c r="M502" s="178"/>
      <c r="N502" s="178"/>
      <c r="O502" s="178"/>
      <c r="P502" s="178"/>
      <c r="Q502" s="181"/>
      <c r="R502" s="181"/>
      <c r="S502" s="181"/>
      <c r="T502" s="181"/>
      <c r="U502" s="181"/>
      <c r="V502" s="181"/>
      <c r="W502" s="178"/>
      <c r="X502" s="178"/>
      <c r="Y502" s="178"/>
      <c r="Z502" s="178"/>
    </row>
    <row r="503" spans="1:26" ht="14.25" customHeight="1">
      <c r="A503" s="178"/>
      <c r="B503" s="192"/>
      <c r="C503" s="178"/>
      <c r="D503" s="178"/>
      <c r="E503" s="178"/>
      <c r="F503" s="178"/>
      <c r="G503" s="178"/>
      <c r="H503" s="178"/>
      <c r="I503" s="178"/>
      <c r="J503" s="178"/>
      <c r="K503" s="181"/>
      <c r="L503" s="178"/>
      <c r="M503" s="178"/>
      <c r="N503" s="178"/>
      <c r="O503" s="178"/>
      <c r="P503" s="178"/>
      <c r="Q503" s="181"/>
      <c r="R503" s="181"/>
      <c r="S503" s="181"/>
      <c r="T503" s="181"/>
      <c r="U503" s="181"/>
      <c r="V503" s="181"/>
      <c r="W503" s="178"/>
      <c r="X503" s="178"/>
      <c r="Y503" s="178"/>
      <c r="Z503" s="178"/>
    </row>
    <row r="504" spans="1:26" ht="14.25" customHeight="1">
      <c r="A504" s="178"/>
      <c r="B504" s="192"/>
      <c r="C504" s="178"/>
      <c r="D504" s="178"/>
      <c r="E504" s="178"/>
      <c r="F504" s="178"/>
      <c r="G504" s="178"/>
      <c r="H504" s="178"/>
      <c r="I504" s="178"/>
      <c r="J504" s="178"/>
      <c r="K504" s="181"/>
      <c r="L504" s="178"/>
      <c r="M504" s="178"/>
      <c r="N504" s="178"/>
      <c r="O504" s="178"/>
      <c r="P504" s="178"/>
      <c r="Q504" s="181"/>
      <c r="R504" s="181"/>
      <c r="S504" s="181"/>
      <c r="T504" s="181"/>
      <c r="U504" s="181"/>
      <c r="V504" s="181"/>
      <c r="W504" s="178"/>
      <c r="X504" s="178"/>
      <c r="Y504" s="178"/>
      <c r="Z504" s="178"/>
    </row>
    <row r="505" spans="1:26" ht="14.25" customHeight="1">
      <c r="A505" s="178"/>
      <c r="B505" s="192"/>
      <c r="C505" s="178"/>
      <c r="D505" s="178"/>
      <c r="E505" s="178"/>
      <c r="F505" s="178"/>
      <c r="G505" s="178"/>
      <c r="H505" s="178"/>
      <c r="I505" s="178"/>
      <c r="J505" s="178"/>
      <c r="K505" s="181"/>
      <c r="L505" s="178"/>
      <c r="M505" s="178"/>
      <c r="N505" s="178"/>
      <c r="O505" s="178"/>
      <c r="P505" s="178"/>
      <c r="Q505" s="181"/>
      <c r="R505" s="181"/>
      <c r="S505" s="181"/>
      <c r="T505" s="181"/>
      <c r="U505" s="181"/>
      <c r="V505" s="181"/>
      <c r="W505" s="178"/>
      <c r="X505" s="178"/>
      <c r="Y505" s="178"/>
      <c r="Z505" s="178"/>
    </row>
    <row r="506" spans="1:26" ht="14.25" customHeight="1">
      <c r="A506" s="178"/>
      <c r="B506" s="192"/>
      <c r="C506" s="178"/>
      <c r="D506" s="178"/>
      <c r="E506" s="178"/>
      <c r="F506" s="178"/>
      <c r="G506" s="178"/>
      <c r="H506" s="178"/>
      <c r="I506" s="178"/>
      <c r="J506" s="178"/>
      <c r="K506" s="181"/>
      <c r="L506" s="178"/>
      <c r="M506" s="178"/>
      <c r="N506" s="178"/>
      <c r="O506" s="178"/>
      <c r="P506" s="178"/>
      <c r="Q506" s="181"/>
      <c r="R506" s="181"/>
      <c r="S506" s="181"/>
      <c r="T506" s="181"/>
      <c r="U506" s="181"/>
      <c r="V506" s="181"/>
      <c r="W506" s="178"/>
      <c r="X506" s="178"/>
      <c r="Y506" s="178"/>
      <c r="Z506" s="178"/>
    </row>
    <row r="507" spans="1:26" ht="14.25" customHeight="1">
      <c r="A507" s="178"/>
      <c r="B507" s="192"/>
      <c r="C507" s="178"/>
      <c r="D507" s="178"/>
      <c r="E507" s="178"/>
      <c r="F507" s="178"/>
      <c r="G507" s="178"/>
      <c r="H507" s="178"/>
      <c r="I507" s="178"/>
      <c r="J507" s="178"/>
      <c r="K507" s="181"/>
      <c r="L507" s="178"/>
      <c r="M507" s="178"/>
      <c r="N507" s="178"/>
      <c r="O507" s="178"/>
      <c r="P507" s="178"/>
      <c r="Q507" s="181"/>
      <c r="R507" s="181"/>
      <c r="S507" s="181"/>
      <c r="T507" s="181"/>
      <c r="U507" s="181"/>
      <c r="V507" s="181"/>
      <c r="W507" s="178"/>
      <c r="X507" s="178"/>
      <c r="Y507" s="178"/>
      <c r="Z507" s="178"/>
    </row>
    <row r="508" spans="1:26" ht="14.25" customHeight="1">
      <c r="A508" s="178"/>
      <c r="B508" s="192"/>
      <c r="C508" s="178"/>
      <c r="D508" s="178"/>
      <c r="E508" s="178"/>
      <c r="F508" s="178"/>
      <c r="G508" s="178"/>
      <c r="H508" s="178"/>
      <c r="I508" s="178"/>
      <c r="J508" s="178"/>
      <c r="K508" s="181"/>
      <c r="L508" s="178"/>
      <c r="M508" s="178"/>
      <c r="N508" s="178"/>
      <c r="O508" s="178"/>
      <c r="P508" s="178"/>
      <c r="Q508" s="181"/>
      <c r="R508" s="181"/>
      <c r="S508" s="181"/>
      <c r="T508" s="181"/>
      <c r="U508" s="181"/>
      <c r="V508" s="181"/>
      <c r="W508" s="178"/>
      <c r="X508" s="178"/>
      <c r="Y508" s="178"/>
      <c r="Z508" s="178"/>
    </row>
    <row r="509" spans="1:26" ht="14.25" customHeight="1">
      <c r="A509" s="178"/>
      <c r="B509" s="192"/>
      <c r="C509" s="178"/>
      <c r="D509" s="178"/>
      <c r="E509" s="178"/>
      <c r="F509" s="178"/>
      <c r="G509" s="178"/>
      <c r="H509" s="178"/>
      <c r="I509" s="178"/>
      <c r="J509" s="178"/>
      <c r="K509" s="181"/>
      <c r="L509" s="178"/>
      <c r="M509" s="178"/>
      <c r="N509" s="178"/>
      <c r="O509" s="178"/>
      <c r="P509" s="178"/>
      <c r="Q509" s="181"/>
      <c r="R509" s="181"/>
      <c r="S509" s="181"/>
      <c r="T509" s="181"/>
      <c r="U509" s="181"/>
      <c r="V509" s="181"/>
      <c r="W509" s="178"/>
      <c r="X509" s="178"/>
      <c r="Y509" s="178"/>
      <c r="Z509" s="178"/>
    </row>
    <row r="510" spans="1:26" ht="14.25" customHeight="1">
      <c r="A510" s="178"/>
      <c r="B510" s="192"/>
      <c r="C510" s="178"/>
      <c r="D510" s="178"/>
      <c r="E510" s="178"/>
      <c r="F510" s="178"/>
      <c r="G510" s="178"/>
      <c r="H510" s="178"/>
      <c r="I510" s="178"/>
      <c r="J510" s="178"/>
      <c r="K510" s="181"/>
      <c r="L510" s="178"/>
      <c r="M510" s="178"/>
      <c r="N510" s="178"/>
      <c r="O510" s="178"/>
      <c r="P510" s="178"/>
      <c r="Q510" s="181"/>
      <c r="R510" s="181"/>
      <c r="S510" s="181"/>
      <c r="T510" s="181"/>
      <c r="U510" s="181"/>
      <c r="V510" s="181"/>
      <c r="W510" s="178"/>
      <c r="X510" s="178"/>
      <c r="Y510" s="178"/>
      <c r="Z510" s="178"/>
    </row>
    <row r="511" spans="1:26" ht="14.25" customHeight="1">
      <c r="A511" s="178"/>
      <c r="B511" s="192"/>
      <c r="C511" s="178"/>
      <c r="D511" s="178"/>
      <c r="E511" s="178"/>
      <c r="F511" s="178"/>
      <c r="G511" s="178"/>
      <c r="H511" s="178"/>
      <c r="I511" s="178"/>
      <c r="J511" s="178"/>
      <c r="K511" s="181"/>
      <c r="L511" s="178"/>
      <c r="M511" s="178"/>
      <c r="N511" s="178"/>
      <c r="O511" s="178"/>
      <c r="P511" s="178"/>
      <c r="Q511" s="181"/>
      <c r="R511" s="181"/>
      <c r="S511" s="181"/>
      <c r="T511" s="181"/>
      <c r="U511" s="181"/>
      <c r="V511" s="181"/>
      <c r="W511" s="178"/>
      <c r="X511" s="178"/>
      <c r="Y511" s="178"/>
      <c r="Z511" s="178"/>
    </row>
    <row r="512" spans="1:26" ht="14.25" customHeight="1">
      <c r="A512" s="178"/>
      <c r="B512" s="192"/>
      <c r="C512" s="178"/>
      <c r="D512" s="178"/>
      <c r="E512" s="178"/>
      <c r="F512" s="178"/>
      <c r="G512" s="178"/>
      <c r="H512" s="178"/>
      <c r="I512" s="178"/>
      <c r="J512" s="178"/>
      <c r="K512" s="181"/>
      <c r="L512" s="178"/>
      <c r="M512" s="178"/>
      <c r="N512" s="178"/>
      <c r="O512" s="178"/>
      <c r="P512" s="178"/>
      <c r="Q512" s="181"/>
      <c r="R512" s="181"/>
      <c r="S512" s="181"/>
      <c r="T512" s="181"/>
      <c r="U512" s="181"/>
      <c r="V512" s="181"/>
      <c r="W512" s="178"/>
      <c r="X512" s="178"/>
      <c r="Y512" s="178"/>
      <c r="Z512" s="178"/>
    </row>
    <row r="513" spans="1:26" ht="14.25" customHeight="1">
      <c r="A513" s="178"/>
      <c r="B513" s="192"/>
      <c r="C513" s="178"/>
      <c r="D513" s="178"/>
      <c r="E513" s="178"/>
      <c r="F513" s="178"/>
      <c r="G513" s="178"/>
      <c r="H513" s="178"/>
      <c r="I513" s="178"/>
      <c r="J513" s="178"/>
      <c r="K513" s="181"/>
      <c r="L513" s="178"/>
      <c r="M513" s="178"/>
      <c r="N513" s="178"/>
      <c r="O513" s="178"/>
      <c r="P513" s="178"/>
      <c r="Q513" s="181"/>
      <c r="R513" s="181"/>
      <c r="S513" s="181"/>
      <c r="T513" s="181"/>
      <c r="U513" s="181"/>
      <c r="V513" s="181"/>
      <c r="W513" s="178"/>
      <c r="X513" s="178"/>
      <c r="Y513" s="178"/>
      <c r="Z513" s="178"/>
    </row>
    <row r="514" spans="1:26" ht="14.25" customHeight="1">
      <c r="A514" s="178"/>
      <c r="B514" s="192"/>
      <c r="C514" s="178"/>
      <c r="D514" s="178"/>
      <c r="E514" s="178"/>
      <c r="F514" s="178"/>
      <c r="G514" s="178"/>
      <c r="H514" s="178"/>
      <c r="I514" s="178"/>
      <c r="J514" s="178"/>
      <c r="K514" s="181"/>
      <c r="L514" s="178"/>
      <c r="M514" s="178"/>
      <c r="N514" s="178"/>
      <c r="O514" s="178"/>
      <c r="P514" s="178"/>
      <c r="Q514" s="181"/>
      <c r="R514" s="181"/>
      <c r="S514" s="181"/>
      <c r="T514" s="181"/>
      <c r="U514" s="181"/>
      <c r="V514" s="181"/>
      <c r="W514" s="178"/>
      <c r="X514" s="178"/>
      <c r="Y514" s="178"/>
      <c r="Z514" s="178"/>
    </row>
    <row r="515" spans="1:26" ht="14.25" customHeight="1">
      <c r="A515" s="178"/>
      <c r="B515" s="192"/>
      <c r="C515" s="178"/>
      <c r="D515" s="178"/>
      <c r="E515" s="178"/>
      <c r="F515" s="178"/>
      <c r="G515" s="178"/>
      <c r="H515" s="178"/>
      <c r="I515" s="178"/>
      <c r="J515" s="178"/>
      <c r="K515" s="181"/>
      <c r="L515" s="178"/>
      <c r="M515" s="178"/>
      <c r="N515" s="178"/>
      <c r="O515" s="178"/>
      <c r="P515" s="178"/>
      <c r="Q515" s="181"/>
      <c r="R515" s="181"/>
      <c r="S515" s="181"/>
      <c r="T515" s="181"/>
      <c r="U515" s="181"/>
      <c r="V515" s="181"/>
      <c r="W515" s="178"/>
      <c r="X515" s="178"/>
      <c r="Y515" s="178"/>
      <c r="Z515" s="178"/>
    </row>
    <row r="516" spans="1:26" ht="14.25" customHeight="1">
      <c r="A516" s="178"/>
      <c r="B516" s="192"/>
      <c r="C516" s="178"/>
      <c r="D516" s="178"/>
      <c r="E516" s="178"/>
      <c r="F516" s="178"/>
      <c r="G516" s="178"/>
      <c r="H516" s="178"/>
      <c r="I516" s="178"/>
      <c r="J516" s="178"/>
      <c r="K516" s="181"/>
      <c r="L516" s="178"/>
      <c r="M516" s="178"/>
      <c r="N516" s="178"/>
      <c r="O516" s="178"/>
      <c r="P516" s="178"/>
      <c r="Q516" s="181"/>
      <c r="R516" s="181"/>
      <c r="S516" s="181"/>
      <c r="T516" s="181"/>
      <c r="U516" s="181"/>
      <c r="V516" s="181"/>
      <c r="W516" s="178"/>
      <c r="X516" s="178"/>
      <c r="Y516" s="178"/>
      <c r="Z516" s="178"/>
    </row>
    <row r="517" spans="1:26" ht="14.25" customHeight="1">
      <c r="A517" s="178"/>
      <c r="B517" s="192"/>
      <c r="C517" s="178"/>
      <c r="D517" s="178"/>
      <c r="E517" s="178"/>
      <c r="F517" s="178"/>
      <c r="G517" s="178"/>
      <c r="H517" s="178"/>
      <c r="I517" s="178"/>
      <c r="J517" s="178"/>
      <c r="K517" s="181"/>
      <c r="L517" s="178"/>
      <c r="M517" s="178"/>
      <c r="N517" s="178"/>
      <c r="O517" s="178"/>
      <c r="P517" s="178"/>
      <c r="Q517" s="181"/>
      <c r="R517" s="181"/>
      <c r="S517" s="181"/>
      <c r="T517" s="181"/>
      <c r="U517" s="181"/>
      <c r="V517" s="181"/>
      <c r="W517" s="178"/>
      <c r="X517" s="178"/>
      <c r="Y517" s="178"/>
      <c r="Z517" s="178"/>
    </row>
    <row r="518" spans="1:26" ht="14.25" customHeight="1">
      <c r="A518" s="178"/>
      <c r="B518" s="192"/>
      <c r="C518" s="178"/>
      <c r="D518" s="178"/>
      <c r="E518" s="178"/>
      <c r="F518" s="178"/>
      <c r="G518" s="178"/>
      <c r="H518" s="178"/>
      <c r="I518" s="178"/>
      <c r="J518" s="178"/>
      <c r="K518" s="181"/>
      <c r="L518" s="178"/>
      <c r="M518" s="178"/>
      <c r="N518" s="178"/>
      <c r="O518" s="178"/>
      <c r="P518" s="178"/>
      <c r="Q518" s="181"/>
      <c r="R518" s="181"/>
      <c r="S518" s="181"/>
      <c r="T518" s="181"/>
      <c r="U518" s="181"/>
      <c r="V518" s="181"/>
      <c r="W518" s="178"/>
      <c r="X518" s="178"/>
      <c r="Y518" s="178"/>
      <c r="Z518" s="178"/>
    </row>
    <row r="519" spans="1:26" ht="14.25" customHeight="1">
      <c r="A519" s="178"/>
      <c r="B519" s="192"/>
      <c r="C519" s="178"/>
      <c r="D519" s="178"/>
      <c r="E519" s="178"/>
      <c r="F519" s="178"/>
      <c r="G519" s="178"/>
      <c r="H519" s="178"/>
      <c r="I519" s="178"/>
      <c r="J519" s="178"/>
      <c r="K519" s="181"/>
      <c r="L519" s="178"/>
      <c r="M519" s="178"/>
      <c r="N519" s="178"/>
      <c r="O519" s="178"/>
      <c r="P519" s="178"/>
      <c r="Q519" s="181"/>
      <c r="R519" s="181"/>
      <c r="S519" s="181"/>
      <c r="T519" s="181"/>
      <c r="U519" s="181"/>
      <c r="V519" s="181"/>
      <c r="W519" s="178"/>
      <c r="X519" s="178"/>
      <c r="Y519" s="178"/>
      <c r="Z519" s="178"/>
    </row>
    <row r="520" spans="1:26" ht="14.25" customHeight="1">
      <c r="A520" s="178"/>
      <c r="B520" s="192"/>
      <c r="C520" s="178"/>
      <c r="D520" s="178"/>
      <c r="E520" s="178"/>
      <c r="F520" s="178"/>
      <c r="G520" s="178"/>
      <c r="H520" s="178"/>
      <c r="I520" s="178"/>
      <c r="J520" s="178"/>
      <c r="K520" s="181"/>
      <c r="L520" s="178"/>
      <c r="M520" s="178"/>
      <c r="N520" s="178"/>
      <c r="O520" s="178"/>
      <c r="P520" s="178"/>
      <c r="Q520" s="181"/>
      <c r="R520" s="181"/>
      <c r="S520" s="181"/>
      <c r="T520" s="181"/>
      <c r="U520" s="181"/>
      <c r="V520" s="181"/>
      <c r="W520" s="178"/>
      <c r="X520" s="178"/>
      <c r="Y520" s="178"/>
      <c r="Z520" s="178"/>
    </row>
    <row r="521" spans="1:26" ht="14.25" customHeight="1">
      <c r="A521" s="178"/>
      <c r="B521" s="192"/>
      <c r="C521" s="178"/>
      <c r="D521" s="178"/>
      <c r="E521" s="178"/>
      <c r="F521" s="178"/>
      <c r="G521" s="178"/>
      <c r="H521" s="178"/>
      <c r="I521" s="178"/>
      <c r="J521" s="178"/>
      <c r="K521" s="181"/>
      <c r="L521" s="178"/>
      <c r="M521" s="178"/>
      <c r="N521" s="178"/>
      <c r="O521" s="178"/>
      <c r="P521" s="178"/>
      <c r="Q521" s="181"/>
      <c r="R521" s="181"/>
      <c r="S521" s="181"/>
      <c r="T521" s="181"/>
      <c r="U521" s="181"/>
      <c r="V521" s="181"/>
      <c r="W521" s="178"/>
      <c r="X521" s="178"/>
      <c r="Y521" s="178"/>
      <c r="Z521" s="178"/>
    </row>
    <row r="522" spans="1:26" ht="14.25" customHeight="1">
      <c r="A522" s="178"/>
      <c r="B522" s="192"/>
      <c r="C522" s="178"/>
      <c r="D522" s="178"/>
      <c r="E522" s="178"/>
      <c r="F522" s="178"/>
      <c r="G522" s="178"/>
      <c r="H522" s="178"/>
      <c r="I522" s="178"/>
      <c r="J522" s="178"/>
      <c r="K522" s="181"/>
      <c r="L522" s="178"/>
      <c r="M522" s="178"/>
      <c r="N522" s="178"/>
      <c r="O522" s="178"/>
      <c r="P522" s="178"/>
      <c r="Q522" s="181"/>
      <c r="R522" s="181"/>
      <c r="S522" s="181"/>
      <c r="T522" s="181"/>
      <c r="U522" s="181"/>
      <c r="V522" s="181"/>
      <c r="W522" s="178"/>
      <c r="X522" s="178"/>
      <c r="Y522" s="178"/>
      <c r="Z522" s="178"/>
    </row>
    <row r="523" spans="1:26" ht="14.25" customHeight="1">
      <c r="A523" s="178"/>
      <c r="B523" s="192"/>
      <c r="C523" s="178"/>
      <c r="D523" s="178"/>
      <c r="E523" s="178"/>
      <c r="F523" s="178"/>
      <c r="G523" s="178"/>
      <c r="H523" s="178"/>
      <c r="I523" s="178"/>
      <c r="J523" s="178"/>
      <c r="K523" s="181"/>
      <c r="L523" s="178"/>
      <c r="M523" s="178"/>
      <c r="N523" s="178"/>
      <c r="O523" s="178"/>
      <c r="P523" s="178"/>
      <c r="Q523" s="181"/>
      <c r="R523" s="181"/>
      <c r="S523" s="181"/>
      <c r="T523" s="181"/>
      <c r="U523" s="181"/>
      <c r="V523" s="181"/>
      <c r="W523" s="178"/>
      <c r="X523" s="178"/>
      <c r="Y523" s="178"/>
      <c r="Z523" s="178"/>
    </row>
    <row r="524" spans="1:26" ht="14.25" customHeight="1">
      <c r="A524" s="178"/>
      <c r="B524" s="192"/>
      <c r="C524" s="178"/>
      <c r="D524" s="178"/>
      <c r="E524" s="178"/>
      <c r="F524" s="178"/>
      <c r="G524" s="178"/>
      <c r="H524" s="178"/>
      <c r="I524" s="178"/>
      <c r="J524" s="178"/>
      <c r="K524" s="181"/>
      <c r="L524" s="178"/>
      <c r="M524" s="178"/>
      <c r="N524" s="178"/>
      <c r="O524" s="178"/>
      <c r="P524" s="178"/>
      <c r="Q524" s="181"/>
      <c r="R524" s="181"/>
      <c r="S524" s="181"/>
      <c r="T524" s="181"/>
      <c r="U524" s="181"/>
      <c r="V524" s="181"/>
      <c r="W524" s="178"/>
      <c r="X524" s="178"/>
      <c r="Y524" s="178"/>
      <c r="Z524" s="178"/>
    </row>
    <row r="525" spans="1:26" ht="14.25" customHeight="1">
      <c r="A525" s="178"/>
      <c r="B525" s="192"/>
      <c r="C525" s="178"/>
      <c r="D525" s="178"/>
      <c r="E525" s="178"/>
      <c r="F525" s="178"/>
      <c r="G525" s="178"/>
      <c r="H525" s="178"/>
      <c r="I525" s="178"/>
      <c r="J525" s="178"/>
      <c r="K525" s="181"/>
      <c r="L525" s="178"/>
      <c r="M525" s="178"/>
      <c r="N525" s="178"/>
      <c r="O525" s="178"/>
      <c r="P525" s="178"/>
      <c r="Q525" s="181"/>
      <c r="R525" s="181"/>
      <c r="S525" s="181"/>
      <c r="T525" s="181"/>
      <c r="U525" s="181"/>
      <c r="V525" s="181"/>
      <c r="W525" s="178"/>
      <c r="X525" s="178"/>
      <c r="Y525" s="178"/>
      <c r="Z525" s="178"/>
    </row>
    <row r="526" spans="1:26" ht="14.25" customHeight="1">
      <c r="A526" s="178"/>
      <c r="B526" s="192"/>
      <c r="C526" s="178"/>
      <c r="D526" s="178"/>
      <c r="E526" s="178"/>
      <c r="F526" s="178"/>
      <c r="G526" s="178"/>
      <c r="H526" s="178"/>
      <c r="I526" s="178"/>
      <c r="J526" s="178"/>
      <c r="K526" s="181"/>
      <c r="L526" s="178"/>
      <c r="M526" s="178"/>
      <c r="N526" s="178"/>
      <c r="O526" s="178"/>
      <c r="P526" s="178"/>
      <c r="Q526" s="181"/>
      <c r="R526" s="181"/>
      <c r="S526" s="181"/>
      <c r="T526" s="181"/>
      <c r="U526" s="181"/>
      <c r="V526" s="181"/>
      <c r="W526" s="178"/>
      <c r="X526" s="178"/>
      <c r="Y526" s="178"/>
      <c r="Z526" s="178"/>
    </row>
    <row r="527" spans="1:26" ht="14.25" customHeight="1">
      <c r="A527" s="178"/>
      <c r="B527" s="192"/>
      <c r="C527" s="178"/>
      <c r="D527" s="178"/>
      <c r="E527" s="178"/>
      <c r="F527" s="178"/>
      <c r="G527" s="178"/>
      <c r="H527" s="178"/>
      <c r="I527" s="178"/>
      <c r="J527" s="178"/>
      <c r="K527" s="181"/>
      <c r="L527" s="178"/>
      <c r="M527" s="178"/>
      <c r="N527" s="178"/>
      <c r="O527" s="178"/>
      <c r="P527" s="178"/>
      <c r="Q527" s="181"/>
      <c r="R527" s="181"/>
      <c r="S527" s="181"/>
      <c r="T527" s="181"/>
      <c r="U527" s="181"/>
      <c r="V527" s="181"/>
      <c r="W527" s="178"/>
      <c r="X527" s="178"/>
      <c r="Y527" s="178"/>
      <c r="Z527" s="178"/>
    </row>
    <row r="528" spans="1:26" ht="14.25" customHeight="1">
      <c r="A528" s="178"/>
      <c r="B528" s="192"/>
      <c r="C528" s="178"/>
      <c r="D528" s="178"/>
      <c r="E528" s="178"/>
      <c r="F528" s="178"/>
      <c r="G528" s="178"/>
      <c r="H528" s="178"/>
      <c r="I528" s="178"/>
      <c r="J528" s="178"/>
      <c r="K528" s="181"/>
      <c r="L528" s="178"/>
      <c r="M528" s="178"/>
      <c r="N528" s="178"/>
      <c r="O528" s="178"/>
      <c r="P528" s="178"/>
      <c r="Q528" s="181"/>
      <c r="R528" s="181"/>
      <c r="S528" s="181"/>
      <c r="T528" s="181"/>
      <c r="U528" s="181"/>
      <c r="V528" s="181"/>
      <c r="W528" s="178"/>
      <c r="X528" s="178"/>
      <c r="Y528" s="178"/>
      <c r="Z528" s="178"/>
    </row>
    <row r="529" spans="1:26" ht="14.25" customHeight="1">
      <c r="A529" s="178"/>
      <c r="B529" s="192"/>
      <c r="C529" s="178"/>
      <c r="D529" s="178"/>
      <c r="E529" s="178"/>
      <c r="F529" s="178"/>
      <c r="G529" s="178"/>
      <c r="H529" s="178"/>
      <c r="I529" s="178"/>
      <c r="J529" s="178"/>
      <c r="K529" s="181"/>
      <c r="L529" s="178"/>
      <c r="M529" s="178"/>
      <c r="N529" s="178"/>
      <c r="O529" s="178"/>
      <c r="P529" s="178"/>
      <c r="Q529" s="181"/>
      <c r="R529" s="181"/>
      <c r="S529" s="181"/>
      <c r="T529" s="181"/>
      <c r="U529" s="181"/>
      <c r="V529" s="181"/>
      <c r="W529" s="178"/>
      <c r="X529" s="178"/>
      <c r="Y529" s="178"/>
      <c r="Z529" s="178"/>
    </row>
    <row r="530" spans="1:26" ht="14.25" customHeight="1">
      <c r="A530" s="178"/>
      <c r="B530" s="192"/>
      <c r="C530" s="178"/>
      <c r="D530" s="178"/>
      <c r="E530" s="178"/>
      <c r="F530" s="178"/>
      <c r="G530" s="178"/>
      <c r="H530" s="178"/>
      <c r="I530" s="178"/>
      <c r="J530" s="178"/>
      <c r="K530" s="181"/>
      <c r="L530" s="178"/>
      <c r="M530" s="178"/>
      <c r="N530" s="178"/>
      <c r="O530" s="178"/>
      <c r="P530" s="178"/>
      <c r="Q530" s="181"/>
      <c r="R530" s="181"/>
      <c r="S530" s="181"/>
      <c r="T530" s="181"/>
      <c r="U530" s="181"/>
      <c r="V530" s="181"/>
      <c r="W530" s="178"/>
      <c r="X530" s="178"/>
      <c r="Y530" s="178"/>
      <c r="Z530" s="178"/>
    </row>
    <row r="531" spans="1:26" ht="14.25" customHeight="1">
      <c r="A531" s="178"/>
      <c r="B531" s="192"/>
      <c r="C531" s="178"/>
      <c r="D531" s="178"/>
      <c r="E531" s="178"/>
      <c r="F531" s="178"/>
      <c r="G531" s="178"/>
      <c r="H531" s="178"/>
      <c r="I531" s="178"/>
      <c r="J531" s="178"/>
      <c r="K531" s="181"/>
      <c r="L531" s="178"/>
      <c r="M531" s="178"/>
      <c r="N531" s="178"/>
      <c r="O531" s="178"/>
      <c r="P531" s="178"/>
      <c r="Q531" s="181"/>
      <c r="R531" s="181"/>
      <c r="S531" s="181"/>
      <c r="T531" s="181"/>
      <c r="U531" s="181"/>
      <c r="V531" s="181"/>
      <c r="W531" s="178"/>
      <c r="X531" s="178"/>
      <c r="Y531" s="178"/>
      <c r="Z531" s="178"/>
    </row>
    <row r="532" spans="1:26" ht="14.25" customHeight="1">
      <c r="A532" s="178"/>
      <c r="B532" s="192"/>
      <c r="C532" s="178"/>
      <c r="D532" s="178"/>
      <c r="E532" s="178"/>
      <c r="F532" s="178"/>
      <c r="G532" s="178"/>
      <c r="H532" s="178"/>
      <c r="I532" s="178"/>
      <c r="J532" s="178"/>
      <c r="K532" s="181"/>
      <c r="L532" s="178"/>
      <c r="M532" s="178"/>
      <c r="N532" s="178"/>
      <c r="O532" s="178"/>
      <c r="P532" s="178"/>
      <c r="Q532" s="181"/>
      <c r="R532" s="181"/>
      <c r="S532" s="181"/>
      <c r="T532" s="181"/>
      <c r="U532" s="181"/>
      <c r="V532" s="181"/>
      <c r="W532" s="178"/>
      <c r="X532" s="178"/>
      <c r="Y532" s="178"/>
      <c r="Z532" s="178"/>
    </row>
    <row r="533" spans="1:26" ht="14.25" customHeight="1">
      <c r="A533" s="178"/>
      <c r="B533" s="192"/>
      <c r="C533" s="178"/>
      <c r="D533" s="178"/>
      <c r="E533" s="178"/>
      <c r="F533" s="178"/>
      <c r="G533" s="178"/>
      <c r="H533" s="178"/>
      <c r="I533" s="178"/>
      <c r="J533" s="178"/>
      <c r="K533" s="181"/>
      <c r="L533" s="178"/>
      <c r="M533" s="178"/>
      <c r="N533" s="178"/>
      <c r="O533" s="178"/>
      <c r="P533" s="178"/>
      <c r="Q533" s="181"/>
      <c r="R533" s="181"/>
      <c r="S533" s="181"/>
      <c r="T533" s="181"/>
      <c r="U533" s="181"/>
      <c r="V533" s="181"/>
      <c r="W533" s="178"/>
      <c r="X533" s="178"/>
      <c r="Y533" s="178"/>
      <c r="Z533" s="178"/>
    </row>
    <row r="534" spans="1:26" ht="14.25" customHeight="1">
      <c r="A534" s="178"/>
      <c r="B534" s="192"/>
      <c r="C534" s="178"/>
      <c r="D534" s="178"/>
      <c r="E534" s="178"/>
      <c r="F534" s="178"/>
      <c r="G534" s="178"/>
      <c r="H534" s="178"/>
      <c r="I534" s="178"/>
      <c r="J534" s="178"/>
      <c r="K534" s="181"/>
      <c r="L534" s="178"/>
      <c r="M534" s="178"/>
      <c r="N534" s="178"/>
      <c r="O534" s="178"/>
      <c r="P534" s="178"/>
      <c r="Q534" s="181"/>
      <c r="R534" s="181"/>
      <c r="S534" s="181"/>
      <c r="T534" s="181"/>
      <c r="U534" s="181"/>
      <c r="V534" s="181"/>
      <c r="W534" s="178"/>
      <c r="X534" s="178"/>
      <c r="Y534" s="178"/>
      <c r="Z534" s="178"/>
    </row>
    <row r="535" spans="1:26" ht="14.25" customHeight="1">
      <c r="A535" s="178"/>
      <c r="B535" s="192"/>
      <c r="C535" s="178"/>
      <c r="D535" s="178"/>
      <c r="E535" s="178"/>
      <c r="F535" s="178"/>
      <c r="G535" s="178"/>
      <c r="H535" s="178"/>
      <c r="I535" s="178"/>
      <c r="J535" s="178"/>
      <c r="K535" s="181"/>
      <c r="L535" s="178"/>
      <c r="M535" s="178"/>
      <c r="N535" s="178"/>
      <c r="O535" s="178"/>
      <c r="P535" s="178"/>
      <c r="Q535" s="181"/>
      <c r="R535" s="181"/>
      <c r="S535" s="181"/>
      <c r="T535" s="181"/>
      <c r="U535" s="181"/>
      <c r="V535" s="181"/>
      <c r="W535" s="178"/>
      <c r="X535" s="178"/>
      <c r="Y535" s="178"/>
      <c r="Z535" s="178"/>
    </row>
    <row r="536" spans="1:26" ht="14.25" customHeight="1">
      <c r="A536" s="178"/>
      <c r="B536" s="192"/>
      <c r="C536" s="178"/>
      <c r="D536" s="178"/>
      <c r="E536" s="178"/>
      <c r="F536" s="178"/>
      <c r="G536" s="178"/>
      <c r="H536" s="178"/>
      <c r="I536" s="178"/>
      <c r="J536" s="178"/>
      <c r="K536" s="181"/>
      <c r="L536" s="178"/>
      <c r="M536" s="178"/>
      <c r="N536" s="178"/>
      <c r="O536" s="178"/>
      <c r="P536" s="178"/>
      <c r="Q536" s="181"/>
      <c r="R536" s="181"/>
      <c r="S536" s="181"/>
      <c r="T536" s="181"/>
      <c r="U536" s="181"/>
      <c r="V536" s="181"/>
      <c r="W536" s="178"/>
      <c r="X536" s="178"/>
      <c r="Y536" s="178"/>
      <c r="Z536" s="178"/>
    </row>
    <row r="537" spans="1:26" ht="14.25" customHeight="1">
      <c r="A537" s="178"/>
      <c r="B537" s="192"/>
      <c r="C537" s="178"/>
      <c r="D537" s="178"/>
      <c r="E537" s="178"/>
      <c r="F537" s="178"/>
      <c r="G537" s="178"/>
      <c r="H537" s="178"/>
      <c r="I537" s="178"/>
      <c r="J537" s="178"/>
      <c r="K537" s="181"/>
      <c r="L537" s="178"/>
      <c r="M537" s="178"/>
      <c r="N537" s="178"/>
      <c r="O537" s="178"/>
      <c r="P537" s="178"/>
      <c r="Q537" s="181"/>
      <c r="R537" s="181"/>
      <c r="S537" s="181"/>
      <c r="T537" s="181"/>
      <c r="U537" s="181"/>
      <c r="V537" s="181"/>
      <c r="W537" s="178"/>
      <c r="X537" s="178"/>
      <c r="Y537" s="178"/>
      <c r="Z537" s="178"/>
    </row>
    <row r="538" spans="1:26" ht="14.25" customHeight="1">
      <c r="A538" s="178"/>
      <c r="B538" s="192"/>
      <c r="C538" s="178"/>
      <c r="D538" s="178"/>
      <c r="E538" s="178"/>
      <c r="F538" s="178"/>
      <c r="G538" s="178"/>
      <c r="H538" s="178"/>
      <c r="I538" s="178"/>
      <c r="J538" s="178"/>
      <c r="K538" s="181"/>
      <c r="L538" s="178"/>
      <c r="M538" s="178"/>
      <c r="N538" s="178"/>
      <c r="O538" s="178"/>
      <c r="P538" s="178"/>
      <c r="Q538" s="181"/>
      <c r="R538" s="181"/>
      <c r="S538" s="181"/>
      <c r="T538" s="181"/>
      <c r="U538" s="181"/>
      <c r="V538" s="181"/>
      <c r="W538" s="178"/>
      <c r="X538" s="178"/>
      <c r="Y538" s="178"/>
      <c r="Z538" s="178"/>
    </row>
    <row r="539" spans="1:26" ht="14.25" customHeight="1">
      <c r="A539" s="178"/>
      <c r="B539" s="192"/>
      <c r="C539" s="178"/>
      <c r="D539" s="178"/>
      <c r="E539" s="178"/>
      <c r="F539" s="178"/>
      <c r="G539" s="178"/>
      <c r="H539" s="178"/>
      <c r="I539" s="178"/>
      <c r="J539" s="178"/>
      <c r="K539" s="181"/>
      <c r="L539" s="178"/>
      <c r="M539" s="178"/>
      <c r="N539" s="178"/>
      <c r="O539" s="178"/>
      <c r="P539" s="178"/>
      <c r="Q539" s="181"/>
      <c r="R539" s="181"/>
      <c r="S539" s="181"/>
      <c r="T539" s="181"/>
      <c r="U539" s="181"/>
      <c r="V539" s="181"/>
      <c r="W539" s="178"/>
      <c r="X539" s="178"/>
      <c r="Y539" s="178"/>
      <c r="Z539" s="178"/>
    </row>
    <row r="540" spans="1:26" ht="14.25" customHeight="1">
      <c r="A540" s="178"/>
      <c r="B540" s="192"/>
      <c r="C540" s="178"/>
      <c r="D540" s="178"/>
      <c r="E540" s="178"/>
      <c r="F540" s="178"/>
      <c r="G540" s="178"/>
      <c r="H540" s="178"/>
      <c r="I540" s="178"/>
      <c r="J540" s="178"/>
      <c r="K540" s="181"/>
      <c r="L540" s="178"/>
      <c r="M540" s="178"/>
      <c r="N540" s="178"/>
      <c r="O540" s="178"/>
      <c r="P540" s="178"/>
      <c r="Q540" s="181"/>
      <c r="R540" s="181"/>
      <c r="S540" s="181"/>
      <c r="T540" s="181"/>
      <c r="U540" s="181"/>
      <c r="V540" s="181"/>
      <c r="W540" s="178"/>
      <c r="X540" s="178"/>
      <c r="Y540" s="178"/>
      <c r="Z540" s="178"/>
    </row>
    <row r="541" spans="1:26" ht="14.25" customHeight="1">
      <c r="A541" s="178"/>
      <c r="B541" s="192"/>
      <c r="C541" s="178"/>
      <c r="D541" s="178"/>
      <c r="E541" s="178"/>
      <c r="F541" s="178"/>
      <c r="G541" s="178"/>
      <c r="H541" s="178"/>
      <c r="I541" s="178"/>
      <c r="J541" s="178"/>
      <c r="K541" s="181"/>
      <c r="L541" s="178"/>
      <c r="M541" s="178"/>
      <c r="N541" s="178"/>
      <c r="O541" s="178"/>
      <c r="P541" s="178"/>
      <c r="Q541" s="181"/>
      <c r="R541" s="181"/>
      <c r="S541" s="181"/>
      <c r="T541" s="181"/>
      <c r="U541" s="181"/>
      <c r="V541" s="181"/>
      <c r="W541" s="178"/>
      <c r="X541" s="178"/>
      <c r="Y541" s="178"/>
      <c r="Z541" s="178"/>
    </row>
    <row r="542" spans="1:26" ht="14.25" customHeight="1">
      <c r="A542" s="178"/>
      <c r="B542" s="192"/>
      <c r="C542" s="178"/>
      <c r="D542" s="178"/>
      <c r="E542" s="178"/>
      <c r="F542" s="178"/>
      <c r="G542" s="178"/>
      <c r="H542" s="178"/>
      <c r="I542" s="178"/>
      <c r="J542" s="178"/>
      <c r="K542" s="181"/>
      <c r="L542" s="178"/>
      <c r="M542" s="178"/>
      <c r="N542" s="178"/>
      <c r="O542" s="178"/>
      <c r="P542" s="178"/>
      <c r="Q542" s="181"/>
      <c r="R542" s="181"/>
      <c r="S542" s="181"/>
      <c r="T542" s="181"/>
      <c r="U542" s="181"/>
      <c r="V542" s="181"/>
      <c r="W542" s="178"/>
      <c r="X542" s="178"/>
      <c r="Y542" s="178"/>
      <c r="Z542" s="178"/>
    </row>
    <row r="543" spans="1:26" ht="14.25" customHeight="1">
      <c r="A543" s="178"/>
      <c r="B543" s="192"/>
      <c r="C543" s="178"/>
      <c r="D543" s="178"/>
      <c r="E543" s="178"/>
      <c r="F543" s="178"/>
      <c r="G543" s="178"/>
      <c r="H543" s="178"/>
      <c r="I543" s="178"/>
      <c r="J543" s="178"/>
      <c r="K543" s="181"/>
      <c r="L543" s="178"/>
      <c r="M543" s="178"/>
      <c r="N543" s="178"/>
      <c r="O543" s="178"/>
      <c r="P543" s="178"/>
      <c r="Q543" s="181"/>
      <c r="R543" s="181"/>
      <c r="S543" s="181"/>
      <c r="T543" s="181"/>
      <c r="U543" s="181"/>
      <c r="V543" s="181"/>
      <c r="W543" s="178"/>
      <c r="X543" s="178"/>
      <c r="Y543" s="178"/>
      <c r="Z543" s="178"/>
    </row>
    <row r="544" spans="1:26" ht="14.25" customHeight="1">
      <c r="A544" s="178"/>
      <c r="B544" s="192"/>
      <c r="C544" s="178"/>
      <c r="D544" s="178"/>
      <c r="E544" s="178"/>
      <c r="F544" s="178"/>
      <c r="G544" s="178"/>
      <c r="H544" s="178"/>
      <c r="I544" s="178"/>
      <c r="J544" s="178"/>
      <c r="K544" s="181"/>
      <c r="L544" s="178"/>
      <c r="M544" s="178"/>
      <c r="N544" s="178"/>
      <c r="O544" s="178"/>
      <c r="P544" s="178"/>
      <c r="Q544" s="181"/>
      <c r="R544" s="181"/>
      <c r="S544" s="181"/>
      <c r="T544" s="181"/>
      <c r="U544" s="181"/>
      <c r="V544" s="181"/>
      <c r="W544" s="178"/>
      <c r="X544" s="178"/>
      <c r="Y544" s="178"/>
      <c r="Z544" s="178"/>
    </row>
    <row r="545" spans="1:26" ht="14.25" customHeight="1">
      <c r="A545" s="178"/>
      <c r="B545" s="192"/>
      <c r="C545" s="178"/>
      <c r="D545" s="178"/>
      <c r="E545" s="178"/>
      <c r="F545" s="178"/>
      <c r="G545" s="178"/>
      <c r="H545" s="178"/>
      <c r="I545" s="178"/>
      <c r="J545" s="178"/>
      <c r="K545" s="181"/>
      <c r="L545" s="178"/>
      <c r="M545" s="178"/>
      <c r="N545" s="178"/>
      <c r="O545" s="178"/>
      <c r="P545" s="178"/>
      <c r="Q545" s="181"/>
      <c r="R545" s="181"/>
      <c r="S545" s="181"/>
      <c r="T545" s="181"/>
      <c r="U545" s="181"/>
      <c r="V545" s="181"/>
      <c r="W545" s="178"/>
      <c r="X545" s="178"/>
      <c r="Y545" s="178"/>
      <c r="Z545" s="178"/>
    </row>
    <row r="546" spans="1:26" ht="14.25" customHeight="1">
      <c r="A546" s="178"/>
      <c r="B546" s="192"/>
      <c r="C546" s="178"/>
      <c r="D546" s="178"/>
      <c r="E546" s="178"/>
      <c r="F546" s="178"/>
      <c r="G546" s="178"/>
      <c r="H546" s="178"/>
      <c r="I546" s="178"/>
      <c r="J546" s="178"/>
      <c r="K546" s="181"/>
      <c r="L546" s="178"/>
      <c r="M546" s="178"/>
      <c r="N546" s="178"/>
      <c r="O546" s="178"/>
      <c r="P546" s="178"/>
      <c r="Q546" s="181"/>
      <c r="R546" s="181"/>
      <c r="S546" s="181"/>
      <c r="T546" s="181"/>
      <c r="U546" s="181"/>
      <c r="V546" s="181"/>
      <c r="W546" s="178"/>
      <c r="X546" s="178"/>
      <c r="Y546" s="178"/>
      <c r="Z546" s="178"/>
    </row>
    <row r="547" spans="1:26" ht="14.25" customHeight="1">
      <c r="A547" s="178"/>
      <c r="B547" s="192"/>
      <c r="C547" s="178"/>
      <c r="D547" s="178"/>
      <c r="E547" s="178"/>
      <c r="F547" s="178"/>
      <c r="G547" s="178"/>
      <c r="H547" s="178"/>
      <c r="I547" s="178"/>
      <c r="J547" s="178"/>
      <c r="K547" s="181"/>
      <c r="L547" s="178"/>
      <c r="M547" s="178"/>
      <c r="N547" s="178"/>
      <c r="O547" s="178"/>
      <c r="P547" s="178"/>
      <c r="Q547" s="181"/>
      <c r="R547" s="181"/>
      <c r="S547" s="181"/>
      <c r="T547" s="181"/>
      <c r="U547" s="181"/>
      <c r="V547" s="181"/>
      <c r="W547" s="178"/>
      <c r="X547" s="178"/>
      <c r="Y547" s="178"/>
      <c r="Z547" s="178"/>
    </row>
    <row r="548" spans="1:26" ht="14.25" customHeight="1">
      <c r="A548" s="178"/>
      <c r="B548" s="192"/>
      <c r="C548" s="178"/>
      <c r="D548" s="178"/>
      <c r="E548" s="178"/>
      <c r="F548" s="178"/>
      <c r="G548" s="178"/>
      <c r="H548" s="178"/>
      <c r="I548" s="178"/>
      <c r="J548" s="178"/>
      <c r="K548" s="181"/>
      <c r="L548" s="178"/>
      <c r="M548" s="178"/>
      <c r="N548" s="178"/>
      <c r="O548" s="178"/>
      <c r="P548" s="178"/>
      <c r="Q548" s="181"/>
      <c r="R548" s="181"/>
      <c r="S548" s="181"/>
      <c r="T548" s="181"/>
      <c r="U548" s="181"/>
      <c r="V548" s="181"/>
      <c r="W548" s="178"/>
      <c r="X548" s="178"/>
      <c r="Y548" s="178"/>
      <c r="Z548" s="178"/>
    </row>
    <row r="549" spans="1:26" ht="14.25" customHeight="1">
      <c r="A549" s="178"/>
      <c r="B549" s="192"/>
      <c r="C549" s="178"/>
      <c r="D549" s="178"/>
      <c r="E549" s="178"/>
      <c r="F549" s="178"/>
      <c r="G549" s="178"/>
      <c r="H549" s="178"/>
      <c r="I549" s="178"/>
      <c r="J549" s="178"/>
      <c r="K549" s="181"/>
      <c r="L549" s="178"/>
      <c r="M549" s="178"/>
      <c r="N549" s="178"/>
      <c r="O549" s="178"/>
      <c r="P549" s="178"/>
      <c r="Q549" s="181"/>
      <c r="R549" s="181"/>
      <c r="S549" s="181"/>
      <c r="T549" s="181"/>
      <c r="U549" s="181"/>
      <c r="V549" s="181"/>
      <c r="W549" s="178"/>
      <c r="X549" s="178"/>
      <c r="Y549" s="178"/>
      <c r="Z549" s="178"/>
    </row>
    <row r="550" spans="1:26" ht="14.25" customHeight="1">
      <c r="A550" s="178"/>
      <c r="B550" s="192"/>
      <c r="C550" s="178"/>
      <c r="D550" s="178"/>
      <c r="E550" s="178"/>
      <c r="F550" s="178"/>
      <c r="G550" s="178"/>
      <c r="H550" s="178"/>
      <c r="I550" s="178"/>
      <c r="J550" s="178"/>
      <c r="K550" s="181"/>
      <c r="L550" s="178"/>
      <c r="M550" s="178"/>
      <c r="N550" s="178"/>
      <c r="O550" s="178"/>
      <c r="P550" s="178"/>
      <c r="Q550" s="181"/>
      <c r="R550" s="181"/>
      <c r="S550" s="181"/>
      <c r="T550" s="181"/>
      <c r="U550" s="181"/>
      <c r="V550" s="181"/>
      <c r="W550" s="178"/>
      <c r="X550" s="178"/>
      <c r="Y550" s="178"/>
      <c r="Z550" s="178"/>
    </row>
    <row r="551" spans="1:26" ht="14.25" customHeight="1">
      <c r="A551" s="178"/>
      <c r="B551" s="192"/>
      <c r="C551" s="178"/>
      <c r="D551" s="178"/>
      <c r="E551" s="178"/>
      <c r="F551" s="178"/>
      <c r="G551" s="178"/>
      <c r="H551" s="178"/>
      <c r="I551" s="178"/>
      <c r="J551" s="178"/>
      <c r="K551" s="181"/>
      <c r="L551" s="178"/>
      <c r="M551" s="178"/>
      <c r="N551" s="178"/>
      <c r="O551" s="178"/>
      <c r="P551" s="178"/>
      <c r="Q551" s="181"/>
      <c r="R551" s="181"/>
      <c r="S551" s="181"/>
      <c r="T551" s="181"/>
      <c r="U551" s="181"/>
      <c r="V551" s="181"/>
      <c r="W551" s="178"/>
      <c r="X551" s="178"/>
      <c r="Y551" s="178"/>
      <c r="Z551" s="178"/>
    </row>
    <row r="552" spans="1:26" ht="14.25" customHeight="1">
      <c r="A552" s="178"/>
      <c r="B552" s="192"/>
      <c r="C552" s="178"/>
      <c r="D552" s="178"/>
      <c r="E552" s="178"/>
      <c r="F552" s="178"/>
      <c r="G552" s="178"/>
      <c r="H552" s="178"/>
      <c r="I552" s="178"/>
      <c r="J552" s="178"/>
      <c r="K552" s="181"/>
      <c r="L552" s="178"/>
      <c r="M552" s="178"/>
      <c r="N552" s="178"/>
      <c r="O552" s="178"/>
      <c r="P552" s="178"/>
      <c r="Q552" s="181"/>
      <c r="R552" s="181"/>
      <c r="S552" s="181"/>
      <c r="T552" s="181"/>
      <c r="U552" s="181"/>
      <c r="V552" s="181"/>
      <c r="W552" s="178"/>
      <c r="X552" s="178"/>
      <c r="Y552" s="178"/>
      <c r="Z552" s="178"/>
    </row>
    <row r="553" spans="1:26" ht="14.25" customHeight="1">
      <c r="A553" s="178"/>
      <c r="B553" s="192"/>
      <c r="C553" s="178"/>
      <c r="D553" s="178"/>
      <c r="E553" s="178"/>
      <c r="F553" s="178"/>
      <c r="G553" s="178"/>
      <c r="H553" s="178"/>
      <c r="I553" s="178"/>
      <c r="J553" s="178"/>
      <c r="K553" s="181"/>
      <c r="L553" s="178"/>
      <c r="M553" s="178"/>
      <c r="N553" s="178"/>
      <c r="O553" s="178"/>
      <c r="P553" s="178"/>
      <c r="Q553" s="181"/>
      <c r="R553" s="181"/>
      <c r="S553" s="181"/>
      <c r="T553" s="181"/>
      <c r="U553" s="181"/>
      <c r="V553" s="181"/>
      <c r="W553" s="178"/>
      <c r="X553" s="178"/>
      <c r="Y553" s="178"/>
      <c r="Z553" s="178"/>
    </row>
    <row r="554" spans="1:26" ht="14.25" customHeight="1">
      <c r="A554" s="178"/>
      <c r="B554" s="192"/>
      <c r="C554" s="178"/>
      <c r="D554" s="178"/>
      <c r="E554" s="178"/>
      <c r="F554" s="178"/>
      <c r="G554" s="178"/>
      <c r="H554" s="178"/>
      <c r="I554" s="178"/>
      <c r="J554" s="178"/>
      <c r="K554" s="181"/>
      <c r="L554" s="178"/>
      <c r="M554" s="178"/>
      <c r="N554" s="178"/>
      <c r="O554" s="178"/>
      <c r="P554" s="178"/>
      <c r="Q554" s="181"/>
      <c r="R554" s="181"/>
      <c r="S554" s="181"/>
      <c r="T554" s="181"/>
      <c r="U554" s="181"/>
      <c r="V554" s="181"/>
      <c r="W554" s="178"/>
      <c r="X554" s="178"/>
      <c r="Y554" s="178"/>
      <c r="Z554" s="178"/>
    </row>
    <row r="555" spans="1:26" ht="14.25" customHeight="1">
      <c r="A555" s="178"/>
      <c r="B555" s="192"/>
      <c r="C555" s="178"/>
      <c r="D555" s="178"/>
      <c r="E555" s="178"/>
      <c r="F555" s="178"/>
      <c r="G555" s="178"/>
      <c r="H555" s="178"/>
      <c r="I555" s="178"/>
      <c r="J555" s="178"/>
      <c r="K555" s="181"/>
      <c r="L555" s="178"/>
      <c r="M555" s="178"/>
      <c r="N555" s="178"/>
      <c r="O555" s="178"/>
      <c r="P555" s="178"/>
      <c r="Q555" s="181"/>
      <c r="R555" s="181"/>
      <c r="S555" s="181"/>
      <c r="T555" s="181"/>
      <c r="U555" s="181"/>
      <c r="V555" s="181"/>
      <c r="W555" s="178"/>
      <c r="X555" s="178"/>
      <c r="Y555" s="178"/>
      <c r="Z555" s="178"/>
    </row>
    <row r="556" spans="1:26" ht="14.25" customHeight="1">
      <c r="A556" s="178"/>
      <c r="B556" s="192"/>
      <c r="C556" s="178"/>
      <c r="D556" s="178"/>
      <c r="E556" s="178"/>
      <c r="F556" s="178"/>
      <c r="G556" s="178"/>
      <c r="H556" s="178"/>
      <c r="I556" s="178"/>
      <c r="J556" s="178"/>
      <c r="K556" s="181"/>
      <c r="L556" s="178"/>
      <c r="M556" s="178"/>
      <c r="N556" s="178"/>
      <c r="O556" s="178"/>
      <c r="P556" s="178"/>
      <c r="Q556" s="181"/>
      <c r="R556" s="181"/>
      <c r="S556" s="181"/>
      <c r="T556" s="181"/>
      <c r="U556" s="181"/>
      <c r="V556" s="181"/>
      <c r="W556" s="178"/>
      <c r="X556" s="178"/>
      <c r="Y556" s="178"/>
      <c r="Z556" s="178"/>
    </row>
    <row r="557" spans="1:26" ht="14.25" customHeight="1">
      <c r="A557" s="178"/>
      <c r="B557" s="192"/>
      <c r="C557" s="178"/>
      <c r="D557" s="178"/>
      <c r="E557" s="178"/>
      <c r="F557" s="178"/>
      <c r="G557" s="178"/>
      <c r="H557" s="178"/>
      <c r="I557" s="178"/>
      <c r="J557" s="178"/>
      <c r="K557" s="181"/>
      <c r="L557" s="178"/>
      <c r="M557" s="178"/>
      <c r="N557" s="178"/>
      <c r="O557" s="178"/>
      <c r="P557" s="178"/>
      <c r="Q557" s="181"/>
      <c r="R557" s="181"/>
      <c r="S557" s="181"/>
      <c r="T557" s="181"/>
      <c r="U557" s="181"/>
      <c r="V557" s="181"/>
      <c r="W557" s="178"/>
      <c r="X557" s="178"/>
      <c r="Y557" s="178"/>
      <c r="Z557" s="178"/>
    </row>
    <row r="558" spans="1:26" ht="14.25" customHeight="1">
      <c r="A558" s="178"/>
      <c r="B558" s="192"/>
      <c r="C558" s="178"/>
      <c r="D558" s="178"/>
      <c r="E558" s="178"/>
      <c r="F558" s="178"/>
      <c r="G558" s="178"/>
      <c r="H558" s="178"/>
      <c r="I558" s="178"/>
      <c r="J558" s="178"/>
      <c r="K558" s="181"/>
      <c r="L558" s="178"/>
      <c r="M558" s="178"/>
      <c r="N558" s="178"/>
      <c r="O558" s="178"/>
      <c r="P558" s="178"/>
      <c r="Q558" s="181"/>
      <c r="R558" s="181"/>
      <c r="S558" s="181"/>
      <c r="T558" s="181"/>
      <c r="U558" s="181"/>
      <c r="V558" s="181"/>
      <c r="W558" s="178"/>
      <c r="X558" s="178"/>
      <c r="Y558" s="178"/>
      <c r="Z558" s="178"/>
    </row>
    <row r="559" spans="1:26" ht="14.25" customHeight="1">
      <c r="A559" s="178"/>
      <c r="B559" s="192"/>
      <c r="C559" s="178"/>
      <c r="D559" s="178"/>
      <c r="E559" s="178"/>
      <c r="F559" s="178"/>
      <c r="G559" s="178"/>
      <c r="H559" s="178"/>
      <c r="I559" s="178"/>
      <c r="J559" s="178"/>
      <c r="K559" s="181"/>
      <c r="L559" s="178"/>
      <c r="M559" s="178"/>
      <c r="N559" s="178"/>
      <c r="O559" s="178"/>
      <c r="P559" s="178"/>
      <c r="Q559" s="181"/>
      <c r="R559" s="181"/>
      <c r="S559" s="181"/>
      <c r="T559" s="181"/>
      <c r="U559" s="181"/>
      <c r="V559" s="181"/>
      <c r="W559" s="178"/>
      <c r="X559" s="178"/>
      <c r="Y559" s="178"/>
      <c r="Z559" s="178"/>
    </row>
    <row r="560" spans="1:26" ht="14.25" customHeight="1">
      <c r="A560" s="178"/>
      <c r="B560" s="192"/>
      <c r="C560" s="178"/>
      <c r="D560" s="178"/>
      <c r="E560" s="178"/>
      <c r="F560" s="178"/>
      <c r="G560" s="178"/>
      <c r="H560" s="178"/>
      <c r="I560" s="178"/>
      <c r="J560" s="178"/>
      <c r="K560" s="181"/>
      <c r="L560" s="178"/>
      <c r="M560" s="178"/>
      <c r="N560" s="178"/>
      <c r="O560" s="178"/>
      <c r="P560" s="178"/>
      <c r="Q560" s="181"/>
      <c r="R560" s="181"/>
      <c r="S560" s="181"/>
      <c r="T560" s="181"/>
      <c r="U560" s="181"/>
      <c r="V560" s="181"/>
      <c r="W560" s="178"/>
      <c r="X560" s="178"/>
      <c r="Y560" s="178"/>
      <c r="Z560" s="178"/>
    </row>
    <row r="561" spans="1:26" ht="14.25" customHeight="1">
      <c r="A561" s="178"/>
      <c r="B561" s="192"/>
      <c r="C561" s="178"/>
      <c r="D561" s="178"/>
      <c r="E561" s="178"/>
      <c r="F561" s="178"/>
      <c r="G561" s="178"/>
      <c r="H561" s="178"/>
      <c r="I561" s="178"/>
      <c r="J561" s="178"/>
      <c r="K561" s="181"/>
      <c r="L561" s="178"/>
      <c r="M561" s="178"/>
      <c r="N561" s="178"/>
      <c r="O561" s="178"/>
      <c r="P561" s="178"/>
      <c r="Q561" s="181"/>
      <c r="R561" s="181"/>
      <c r="S561" s="181"/>
      <c r="T561" s="181"/>
      <c r="U561" s="181"/>
      <c r="V561" s="181"/>
      <c r="W561" s="178"/>
      <c r="X561" s="178"/>
      <c r="Y561" s="178"/>
      <c r="Z561" s="178"/>
    </row>
    <row r="562" spans="1:26" ht="14.25" customHeight="1">
      <c r="A562" s="178"/>
      <c r="B562" s="192"/>
      <c r="C562" s="178"/>
      <c r="D562" s="178"/>
      <c r="E562" s="178"/>
      <c r="F562" s="178"/>
      <c r="G562" s="178"/>
      <c r="H562" s="178"/>
      <c r="I562" s="178"/>
      <c r="J562" s="178"/>
      <c r="K562" s="181"/>
      <c r="L562" s="178"/>
      <c r="M562" s="178"/>
      <c r="N562" s="178"/>
      <c r="O562" s="178"/>
      <c r="P562" s="178"/>
      <c r="Q562" s="181"/>
      <c r="R562" s="181"/>
      <c r="S562" s="181"/>
      <c r="T562" s="181"/>
      <c r="U562" s="181"/>
      <c r="V562" s="181"/>
      <c r="W562" s="178"/>
      <c r="X562" s="178"/>
      <c r="Y562" s="178"/>
      <c r="Z562" s="178"/>
    </row>
    <row r="563" spans="1:26" ht="14.25" customHeight="1">
      <c r="A563" s="178"/>
      <c r="B563" s="192"/>
      <c r="C563" s="178"/>
      <c r="D563" s="178"/>
      <c r="E563" s="178"/>
      <c r="F563" s="178"/>
      <c r="G563" s="178"/>
      <c r="H563" s="178"/>
      <c r="I563" s="178"/>
      <c r="J563" s="178"/>
      <c r="K563" s="181"/>
      <c r="L563" s="178"/>
      <c r="M563" s="178"/>
      <c r="N563" s="178"/>
      <c r="O563" s="178"/>
      <c r="P563" s="178"/>
      <c r="Q563" s="181"/>
      <c r="R563" s="181"/>
      <c r="S563" s="181"/>
      <c r="T563" s="181"/>
      <c r="U563" s="181"/>
      <c r="V563" s="181"/>
      <c r="W563" s="178"/>
      <c r="X563" s="178"/>
      <c r="Y563" s="178"/>
      <c r="Z563" s="178"/>
    </row>
    <row r="564" spans="1:26" ht="14.25" customHeight="1">
      <c r="A564" s="178"/>
      <c r="B564" s="192"/>
      <c r="C564" s="178"/>
      <c r="D564" s="178"/>
      <c r="E564" s="178"/>
      <c r="F564" s="178"/>
      <c r="G564" s="178"/>
      <c r="H564" s="178"/>
      <c r="I564" s="178"/>
      <c r="J564" s="178"/>
      <c r="K564" s="181"/>
      <c r="L564" s="178"/>
      <c r="M564" s="178"/>
      <c r="N564" s="178"/>
      <c r="O564" s="178"/>
      <c r="P564" s="178"/>
      <c r="Q564" s="181"/>
      <c r="R564" s="181"/>
      <c r="S564" s="181"/>
      <c r="T564" s="181"/>
      <c r="U564" s="181"/>
      <c r="V564" s="181"/>
      <c r="W564" s="178"/>
      <c r="X564" s="178"/>
      <c r="Y564" s="178"/>
      <c r="Z564" s="178"/>
    </row>
    <row r="565" spans="1:26" ht="14.25" customHeight="1">
      <c r="A565" s="178"/>
      <c r="B565" s="192"/>
      <c r="C565" s="178"/>
      <c r="D565" s="178"/>
      <c r="E565" s="178"/>
      <c r="F565" s="178"/>
      <c r="G565" s="178"/>
      <c r="H565" s="178"/>
      <c r="I565" s="178"/>
      <c r="J565" s="178"/>
      <c r="K565" s="181"/>
      <c r="L565" s="178"/>
      <c r="M565" s="178"/>
      <c r="N565" s="178"/>
      <c r="O565" s="178"/>
      <c r="P565" s="178"/>
      <c r="Q565" s="181"/>
      <c r="R565" s="181"/>
      <c r="S565" s="181"/>
      <c r="T565" s="181"/>
      <c r="U565" s="181"/>
      <c r="V565" s="181"/>
      <c r="W565" s="178"/>
      <c r="X565" s="178"/>
      <c r="Y565" s="178"/>
      <c r="Z565" s="178"/>
    </row>
    <row r="566" spans="1:26" ht="14.25" customHeight="1">
      <c r="A566" s="178"/>
      <c r="B566" s="192"/>
      <c r="C566" s="178"/>
      <c r="D566" s="178"/>
      <c r="E566" s="178"/>
      <c r="F566" s="178"/>
      <c r="G566" s="178"/>
      <c r="H566" s="178"/>
      <c r="I566" s="178"/>
      <c r="J566" s="178"/>
      <c r="K566" s="181"/>
      <c r="L566" s="178"/>
      <c r="M566" s="178"/>
      <c r="N566" s="178"/>
      <c r="O566" s="178"/>
      <c r="P566" s="178"/>
      <c r="Q566" s="181"/>
      <c r="R566" s="181"/>
      <c r="S566" s="181"/>
      <c r="T566" s="181"/>
      <c r="U566" s="181"/>
      <c r="V566" s="181"/>
      <c r="W566" s="178"/>
      <c r="X566" s="178"/>
      <c r="Y566" s="178"/>
      <c r="Z566" s="178"/>
    </row>
    <row r="567" spans="1:26" ht="14.25" customHeight="1">
      <c r="A567" s="178"/>
      <c r="B567" s="192"/>
      <c r="C567" s="178"/>
      <c r="D567" s="178"/>
      <c r="E567" s="178"/>
      <c r="F567" s="178"/>
      <c r="G567" s="178"/>
      <c r="H567" s="178"/>
      <c r="I567" s="178"/>
      <c r="J567" s="178"/>
      <c r="K567" s="181"/>
      <c r="L567" s="178"/>
      <c r="M567" s="178"/>
      <c r="N567" s="178"/>
      <c r="O567" s="178"/>
      <c r="P567" s="178"/>
      <c r="Q567" s="181"/>
      <c r="R567" s="181"/>
      <c r="S567" s="181"/>
      <c r="T567" s="181"/>
      <c r="U567" s="181"/>
      <c r="V567" s="181"/>
      <c r="W567" s="178"/>
      <c r="X567" s="178"/>
      <c r="Y567" s="178"/>
      <c r="Z567" s="178"/>
    </row>
    <row r="568" spans="1:26" ht="14.25" customHeight="1">
      <c r="A568" s="178"/>
      <c r="B568" s="192"/>
      <c r="C568" s="178"/>
      <c r="D568" s="178"/>
      <c r="E568" s="178"/>
      <c r="F568" s="178"/>
      <c r="G568" s="178"/>
      <c r="H568" s="178"/>
      <c r="I568" s="178"/>
      <c r="J568" s="178"/>
      <c r="K568" s="181"/>
      <c r="L568" s="178"/>
      <c r="M568" s="178"/>
      <c r="N568" s="178"/>
      <c r="O568" s="178"/>
      <c r="P568" s="178"/>
      <c r="Q568" s="181"/>
      <c r="R568" s="181"/>
      <c r="S568" s="181"/>
      <c r="T568" s="181"/>
      <c r="U568" s="181"/>
      <c r="V568" s="181"/>
      <c r="W568" s="178"/>
      <c r="X568" s="178"/>
      <c r="Y568" s="178"/>
      <c r="Z568" s="178"/>
    </row>
    <row r="569" spans="1:26" ht="14.25" customHeight="1">
      <c r="A569" s="178"/>
      <c r="B569" s="192"/>
      <c r="C569" s="178"/>
      <c r="D569" s="178"/>
      <c r="E569" s="178"/>
      <c r="F569" s="178"/>
      <c r="G569" s="178"/>
      <c r="H569" s="178"/>
      <c r="I569" s="178"/>
      <c r="J569" s="178"/>
      <c r="K569" s="181"/>
      <c r="L569" s="178"/>
      <c r="M569" s="178"/>
      <c r="N569" s="178"/>
      <c r="O569" s="178"/>
      <c r="P569" s="178"/>
      <c r="Q569" s="181"/>
      <c r="R569" s="181"/>
      <c r="S569" s="181"/>
      <c r="T569" s="181"/>
      <c r="U569" s="181"/>
      <c r="V569" s="181"/>
      <c r="W569" s="178"/>
      <c r="X569" s="178"/>
      <c r="Y569" s="178"/>
      <c r="Z569" s="178"/>
    </row>
    <row r="570" spans="1:26" ht="14.25" customHeight="1">
      <c r="A570" s="178"/>
      <c r="B570" s="192"/>
      <c r="C570" s="178"/>
      <c r="D570" s="178"/>
      <c r="E570" s="178"/>
      <c r="F570" s="178"/>
      <c r="G570" s="178"/>
      <c r="H570" s="178"/>
      <c r="I570" s="178"/>
      <c r="J570" s="178"/>
      <c r="K570" s="181"/>
      <c r="L570" s="178"/>
      <c r="M570" s="178"/>
      <c r="N570" s="178"/>
      <c r="O570" s="178"/>
      <c r="P570" s="178"/>
      <c r="Q570" s="181"/>
      <c r="R570" s="181"/>
      <c r="S570" s="181"/>
      <c r="T570" s="181"/>
      <c r="U570" s="181"/>
      <c r="V570" s="181"/>
      <c r="W570" s="178"/>
      <c r="X570" s="178"/>
      <c r="Y570" s="178"/>
      <c r="Z570" s="178"/>
    </row>
    <row r="571" spans="1:26" ht="14.25" customHeight="1">
      <c r="A571" s="178"/>
      <c r="B571" s="192"/>
      <c r="C571" s="178"/>
      <c r="D571" s="178"/>
      <c r="E571" s="178"/>
      <c r="F571" s="178"/>
      <c r="G571" s="178"/>
      <c r="H571" s="178"/>
      <c r="I571" s="178"/>
      <c r="J571" s="178"/>
      <c r="K571" s="181"/>
      <c r="L571" s="178"/>
      <c r="M571" s="178"/>
      <c r="N571" s="178"/>
      <c r="O571" s="178"/>
      <c r="P571" s="178"/>
      <c r="Q571" s="181"/>
      <c r="R571" s="181"/>
      <c r="S571" s="181"/>
      <c r="T571" s="181"/>
      <c r="U571" s="181"/>
      <c r="V571" s="181"/>
      <c r="W571" s="178"/>
      <c r="X571" s="178"/>
      <c r="Y571" s="178"/>
      <c r="Z571" s="178"/>
    </row>
    <row r="572" spans="1:26" ht="14.25" customHeight="1">
      <c r="A572" s="178"/>
      <c r="B572" s="192"/>
      <c r="C572" s="178"/>
      <c r="D572" s="178"/>
      <c r="E572" s="178"/>
      <c r="F572" s="178"/>
      <c r="G572" s="178"/>
      <c r="H572" s="178"/>
      <c r="I572" s="178"/>
      <c r="J572" s="178"/>
      <c r="K572" s="181"/>
      <c r="L572" s="178"/>
      <c r="M572" s="178"/>
      <c r="N572" s="178"/>
      <c r="O572" s="178"/>
      <c r="P572" s="178"/>
      <c r="Q572" s="181"/>
      <c r="R572" s="181"/>
      <c r="S572" s="181"/>
      <c r="T572" s="181"/>
      <c r="U572" s="181"/>
      <c r="V572" s="181"/>
      <c r="W572" s="178"/>
      <c r="X572" s="178"/>
      <c r="Y572" s="178"/>
      <c r="Z572" s="178"/>
    </row>
    <row r="573" spans="1:26" ht="14.25" customHeight="1">
      <c r="A573" s="178"/>
      <c r="B573" s="192"/>
      <c r="C573" s="178"/>
      <c r="D573" s="178"/>
      <c r="E573" s="178"/>
      <c r="F573" s="178"/>
      <c r="G573" s="178"/>
      <c r="H573" s="178"/>
      <c r="I573" s="178"/>
      <c r="J573" s="178"/>
      <c r="K573" s="181"/>
      <c r="L573" s="178"/>
      <c r="M573" s="178"/>
      <c r="N573" s="178"/>
      <c r="O573" s="178"/>
      <c r="P573" s="178"/>
      <c r="Q573" s="181"/>
      <c r="R573" s="181"/>
      <c r="S573" s="181"/>
      <c r="T573" s="181"/>
      <c r="U573" s="181"/>
      <c r="V573" s="181"/>
      <c r="W573" s="178"/>
      <c r="X573" s="178"/>
      <c r="Y573" s="178"/>
      <c r="Z573" s="178"/>
    </row>
    <row r="574" spans="1:26" ht="14.25" customHeight="1">
      <c r="A574" s="178"/>
      <c r="B574" s="192"/>
      <c r="C574" s="178"/>
      <c r="D574" s="178"/>
      <c r="E574" s="178"/>
      <c r="F574" s="178"/>
      <c r="G574" s="178"/>
      <c r="H574" s="178"/>
      <c r="I574" s="178"/>
      <c r="J574" s="178"/>
      <c r="K574" s="181"/>
      <c r="L574" s="178"/>
      <c r="M574" s="178"/>
      <c r="N574" s="178"/>
      <c r="O574" s="178"/>
      <c r="P574" s="178"/>
      <c r="Q574" s="181"/>
      <c r="R574" s="181"/>
      <c r="S574" s="181"/>
      <c r="T574" s="181"/>
      <c r="U574" s="181"/>
      <c r="V574" s="181"/>
      <c r="W574" s="178"/>
      <c r="X574" s="178"/>
      <c r="Y574" s="178"/>
      <c r="Z574" s="178"/>
    </row>
    <row r="575" spans="1:26" ht="14.25" customHeight="1">
      <c r="A575" s="178"/>
      <c r="B575" s="192"/>
      <c r="C575" s="178"/>
      <c r="D575" s="178"/>
      <c r="E575" s="178"/>
      <c r="F575" s="178"/>
      <c r="G575" s="178"/>
      <c r="H575" s="178"/>
      <c r="I575" s="178"/>
      <c r="J575" s="178"/>
      <c r="K575" s="181"/>
      <c r="L575" s="178"/>
      <c r="M575" s="178"/>
      <c r="N575" s="178"/>
      <c r="O575" s="178"/>
      <c r="P575" s="178"/>
      <c r="Q575" s="181"/>
      <c r="R575" s="181"/>
      <c r="S575" s="181"/>
      <c r="T575" s="181"/>
      <c r="U575" s="181"/>
      <c r="V575" s="181"/>
      <c r="W575" s="178"/>
      <c r="X575" s="178"/>
      <c r="Y575" s="178"/>
      <c r="Z575" s="178"/>
    </row>
    <row r="576" spans="1:26" ht="14.25" customHeight="1">
      <c r="A576" s="178"/>
      <c r="B576" s="192"/>
      <c r="C576" s="178"/>
      <c r="D576" s="178"/>
      <c r="E576" s="178"/>
      <c r="F576" s="178"/>
      <c r="G576" s="178"/>
      <c r="H576" s="178"/>
      <c r="I576" s="178"/>
      <c r="J576" s="178"/>
      <c r="K576" s="181"/>
      <c r="L576" s="178"/>
      <c r="M576" s="178"/>
      <c r="N576" s="178"/>
      <c r="O576" s="178"/>
      <c r="P576" s="178"/>
      <c r="Q576" s="181"/>
      <c r="R576" s="181"/>
      <c r="S576" s="181"/>
      <c r="T576" s="181"/>
      <c r="U576" s="181"/>
      <c r="V576" s="181"/>
      <c r="W576" s="178"/>
      <c r="X576" s="178"/>
      <c r="Y576" s="178"/>
      <c r="Z576" s="178"/>
    </row>
    <row r="577" spans="1:26" ht="14.25" customHeight="1">
      <c r="A577" s="178"/>
      <c r="B577" s="192"/>
      <c r="C577" s="178"/>
      <c r="D577" s="178"/>
      <c r="E577" s="178"/>
      <c r="F577" s="178"/>
      <c r="G577" s="178"/>
      <c r="H577" s="178"/>
      <c r="I577" s="178"/>
      <c r="J577" s="178"/>
      <c r="K577" s="181"/>
      <c r="L577" s="178"/>
      <c r="M577" s="178"/>
      <c r="N577" s="178"/>
      <c r="O577" s="178"/>
      <c r="P577" s="178"/>
      <c r="Q577" s="181"/>
      <c r="R577" s="181"/>
      <c r="S577" s="181"/>
      <c r="T577" s="181"/>
      <c r="U577" s="181"/>
      <c r="V577" s="181"/>
      <c r="W577" s="178"/>
      <c r="X577" s="178"/>
      <c r="Y577" s="178"/>
      <c r="Z577" s="178"/>
    </row>
    <row r="578" spans="1:26" ht="14.25" customHeight="1">
      <c r="A578" s="178"/>
      <c r="B578" s="192"/>
      <c r="C578" s="178"/>
      <c r="D578" s="178"/>
      <c r="E578" s="178"/>
      <c r="F578" s="178"/>
      <c r="G578" s="178"/>
      <c r="H578" s="178"/>
      <c r="I578" s="178"/>
      <c r="J578" s="178"/>
      <c r="K578" s="181"/>
      <c r="L578" s="178"/>
      <c r="M578" s="178"/>
      <c r="N578" s="178"/>
      <c r="O578" s="178"/>
      <c r="P578" s="178"/>
      <c r="Q578" s="181"/>
      <c r="R578" s="181"/>
      <c r="S578" s="181"/>
      <c r="T578" s="181"/>
      <c r="U578" s="181"/>
      <c r="V578" s="181"/>
      <c r="W578" s="178"/>
      <c r="X578" s="178"/>
      <c r="Y578" s="178"/>
      <c r="Z578" s="178"/>
    </row>
    <row r="579" spans="1:26" ht="14.25" customHeight="1">
      <c r="A579" s="178"/>
      <c r="B579" s="192"/>
      <c r="C579" s="178"/>
      <c r="D579" s="178"/>
      <c r="E579" s="178"/>
      <c r="F579" s="178"/>
      <c r="G579" s="178"/>
      <c r="H579" s="178"/>
      <c r="I579" s="178"/>
      <c r="J579" s="178"/>
      <c r="K579" s="181"/>
      <c r="L579" s="178"/>
      <c r="M579" s="178"/>
      <c r="N579" s="178"/>
      <c r="O579" s="178"/>
      <c r="P579" s="178"/>
      <c r="Q579" s="181"/>
      <c r="R579" s="181"/>
      <c r="S579" s="181"/>
      <c r="T579" s="181"/>
      <c r="U579" s="181"/>
      <c r="V579" s="181"/>
      <c r="W579" s="178"/>
      <c r="X579" s="178"/>
      <c r="Y579" s="178"/>
      <c r="Z579" s="178"/>
    </row>
    <row r="580" spans="1:26" ht="14.25" customHeight="1">
      <c r="A580" s="178"/>
      <c r="B580" s="192"/>
      <c r="C580" s="178"/>
      <c r="D580" s="178"/>
      <c r="E580" s="178"/>
      <c r="F580" s="178"/>
      <c r="G580" s="178"/>
      <c r="H580" s="178"/>
      <c r="I580" s="178"/>
      <c r="J580" s="178"/>
      <c r="K580" s="181"/>
      <c r="L580" s="178"/>
      <c r="M580" s="178"/>
      <c r="N580" s="178"/>
      <c r="O580" s="178"/>
      <c r="P580" s="178"/>
      <c r="Q580" s="181"/>
      <c r="R580" s="181"/>
      <c r="S580" s="181"/>
      <c r="T580" s="181"/>
      <c r="U580" s="181"/>
      <c r="V580" s="181"/>
      <c r="W580" s="178"/>
      <c r="X580" s="178"/>
      <c r="Y580" s="178"/>
      <c r="Z580" s="178"/>
    </row>
    <row r="581" spans="1:26" ht="14.25" customHeight="1">
      <c r="A581" s="178"/>
      <c r="B581" s="192"/>
      <c r="C581" s="178"/>
      <c r="D581" s="178"/>
      <c r="E581" s="178"/>
      <c r="F581" s="178"/>
      <c r="G581" s="178"/>
      <c r="H581" s="178"/>
      <c r="I581" s="178"/>
      <c r="J581" s="178"/>
      <c r="K581" s="181"/>
      <c r="L581" s="178"/>
      <c r="M581" s="178"/>
      <c r="N581" s="178"/>
      <c r="O581" s="178"/>
      <c r="P581" s="178"/>
      <c r="Q581" s="181"/>
      <c r="R581" s="181"/>
      <c r="S581" s="181"/>
      <c r="T581" s="181"/>
      <c r="U581" s="181"/>
      <c r="V581" s="181"/>
      <c r="W581" s="178"/>
      <c r="X581" s="178"/>
      <c r="Y581" s="178"/>
      <c r="Z581" s="178"/>
    </row>
    <row r="582" spans="1:26" ht="14.25" customHeight="1">
      <c r="A582" s="178"/>
      <c r="B582" s="192"/>
      <c r="C582" s="178"/>
      <c r="D582" s="178"/>
      <c r="E582" s="178"/>
      <c r="F582" s="178"/>
      <c r="G582" s="178"/>
      <c r="H582" s="178"/>
      <c r="I582" s="178"/>
      <c r="J582" s="178"/>
      <c r="K582" s="181"/>
      <c r="L582" s="178"/>
      <c r="M582" s="178"/>
      <c r="N582" s="178"/>
      <c r="O582" s="178"/>
      <c r="P582" s="178"/>
      <c r="Q582" s="181"/>
      <c r="R582" s="181"/>
      <c r="S582" s="181"/>
      <c r="T582" s="181"/>
      <c r="U582" s="181"/>
      <c r="V582" s="181"/>
      <c r="W582" s="178"/>
      <c r="X582" s="178"/>
      <c r="Y582" s="178"/>
      <c r="Z582" s="178"/>
    </row>
    <row r="583" spans="1:26" ht="14.25" customHeight="1">
      <c r="A583" s="178"/>
      <c r="B583" s="192"/>
      <c r="C583" s="178"/>
      <c r="D583" s="178"/>
      <c r="E583" s="178"/>
      <c r="F583" s="178"/>
      <c r="G583" s="178"/>
      <c r="H583" s="178"/>
      <c r="I583" s="178"/>
      <c r="J583" s="178"/>
      <c r="K583" s="181"/>
      <c r="L583" s="178"/>
      <c r="M583" s="178"/>
      <c r="N583" s="178"/>
      <c r="O583" s="178"/>
      <c r="P583" s="178"/>
      <c r="Q583" s="181"/>
      <c r="R583" s="181"/>
      <c r="S583" s="181"/>
      <c r="T583" s="181"/>
      <c r="U583" s="181"/>
      <c r="V583" s="181"/>
      <c r="W583" s="178"/>
      <c r="X583" s="178"/>
      <c r="Y583" s="178"/>
      <c r="Z583" s="178"/>
    </row>
    <row r="584" spans="1:26" ht="14.25" customHeight="1">
      <c r="A584" s="178"/>
      <c r="B584" s="192"/>
      <c r="C584" s="178"/>
      <c r="D584" s="178"/>
      <c r="E584" s="178"/>
      <c r="F584" s="178"/>
      <c r="G584" s="178"/>
      <c r="H584" s="178"/>
      <c r="I584" s="178"/>
      <c r="J584" s="178"/>
      <c r="K584" s="181"/>
      <c r="L584" s="178"/>
      <c r="M584" s="178"/>
      <c r="N584" s="178"/>
      <c r="O584" s="178"/>
      <c r="P584" s="178"/>
      <c r="Q584" s="181"/>
      <c r="R584" s="181"/>
      <c r="S584" s="181"/>
      <c r="T584" s="181"/>
      <c r="U584" s="181"/>
      <c r="V584" s="181"/>
      <c r="W584" s="178"/>
      <c r="X584" s="178"/>
      <c r="Y584" s="178"/>
      <c r="Z584" s="178"/>
    </row>
    <row r="585" spans="1:26" ht="14.25" customHeight="1">
      <c r="A585" s="178"/>
      <c r="B585" s="192"/>
      <c r="C585" s="178"/>
      <c r="D585" s="178"/>
      <c r="E585" s="178"/>
      <c r="F585" s="178"/>
      <c r="G585" s="178"/>
      <c r="H585" s="178"/>
      <c r="I585" s="178"/>
      <c r="J585" s="178"/>
      <c r="K585" s="181"/>
      <c r="L585" s="178"/>
      <c r="M585" s="178"/>
      <c r="N585" s="178"/>
      <c r="O585" s="178"/>
      <c r="P585" s="178"/>
      <c r="Q585" s="181"/>
      <c r="R585" s="181"/>
      <c r="S585" s="181"/>
      <c r="T585" s="181"/>
      <c r="U585" s="181"/>
      <c r="V585" s="181"/>
      <c r="W585" s="178"/>
      <c r="X585" s="178"/>
      <c r="Y585" s="178"/>
      <c r="Z585" s="178"/>
    </row>
    <row r="586" spans="1:26" ht="14.25" customHeight="1">
      <c r="A586" s="178"/>
      <c r="B586" s="192"/>
      <c r="C586" s="178"/>
      <c r="D586" s="178"/>
      <c r="E586" s="178"/>
      <c r="F586" s="178"/>
      <c r="G586" s="178"/>
      <c r="H586" s="178"/>
      <c r="I586" s="178"/>
      <c r="J586" s="178"/>
      <c r="K586" s="181"/>
      <c r="L586" s="178"/>
      <c r="M586" s="178"/>
      <c r="N586" s="178"/>
      <c r="O586" s="178"/>
      <c r="P586" s="178"/>
      <c r="Q586" s="181"/>
      <c r="R586" s="181"/>
      <c r="S586" s="181"/>
      <c r="T586" s="181"/>
      <c r="U586" s="181"/>
      <c r="V586" s="181"/>
      <c r="W586" s="178"/>
      <c r="X586" s="178"/>
      <c r="Y586" s="178"/>
      <c r="Z586" s="178"/>
    </row>
    <row r="587" spans="1:26" ht="14.25" customHeight="1">
      <c r="A587" s="178"/>
      <c r="B587" s="192"/>
      <c r="C587" s="178"/>
      <c r="D587" s="178"/>
      <c r="E587" s="178"/>
      <c r="F587" s="178"/>
      <c r="G587" s="178"/>
      <c r="H587" s="178"/>
      <c r="I587" s="178"/>
      <c r="J587" s="178"/>
      <c r="K587" s="181"/>
      <c r="L587" s="178"/>
      <c r="M587" s="178"/>
      <c r="N587" s="178"/>
      <c r="O587" s="178"/>
      <c r="P587" s="178"/>
      <c r="Q587" s="181"/>
      <c r="R587" s="181"/>
      <c r="S587" s="181"/>
      <c r="T587" s="181"/>
      <c r="U587" s="181"/>
      <c r="V587" s="181"/>
      <c r="W587" s="178"/>
      <c r="X587" s="178"/>
      <c r="Y587" s="178"/>
      <c r="Z587" s="178"/>
    </row>
    <row r="588" spans="1:26" ht="14.25" customHeight="1">
      <c r="A588" s="178"/>
      <c r="B588" s="192"/>
      <c r="C588" s="178"/>
      <c r="D588" s="178"/>
      <c r="E588" s="178"/>
      <c r="F588" s="178"/>
      <c r="G588" s="178"/>
      <c r="H588" s="178"/>
      <c r="I588" s="178"/>
      <c r="J588" s="178"/>
      <c r="K588" s="181"/>
      <c r="L588" s="178"/>
      <c r="M588" s="178"/>
      <c r="N588" s="178"/>
      <c r="O588" s="178"/>
      <c r="P588" s="178"/>
      <c r="Q588" s="181"/>
      <c r="R588" s="181"/>
      <c r="S588" s="181"/>
      <c r="T588" s="181"/>
      <c r="U588" s="181"/>
      <c r="V588" s="181"/>
      <c r="W588" s="178"/>
      <c r="X588" s="178"/>
      <c r="Y588" s="178"/>
      <c r="Z588" s="178"/>
    </row>
    <row r="589" spans="1:26" ht="14.25" customHeight="1">
      <c r="A589" s="178"/>
      <c r="B589" s="192"/>
      <c r="C589" s="178"/>
      <c r="D589" s="178"/>
      <c r="E589" s="178"/>
      <c r="F589" s="178"/>
      <c r="G589" s="178"/>
      <c r="H589" s="178"/>
      <c r="I589" s="178"/>
      <c r="J589" s="178"/>
      <c r="K589" s="181"/>
      <c r="L589" s="178"/>
      <c r="M589" s="178"/>
      <c r="N589" s="178"/>
      <c r="O589" s="178"/>
      <c r="P589" s="178"/>
      <c r="Q589" s="181"/>
      <c r="R589" s="181"/>
      <c r="S589" s="181"/>
      <c r="T589" s="181"/>
      <c r="U589" s="181"/>
      <c r="V589" s="181"/>
      <c r="W589" s="178"/>
      <c r="X589" s="178"/>
      <c r="Y589" s="178"/>
      <c r="Z589" s="178"/>
    </row>
    <row r="590" spans="1:26" ht="14.25" customHeight="1">
      <c r="A590" s="178"/>
      <c r="B590" s="192"/>
      <c r="C590" s="178"/>
      <c r="D590" s="178"/>
      <c r="E590" s="178"/>
      <c r="F590" s="178"/>
      <c r="G590" s="178"/>
      <c r="H590" s="178"/>
      <c r="I590" s="178"/>
      <c r="J590" s="178"/>
      <c r="K590" s="181"/>
      <c r="L590" s="178"/>
      <c r="M590" s="178"/>
      <c r="N590" s="178"/>
      <c r="O590" s="178"/>
      <c r="P590" s="178"/>
      <c r="Q590" s="181"/>
      <c r="R590" s="181"/>
      <c r="S590" s="181"/>
      <c r="T590" s="181"/>
      <c r="U590" s="181"/>
      <c r="V590" s="181"/>
      <c r="W590" s="178"/>
      <c r="X590" s="178"/>
      <c r="Y590" s="178"/>
      <c r="Z590" s="178"/>
    </row>
    <row r="591" spans="1:26" ht="14.25" customHeight="1">
      <c r="A591" s="178"/>
      <c r="B591" s="192"/>
      <c r="C591" s="178"/>
      <c r="D591" s="178"/>
      <c r="E591" s="178"/>
      <c r="F591" s="178"/>
      <c r="G591" s="178"/>
      <c r="H591" s="178"/>
      <c r="I591" s="178"/>
      <c r="J591" s="178"/>
      <c r="K591" s="181"/>
      <c r="L591" s="178"/>
      <c r="M591" s="178"/>
      <c r="N591" s="178"/>
      <c r="O591" s="178"/>
      <c r="P591" s="178"/>
      <c r="Q591" s="181"/>
      <c r="R591" s="181"/>
      <c r="S591" s="181"/>
      <c r="T591" s="181"/>
      <c r="U591" s="181"/>
      <c r="V591" s="181"/>
      <c r="W591" s="178"/>
      <c r="X591" s="178"/>
      <c r="Y591" s="178"/>
      <c r="Z591" s="178"/>
    </row>
    <row r="592" spans="1:26" ht="14.25" customHeight="1">
      <c r="A592" s="178"/>
      <c r="B592" s="192"/>
      <c r="C592" s="178"/>
      <c r="D592" s="178"/>
      <c r="E592" s="178"/>
      <c r="F592" s="178"/>
      <c r="G592" s="178"/>
      <c r="H592" s="178"/>
      <c r="I592" s="178"/>
      <c r="J592" s="178"/>
      <c r="K592" s="181"/>
      <c r="L592" s="178"/>
      <c r="M592" s="178"/>
      <c r="N592" s="178"/>
      <c r="O592" s="178"/>
      <c r="P592" s="178"/>
      <c r="Q592" s="181"/>
      <c r="R592" s="181"/>
      <c r="S592" s="181"/>
      <c r="T592" s="181"/>
      <c r="U592" s="181"/>
      <c r="V592" s="181"/>
      <c r="W592" s="178"/>
      <c r="X592" s="178"/>
      <c r="Y592" s="178"/>
      <c r="Z592" s="178"/>
    </row>
    <row r="593" spans="1:26" ht="14.25" customHeight="1">
      <c r="A593" s="178"/>
      <c r="B593" s="192"/>
      <c r="C593" s="178"/>
      <c r="D593" s="178"/>
      <c r="E593" s="178"/>
      <c r="F593" s="178"/>
      <c r="G593" s="178"/>
      <c r="H593" s="178"/>
      <c r="I593" s="178"/>
      <c r="J593" s="178"/>
      <c r="K593" s="181"/>
      <c r="L593" s="178"/>
      <c r="M593" s="178"/>
      <c r="N593" s="178"/>
      <c r="O593" s="178"/>
      <c r="P593" s="178"/>
      <c r="Q593" s="181"/>
      <c r="R593" s="181"/>
      <c r="S593" s="181"/>
      <c r="T593" s="181"/>
      <c r="U593" s="181"/>
      <c r="V593" s="181"/>
      <c r="W593" s="178"/>
      <c r="X593" s="178"/>
      <c r="Y593" s="178"/>
      <c r="Z593" s="178"/>
    </row>
    <row r="594" spans="1:26" ht="14.25" customHeight="1">
      <c r="A594" s="178"/>
      <c r="B594" s="192"/>
      <c r="C594" s="178"/>
      <c r="D594" s="178"/>
      <c r="E594" s="178"/>
      <c r="F594" s="178"/>
      <c r="G594" s="178"/>
      <c r="H594" s="178"/>
      <c r="I594" s="178"/>
      <c r="J594" s="178"/>
      <c r="K594" s="181"/>
      <c r="L594" s="178"/>
      <c r="M594" s="178"/>
      <c r="N594" s="178"/>
      <c r="O594" s="178"/>
      <c r="P594" s="178"/>
      <c r="Q594" s="181"/>
      <c r="R594" s="181"/>
      <c r="S594" s="181"/>
      <c r="T594" s="181"/>
      <c r="U594" s="181"/>
      <c r="V594" s="181"/>
      <c r="W594" s="178"/>
      <c r="X594" s="178"/>
      <c r="Y594" s="178"/>
      <c r="Z594" s="178"/>
    </row>
    <row r="595" spans="1:26" ht="14.25" customHeight="1">
      <c r="A595" s="178"/>
      <c r="B595" s="192"/>
      <c r="C595" s="178"/>
      <c r="D595" s="178"/>
      <c r="E595" s="178"/>
      <c r="F595" s="178"/>
      <c r="G595" s="178"/>
      <c r="H595" s="178"/>
      <c r="I595" s="178"/>
      <c r="J595" s="178"/>
      <c r="K595" s="181"/>
      <c r="L595" s="178"/>
      <c r="M595" s="178"/>
      <c r="N595" s="178"/>
      <c r="O595" s="178"/>
      <c r="P595" s="178"/>
      <c r="Q595" s="181"/>
      <c r="R595" s="181"/>
      <c r="S595" s="181"/>
      <c r="T595" s="181"/>
      <c r="U595" s="181"/>
      <c r="V595" s="181"/>
      <c r="W595" s="178"/>
      <c r="X595" s="178"/>
      <c r="Y595" s="178"/>
      <c r="Z595" s="178"/>
    </row>
    <row r="596" spans="1:26" ht="14.25" customHeight="1">
      <c r="A596" s="178"/>
      <c r="B596" s="192"/>
      <c r="C596" s="178"/>
      <c r="D596" s="178"/>
      <c r="E596" s="178"/>
      <c r="F596" s="178"/>
      <c r="G596" s="178"/>
      <c r="H596" s="178"/>
      <c r="I596" s="178"/>
      <c r="J596" s="178"/>
      <c r="K596" s="181"/>
      <c r="L596" s="178"/>
      <c r="M596" s="178"/>
      <c r="N596" s="178"/>
      <c r="O596" s="178"/>
      <c r="P596" s="178"/>
      <c r="Q596" s="181"/>
      <c r="R596" s="181"/>
      <c r="S596" s="181"/>
      <c r="T596" s="181"/>
      <c r="U596" s="181"/>
      <c r="V596" s="181"/>
      <c r="W596" s="178"/>
      <c r="X596" s="178"/>
      <c r="Y596" s="178"/>
      <c r="Z596" s="178"/>
    </row>
    <row r="597" spans="1:26" ht="14.25" customHeight="1">
      <c r="A597" s="178"/>
      <c r="B597" s="192"/>
      <c r="C597" s="178"/>
      <c r="D597" s="178"/>
      <c r="E597" s="178"/>
      <c r="F597" s="178"/>
      <c r="G597" s="178"/>
      <c r="H597" s="178"/>
      <c r="I597" s="178"/>
      <c r="J597" s="178"/>
      <c r="K597" s="181"/>
      <c r="L597" s="178"/>
      <c r="M597" s="178"/>
      <c r="N597" s="178"/>
      <c r="O597" s="178"/>
      <c r="P597" s="178"/>
      <c r="Q597" s="181"/>
      <c r="R597" s="181"/>
      <c r="S597" s="181"/>
      <c r="T597" s="181"/>
      <c r="U597" s="181"/>
      <c r="V597" s="181"/>
      <c r="W597" s="178"/>
      <c r="X597" s="178"/>
      <c r="Y597" s="178"/>
      <c r="Z597" s="178"/>
    </row>
    <row r="598" spans="1:26" ht="14.25" customHeight="1">
      <c r="A598" s="178"/>
      <c r="B598" s="192"/>
      <c r="C598" s="178"/>
      <c r="D598" s="178"/>
      <c r="E598" s="178"/>
      <c r="F598" s="178"/>
      <c r="G598" s="178"/>
      <c r="H598" s="178"/>
      <c r="I598" s="178"/>
      <c r="J598" s="178"/>
      <c r="K598" s="181"/>
      <c r="L598" s="178"/>
      <c r="M598" s="178"/>
      <c r="N598" s="178"/>
      <c r="O598" s="178"/>
      <c r="P598" s="178"/>
      <c r="Q598" s="181"/>
      <c r="R598" s="181"/>
      <c r="S598" s="181"/>
      <c r="T598" s="181"/>
      <c r="U598" s="181"/>
      <c r="V598" s="181"/>
      <c r="W598" s="178"/>
      <c r="X598" s="178"/>
      <c r="Y598" s="178"/>
      <c r="Z598" s="178"/>
    </row>
    <row r="599" spans="1:26" ht="14.25" customHeight="1">
      <c r="A599" s="178"/>
      <c r="B599" s="192"/>
      <c r="C599" s="178"/>
      <c r="D599" s="178"/>
      <c r="E599" s="178"/>
      <c r="F599" s="178"/>
      <c r="G599" s="178"/>
      <c r="H599" s="178"/>
      <c r="I599" s="178"/>
      <c r="J599" s="178"/>
      <c r="K599" s="181"/>
      <c r="L599" s="178"/>
      <c r="M599" s="178"/>
      <c r="N599" s="178"/>
      <c r="O599" s="178"/>
      <c r="P599" s="178"/>
      <c r="Q599" s="181"/>
      <c r="R599" s="181"/>
      <c r="S599" s="181"/>
      <c r="T599" s="181"/>
      <c r="U599" s="181"/>
      <c r="V599" s="181"/>
      <c r="W599" s="178"/>
      <c r="X599" s="178"/>
      <c r="Y599" s="178"/>
      <c r="Z599" s="178"/>
    </row>
    <row r="600" spans="1:26" ht="14.25" customHeight="1">
      <c r="A600" s="178"/>
      <c r="B600" s="192"/>
      <c r="C600" s="178"/>
      <c r="D600" s="178"/>
      <c r="E600" s="178"/>
      <c r="F600" s="178"/>
      <c r="G600" s="178"/>
      <c r="H600" s="178"/>
      <c r="I600" s="178"/>
      <c r="J600" s="178"/>
      <c r="K600" s="181"/>
      <c r="L600" s="178"/>
      <c r="M600" s="178"/>
      <c r="N600" s="178"/>
      <c r="O600" s="178"/>
      <c r="P600" s="178"/>
      <c r="Q600" s="181"/>
      <c r="R600" s="181"/>
      <c r="S600" s="181"/>
      <c r="T600" s="181"/>
      <c r="U600" s="181"/>
      <c r="V600" s="181"/>
      <c r="W600" s="178"/>
      <c r="X600" s="178"/>
      <c r="Y600" s="178"/>
      <c r="Z600" s="178"/>
    </row>
    <row r="601" spans="1:26" ht="14.25" customHeight="1">
      <c r="A601" s="178"/>
      <c r="B601" s="192"/>
      <c r="C601" s="178"/>
      <c r="D601" s="178"/>
      <c r="E601" s="178"/>
      <c r="F601" s="178"/>
      <c r="G601" s="178"/>
      <c r="H601" s="178"/>
      <c r="I601" s="178"/>
      <c r="J601" s="178"/>
      <c r="K601" s="181"/>
      <c r="L601" s="178"/>
      <c r="M601" s="178"/>
      <c r="N601" s="178"/>
      <c r="O601" s="178"/>
      <c r="P601" s="178"/>
      <c r="Q601" s="181"/>
      <c r="R601" s="181"/>
      <c r="S601" s="181"/>
      <c r="T601" s="181"/>
      <c r="U601" s="181"/>
      <c r="V601" s="181"/>
      <c r="W601" s="178"/>
      <c r="X601" s="178"/>
      <c r="Y601" s="178"/>
      <c r="Z601" s="178"/>
    </row>
    <row r="602" spans="1:26" ht="14.25" customHeight="1">
      <c r="A602" s="178"/>
      <c r="B602" s="192"/>
      <c r="C602" s="178"/>
      <c r="D602" s="178"/>
      <c r="E602" s="178"/>
      <c r="F602" s="178"/>
      <c r="G602" s="178"/>
      <c r="H602" s="178"/>
      <c r="I602" s="178"/>
      <c r="J602" s="178"/>
      <c r="K602" s="181"/>
      <c r="L602" s="178"/>
      <c r="M602" s="178"/>
      <c r="N602" s="178"/>
      <c r="O602" s="178"/>
      <c r="P602" s="178"/>
      <c r="Q602" s="181"/>
      <c r="R602" s="181"/>
      <c r="S602" s="181"/>
      <c r="T602" s="181"/>
      <c r="U602" s="181"/>
      <c r="V602" s="181"/>
      <c r="W602" s="178"/>
      <c r="X602" s="178"/>
      <c r="Y602" s="178"/>
      <c r="Z602" s="178"/>
    </row>
    <row r="603" spans="1:26" ht="14.25" customHeight="1">
      <c r="A603" s="178"/>
      <c r="B603" s="192"/>
      <c r="C603" s="178"/>
      <c r="D603" s="178"/>
      <c r="E603" s="178"/>
      <c r="F603" s="178"/>
      <c r="G603" s="178"/>
      <c r="H603" s="178"/>
      <c r="I603" s="178"/>
      <c r="J603" s="178"/>
      <c r="K603" s="181"/>
      <c r="L603" s="178"/>
      <c r="M603" s="178"/>
      <c r="N603" s="178"/>
      <c r="O603" s="178"/>
      <c r="P603" s="178"/>
      <c r="Q603" s="181"/>
      <c r="R603" s="181"/>
      <c r="S603" s="181"/>
      <c r="T603" s="181"/>
      <c r="U603" s="181"/>
      <c r="V603" s="181"/>
      <c r="W603" s="178"/>
      <c r="X603" s="178"/>
      <c r="Y603" s="178"/>
      <c r="Z603" s="178"/>
    </row>
    <row r="604" spans="1:26" ht="14.25" customHeight="1">
      <c r="A604" s="178"/>
      <c r="B604" s="192"/>
      <c r="C604" s="178"/>
      <c r="D604" s="178"/>
      <c r="E604" s="178"/>
      <c r="F604" s="178"/>
      <c r="G604" s="178"/>
      <c r="H604" s="178"/>
      <c r="I604" s="178"/>
      <c r="J604" s="178"/>
      <c r="K604" s="181"/>
      <c r="L604" s="178"/>
      <c r="M604" s="178"/>
      <c r="N604" s="178"/>
      <c r="O604" s="178"/>
      <c r="P604" s="178"/>
      <c r="Q604" s="181"/>
      <c r="R604" s="181"/>
      <c r="S604" s="181"/>
      <c r="T604" s="181"/>
      <c r="U604" s="181"/>
      <c r="V604" s="181"/>
      <c r="W604" s="178"/>
      <c r="X604" s="178"/>
      <c r="Y604" s="178"/>
      <c r="Z604" s="178"/>
    </row>
    <row r="605" spans="1:26" ht="14.25" customHeight="1">
      <c r="A605" s="178"/>
      <c r="B605" s="192"/>
      <c r="C605" s="178"/>
      <c r="D605" s="178"/>
      <c r="E605" s="178"/>
      <c r="F605" s="178"/>
      <c r="G605" s="178"/>
      <c r="H605" s="178"/>
      <c r="I605" s="178"/>
      <c r="J605" s="178"/>
      <c r="K605" s="181"/>
      <c r="L605" s="178"/>
      <c r="M605" s="178"/>
      <c r="N605" s="178"/>
      <c r="O605" s="178"/>
      <c r="P605" s="178"/>
      <c r="Q605" s="181"/>
      <c r="R605" s="181"/>
      <c r="S605" s="181"/>
      <c r="T605" s="181"/>
      <c r="U605" s="181"/>
      <c r="V605" s="181"/>
      <c r="W605" s="178"/>
      <c r="X605" s="178"/>
      <c r="Y605" s="178"/>
      <c r="Z605" s="178"/>
    </row>
    <row r="606" spans="1:26" ht="14.25" customHeight="1">
      <c r="A606" s="178"/>
      <c r="B606" s="192"/>
      <c r="C606" s="178"/>
      <c r="D606" s="178"/>
      <c r="E606" s="178"/>
      <c r="F606" s="178"/>
      <c r="G606" s="178"/>
      <c r="H606" s="178"/>
      <c r="I606" s="178"/>
      <c r="J606" s="178"/>
      <c r="K606" s="181"/>
      <c r="L606" s="178"/>
      <c r="M606" s="178"/>
      <c r="N606" s="178"/>
      <c r="O606" s="178"/>
      <c r="P606" s="178"/>
      <c r="Q606" s="181"/>
      <c r="R606" s="181"/>
      <c r="S606" s="181"/>
      <c r="T606" s="181"/>
      <c r="U606" s="181"/>
      <c r="V606" s="181"/>
      <c r="W606" s="178"/>
      <c r="X606" s="178"/>
      <c r="Y606" s="178"/>
      <c r="Z606" s="178"/>
    </row>
    <row r="607" spans="1:26" ht="14.25" customHeight="1">
      <c r="A607" s="178"/>
      <c r="B607" s="192"/>
      <c r="C607" s="178"/>
      <c r="D607" s="178"/>
      <c r="E607" s="178"/>
      <c r="F607" s="178"/>
      <c r="G607" s="178"/>
      <c r="H607" s="178"/>
      <c r="I607" s="178"/>
      <c r="J607" s="178"/>
      <c r="K607" s="181"/>
      <c r="L607" s="178"/>
      <c r="M607" s="178"/>
      <c r="N607" s="178"/>
      <c r="O607" s="178"/>
      <c r="P607" s="178"/>
      <c r="Q607" s="181"/>
      <c r="R607" s="181"/>
      <c r="S607" s="181"/>
      <c r="T607" s="181"/>
      <c r="U607" s="181"/>
      <c r="V607" s="181"/>
      <c r="W607" s="178"/>
      <c r="X607" s="178"/>
      <c r="Y607" s="178"/>
      <c r="Z607" s="178"/>
    </row>
    <row r="608" spans="1:26" ht="14.25" customHeight="1">
      <c r="A608" s="178"/>
      <c r="B608" s="192"/>
      <c r="C608" s="178"/>
      <c r="D608" s="178"/>
      <c r="E608" s="178"/>
      <c r="F608" s="178"/>
      <c r="G608" s="178"/>
      <c r="H608" s="178"/>
      <c r="I608" s="178"/>
      <c r="J608" s="178"/>
      <c r="K608" s="181"/>
      <c r="L608" s="178"/>
      <c r="M608" s="178"/>
      <c r="N608" s="178"/>
      <c r="O608" s="178"/>
      <c r="P608" s="178"/>
      <c r="Q608" s="181"/>
      <c r="R608" s="181"/>
      <c r="S608" s="181"/>
      <c r="T608" s="181"/>
      <c r="U608" s="181"/>
      <c r="V608" s="181"/>
      <c r="W608" s="178"/>
      <c r="X608" s="178"/>
      <c r="Y608" s="178"/>
      <c r="Z608" s="178"/>
    </row>
    <row r="609" spans="1:26" ht="14.25" customHeight="1">
      <c r="A609" s="178"/>
      <c r="B609" s="192"/>
      <c r="C609" s="178"/>
      <c r="D609" s="178"/>
      <c r="E609" s="178"/>
      <c r="F609" s="178"/>
      <c r="G609" s="178"/>
      <c r="H609" s="178"/>
      <c r="I609" s="178"/>
      <c r="J609" s="178"/>
      <c r="K609" s="181"/>
      <c r="L609" s="178"/>
      <c r="M609" s="178"/>
      <c r="N609" s="178"/>
      <c r="O609" s="178"/>
      <c r="P609" s="178"/>
      <c r="Q609" s="181"/>
      <c r="R609" s="181"/>
      <c r="S609" s="181"/>
      <c r="T609" s="181"/>
      <c r="U609" s="181"/>
      <c r="V609" s="181"/>
      <c r="W609" s="178"/>
      <c r="X609" s="178"/>
      <c r="Y609" s="178"/>
      <c r="Z609" s="178"/>
    </row>
    <row r="610" spans="1:26" ht="14.25" customHeight="1">
      <c r="A610" s="178"/>
      <c r="B610" s="192"/>
      <c r="C610" s="178"/>
      <c r="D610" s="178"/>
      <c r="E610" s="178"/>
      <c r="F610" s="178"/>
      <c r="G610" s="178"/>
      <c r="H610" s="178"/>
      <c r="I610" s="178"/>
      <c r="J610" s="178"/>
      <c r="K610" s="181"/>
      <c r="L610" s="178"/>
      <c r="M610" s="178"/>
      <c r="N610" s="178"/>
      <c r="O610" s="178"/>
      <c r="P610" s="178"/>
      <c r="Q610" s="181"/>
      <c r="R610" s="181"/>
      <c r="S610" s="181"/>
      <c r="T610" s="181"/>
      <c r="U610" s="181"/>
      <c r="V610" s="181"/>
      <c r="W610" s="178"/>
      <c r="X610" s="178"/>
      <c r="Y610" s="178"/>
      <c r="Z610" s="178"/>
    </row>
    <row r="611" spans="1:26" ht="14.25" customHeight="1">
      <c r="A611" s="178"/>
      <c r="B611" s="192"/>
      <c r="C611" s="178"/>
      <c r="D611" s="178"/>
      <c r="E611" s="178"/>
      <c r="F611" s="178"/>
      <c r="G611" s="178"/>
      <c r="H611" s="178"/>
      <c r="I611" s="178"/>
      <c r="J611" s="178"/>
      <c r="K611" s="181"/>
      <c r="L611" s="178"/>
      <c r="M611" s="178"/>
      <c r="N611" s="178"/>
      <c r="O611" s="178"/>
      <c r="P611" s="178"/>
      <c r="Q611" s="181"/>
      <c r="R611" s="181"/>
      <c r="S611" s="181"/>
      <c r="T611" s="181"/>
      <c r="U611" s="181"/>
      <c r="V611" s="181"/>
      <c r="W611" s="178"/>
      <c r="X611" s="178"/>
      <c r="Y611" s="178"/>
      <c r="Z611" s="178"/>
    </row>
    <row r="612" spans="1:26" ht="14.25" customHeight="1">
      <c r="A612" s="178"/>
      <c r="B612" s="192"/>
      <c r="C612" s="178"/>
      <c r="D612" s="178"/>
      <c r="E612" s="178"/>
      <c r="F612" s="178"/>
      <c r="G612" s="178"/>
      <c r="H612" s="178"/>
      <c r="I612" s="178"/>
      <c r="J612" s="178"/>
      <c r="K612" s="181"/>
      <c r="L612" s="178"/>
      <c r="M612" s="178"/>
      <c r="N612" s="178"/>
      <c r="O612" s="178"/>
      <c r="P612" s="178"/>
      <c r="Q612" s="181"/>
      <c r="R612" s="181"/>
      <c r="S612" s="181"/>
      <c r="T612" s="181"/>
      <c r="U612" s="181"/>
      <c r="V612" s="181"/>
      <c r="W612" s="178"/>
      <c r="X612" s="178"/>
      <c r="Y612" s="178"/>
      <c r="Z612" s="178"/>
    </row>
    <row r="613" spans="1:26" ht="14.25" customHeight="1">
      <c r="A613" s="178"/>
      <c r="B613" s="192"/>
      <c r="C613" s="178"/>
      <c r="D613" s="178"/>
      <c r="E613" s="178"/>
      <c r="F613" s="178"/>
      <c r="G613" s="178"/>
      <c r="H613" s="178"/>
      <c r="I613" s="178"/>
      <c r="J613" s="178"/>
      <c r="K613" s="181"/>
      <c r="L613" s="178"/>
      <c r="M613" s="178"/>
      <c r="N613" s="178"/>
      <c r="O613" s="178"/>
      <c r="P613" s="178"/>
      <c r="Q613" s="181"/>
      <c r="R613" s="181"/>
      <c r="S613" s="181"/>
      <c r="T613" s="181"/>
      <c r="U613" s="181"/>
      <c r="V613" s="181"/>
      <c r="W613" s="178"/>
      <c r="X613" s="178"/>
      <c r="Y613" s="178"/>
      <c r="Z613" s="178"/>
    </row>
    <row r="614" spans="1:26" ht="14.25" customHeight="1">
      <c r="A614" s="178"/>
      <c r="B614" s="192"/>
      <c r="C614" s="178"/>
      <c r="D614" s="178"/>
      <c r="E614" s="178"/>
      <c r="F614" s="178"/>
      <c r="G614" s="178"/>
      <c r="H614" s="178"/>
      <c r="I614" s="178"/>
      <c r="J614" s="178"/>
      <c r="K614" s="181"/>
      <c r="L614" s="178"/>
      <c r="M614" s="178"/>
      <c r="N614" s="178"/>
      <c r="O614" s="178"/>
      <c r="P614" s="178"/>
      <c r="Q614" s="181"/>
      <c r="R614" s="181"/>
      <c r="S614" s="181"/>
      <c r="T614" s="181"/>
      <c r="U614" s="181"/>
      <c r="V614" s="181"/>
      <c r="W614" s="178"/>
      <c r="X614" s="178"/>
      <c r="Y614" s="178"/>
      <c r="Z614" s="178"/>
    </row>
    <row r="615" spans="1:26" ht="14.25" customHeight="1">
      <c r="A615" s="178"/>
      <c r="B615" s="192"/>
      <c r="C615" s="178"/>
      <c r="D615" s="178"/>
      <c r="E615" s="178"/>
      <c r="F615" s="178"/>
      <c r="G615" s="178"/>
      <c r="H615" s="178"/>
      <c r="I615" s="178"/>
      <c r="J615" s="178"/>
      <c r="K615" s="181"/>
      <c r="L615" s="178"/>
      <c r="M615" s="178"/>
      <c r="N615" s="178"/>
      <c r="O615" s="178"/>
      <c r="P615" s="178"/>
      <c r="Q615" s="181"/>
      <c r="R615" s="181"/>
      <c r="S615" s="181"/>
      <c r="T615" s="181"/>
      <c r="U615" s="181"/>
      <c r="V615" s="181"/>
      <c r="W615" s="178"/>
      <c r="X615" s="178"/>
      <c r="Y615" s="178"/>
      <c r="Z615" s="178"/>
    </row>
    <row r="616" spans="1:26" ht="14.25" customHeight="1">
      <c r="A616" s="178"/>
      <c r="B616" s="192"/>
      <c r="C616" s="178"/>
      <c r="D616" s="178"/>
      <c r="E616" s="178"/>
      <c r="F616" s="178"/>
      <c r="G616" s="178"/>
      <c r="H616" s="178"/>
      <c r="I616" s="178"/>
      <c r="J616" s="178"/>
      <c r="K616" s="181"/>
      <c r="L616" s="178"/>
      <c r="M616" s="178"/>
      <c r="N616" s="178"/>
      <c r="O616" s="178"/>
      <c r="P616" s="178"/>
      <c r="Q616" s="181"/>
      <c r="R616" s="181"/>
      <c r="S616" s="181"/>
      <c r="T616" s="181"/>
      <c r="U616" s="181"/>
      <c r="V616" s="181"/>
      <c r="W616" s="178"/>
      <c r="X616" s="178"/>
      <c r="Y616" s="178"/>
      <c r="Z616" s="178"/>
    </row>
    <row r="617" spans="1:26" ht="14.25" customHeight="1">
      <c r="A617" s="178"/>
      <c r="B617" s="192"/>
      <c r="C617" s="178"/>
      <c r="D617" s="178"/>
      <c r="E617" s="178"/>
      <c r="F617" s="178"/>
      <c r="G617" s="178"/>
      <c r="H617" s="178"/>
      <c r="I617" s="178"/>
      <c r="J617" s="178"/>
      <c r="K617" s="181"/>
      <c r="L617" s="178"/>
      <c r="M617" s="178"/>
      <c r="N617" s="178"/>
      <c r="O617" s="178"/>
      <c r="P617" s="178"/>
      <c r="Q617" s="181"/>
      <c r="R617" s="181"/>
      <c r="S617" s="181"/>
      <c r="T617" s="181"/>
      <c r="U617" s="181"/>
      <c r="V617" s="181"/>
      <c r="W617" s="178"/>
      <c r="X617" s="178"/>
      <c r="Y617" s="178"/>
      <c r="Z617" s="178"/>
    </row>
    <row r="618" spans="1:26" ht="14.25" customHeight="1">
      <c r="A618" s="178"/>
      <c r="B618" s="192"/>
      <c r="C618" s="178"/>
      <c r="D618" s="178"/>
      <c r="E618" s="178"/>
      <c r="F618" s="178"/>
      <c r="G618" s="178"/>
      <c r="H618" s="178"/>
      <c r="I618" s="178"/>
      <c r="J618" s="178"/>
      <c r="K618" s="181"/>
      <c r="L618" s="178"/>
      <c r="M618" s="178"/>
      <c r="N618" s="178"/>
      <c r="O618" s="178"/>
      <c r="P618" s="178"/>
      <c r="Q618" s="181"/>
      <c r="R618" s="181"/>
      <c r="S618" s="181"/>
      <c r="T618" s="181"/>
      <c r="U618" s="181"/>
      <c r="V618" s="181"/>
      <c r="W618" s="178"/>
      <c r="X618" s="178"/>
      <c r="Y618" s="178"/>
      <c r="Z618" s="178"/>
    </row>
    <row r="619" spans="1:26" ht="14.25" customHeight="1">
      <c r="A619" s="178"/>
      <c r="B619" s="192"/>
      <c r="C619" s="178"/>
      <c r="D619" s="178"/>
      <c r="E619" s="178"/>
      <c r="F619" s="178"/>
      <c r="G619" s="178"/>
      <c r="H619" s="178"/>
      <c r="I619" s="178"/>
      <c r="J619" s="178"/>
      <c r="K619" s="181"/>
      <c r="L619" s="178"/>
      <c r="M619" s="178"/>
      <c r="N619" s="178"/>
      <c r="O619" s="178"/>
      <c r="P619" s="178"/>
      <c r="Q619" s="181"/>
      <c r="R619" s="181"/>
      <c r="S619" s="181"/>
      <c r="T619" s="181"/>
      <c r="U619" s="181"/>
      <c r="V619" s="181"/>
      <c r="W619" s="178"/>
      <c r="X619" s="178"/>
      <c r="Y619" s="178"/>
      <c r="Z619" s="178"/>
    </row>
    <row r="620" spans="1:26" ht="14.25" customHeight="1">
      <c r="A620" s="178"/>
      <c r="B620" s="192"/>
      <c r="C620" s="178"/>
      <c r="D620" s="178"/>
      <c r="E620" s="178"/>
      <c r="F620" s="178"/>
      <c r="G620" s="178"/>
      <c r="H620" s="178"/>
      <c r="I620" s="178"/>
      <c r="J620" s="178"/>
      <c r="K620" s="181"/>
      <c r="L620" s="178"/>
      <c r="M620" s="178"/>
      <c r="N620" s="178"/>
      <c r="O620" s="178"/>
      <c r="P620" s="178"/>
      <c r="Q620" s="181"/>
      <c r="R620" s="181"/>
      <c r="S620" s="181"/>
      <c r="T620" s="181"/>
      <c r="U620" s="181"/>
      <c r="V620" s="181"/>
      <c r="W620" s="178"/>
      <c r="X620" s="178"/>
      <c r="Y620" s="178"/>
      <c r="Z620" s="178"/>
    </row>
    <row r="621" spans="1:26" ht="14.25" customHeight="1">
      <c r="A621" s="178"/>
      <c r="B621" s="192"/>
      <c r="C621" s="178"/>
      <c r="D621" s="178"/>
      <c r="E621" s="178"/>
      <c r="F621" s="178"/>
      <c r="G621" s="178"/>
      <c r="H621" s="178"/>
      <c r="I621" s="178"/>
      <c r="J621" s="178"/>
      <c r="K621" s="181"/>
      <c r="L621" s="178"/>
      <c r="M621" s="178"/>
      <c r="N621" s="178"/>
      <c r="O621" s="178"/>
      <c r="P621" s="178"/>
      <c r="Q621" s="181"/>
      <c r="R621" s="181"/>
      <c r="S621" s="181"/>
      <c r="T621" s="181"/>
      <c r="U621" s="181"/>
      <c r="V621" s="181"/>
      <c r="W621" s="178"/>
      <c r="X621" s="178"/>
      <c r="Y621" s="178"/>
      <c r="Z621" s="178"/>
    </row>
    <row r="622" spans="1:26" ht="14.25" customHeight="1">
      <c r="A622" s="178"/>
      <c r="B622" s="192"/>
      <c r="C622" s="178"/>
      <c r="D622" s="178"/>
      <c r="E622" s="178"/>
      <c r="F622" s="178"/>
      <c r="G622" s="178"/>
      <c r="H622" s="178"/>
      <c r="I622" s="178"/>
      <c r="J622" s="178"/>
      <c r="K622" s="181"/>
      <c r="L622" s="178"/>
      <c r="M622" s="178"/>
      <c r="N622" s="178"/>
      <c r="O622" s="178"/>
      <c r="P622" s="178"/>
      <c r="Q622" s="181"/>
      <c r="R622" s="181"/>
      <c r="S622" s="181"/>
      <c r="T622" s="181"/>
      <c r="U622" s="181"/>
      <c r="V622" s="181"/>
      <c r="W622" s="178"/>
      <c r="X622" s="178"/>
      <c r="Y622" s="178"/>
      <c r="Z622" s="178"/>
    </row>
    <row r="623" spans="1:26" ht="14.25" customHeight="1">
      <c r="A623" s="178"/>
      <c r="B623" s="192"/>
      <c r="C623" s="178"/>
      <c r="D623" s="178"/>
      <c r="E623" s="178"/>
      <c r="F623" s="178"/>
      <c r="G623" s="178"/>
      <c r="H623" s="178"/>
      <c r="I623" s="178"/>
      <c r="J623" s="178"/>
      <c r="K623" s="181"/>
      <c r="L623" s="178"/>
      <c r="M623" s="178"/>
      <c r="N623" s="178"/>
      <c r="O623" s="178"/>
      <c r="P623" s="178"/>
      <c r="Q623" s="181"/>
      <c r="R623" s="181"/>
      <c r="S623" s="181"/>
      <c r="T623" s="181"/>
      <c r="U623" s="181"/>
      <c r="V623" s="181"/>
      <c r="W623" s="178"/>
      <c r="X623" s="178"/>
      <c r="Y623" s="178"/>
      <c r="Z623" s="178"/>
    </row>
    <row r="624" spans="1:26" ht="14.25" customHeight="1">
      <c r="A624" s="178"/>
      <c r="B624" s="192"/>
      <c r="C624" s="178"/>
      <c r="D624" s="178"/>
      <c r="E624" s="178"/>
      <c r="F624" s="178"/>
      <c r="G624" s="178"/>
      <c r="H624" s="178"/>
      <c r="I624" s="178"/>
      <c r="J624" s="178"/>
      <c r="K624" s="181"/>
      <c r="L624" s="178"/>
      <c r="M624" s="178"/>
      <c r="N624" s="178"/>
      <c r="O624" s="178"/>
      <c r="P624" s="178"/>
      <c r="Q624" s="181"/>
      <c r="R624" s="181"/>
      <c r="S624" s="181"/>
      <c r="T624" s="181"/>
      <c r="U624" s="181"/>
      <c r="V624" s="181"/>
      <c r="W624" s="178"/>
      <c r="X624" s="178"/>
      <c r="Y624" s="178"/>
      <c r="Z624" s="178"/>
    </row>
    <row r="625" spans="1:26" ht="14.25" customHeight="1">
      <c r="A625" s="178"/>
      <c r="B625" s="192"/>
      <c r="C625" s="178"/>
      <c r="D625" s="178"/>
      <c r="E625" s="178"/>
      <c r="F625" s="178"/>
      <c r="G625" s="178"/>
      <c r="H625" s="178"/>
      <c r="I625" s="178"/>
      <c r="J625" s="178"/>
      <c r="K625" s="181"/>
      <c r="L625" s="178"/>
      <c r="M625" s="178"/>
      <c r="N625" s="178"/>
      <c r="O625" s="178"/>
      <c r="P625" s="178"/>
      <c r="Q625" s="181"/>
      <c r="R625" s="181"/>
      <c r="S625" s="181"/>
      <c r="T625" s="181"/>
      <c r="U625" s="181"/>
      <c r="V625" s="181"/>
      <c r="W625" s="178"/>
      <c r="X625" s="178"/>
      <c r="Y625" s="178"/>
      <c r="Z625" s="178"/>
    </row>
    <row r="626" spans="1:26" ht="14.25" customHeight="1">
      <c r="A626" s="178"/>
      <c r="B626" s="192"/>
      <c r="C626" s="178"/>
      <c r="D626" s="178"/>
      <c r="E626" s="178"/>
      <c r="F626" s="178"/>
      <c r="G626" s="178"/>
      <c r="H626" s="178"/>
      <c r="I626" s="178"/>
      <c r="J626" s="178"/>
      <c r="K626" s="181"/>
      <c r="L626" s="178"/>
      <c r="M626" s="178"/>
      <c r="N626" s="178"/>
      <c r="O626" s="178"/>
      <c r="P626" s="178"/>
      <c r="Q626" s="181"/>
      <c r="R626" s="181"/>
      <c r="S626" s="181"/>
      <c r="T626" s="181"/>
      <c r="U626" s="181"/>
      <c r="V626" s="181"/>
      <c r="W626" s="178"/>
      <c r="X626" s="178"/>
      <c r="Y626" s="178"/>
      <c r="Z626" s="178"/>
    </row>
    <row r="627" spans="1:26" ht="14.25" customHeight="1">
      <c r="A627" s="178"/>
      <c r="B627" s="192"/>
      <c r="C627" s="178"/>
      <c r="D627" s="178"/>
      <c r="E627" s="178"/>
      <c r="F627" s="178"/>
      <c r="G627" s="178"/>
      <c r="H627" s="178"/>
      <c r="I627" s="178"/>
      <c r="J627" s="178"/>
      <c r="K627" s="181"/>
      <c r="L627" s="178"/>
      <c r="M627" s="178"/>
      <c r="N627" s="178"/>
      <c r="O627" s="178"/>
      <c r="P627" s="178"/>
      <c r="Q627" s="181"/>
      <c r="R627" s="181"/>
      <c r="S627" s="181"/>
      <c r="T627" s="181"/>
      <c r="U627" s="181"/>
      <c r="V627" s="181"/>
      <c r="W627" s="178"/>
      <c r="X627" s="178"/>
      <c r="Y627" s="178"/>
      <c r="Z627" s="178"/>
    </row>
    <row r="628" spans="1:26" ht="14.25" customHeight="1">
      <c r="A628" s="178"/>
      <c r="B628" s="192"/>
      <c r="C628" s="178"/>
      <c r="D628" s="178"/>
      <c r="E628" s="178"/>
      <c r="F628" s="178"/>
      <c r="G628" s="178"/>
      <c r="H628" s="178"/>
      <c r="I628" s="178"/>
      <c r="J628" s="178"/>
      <c r="K628" s="181"/>
      <c r="L628" s="178"/>
      <c r="M628" s="178"/>
      <c r="N628" s="178"/>
      <c r="O628" s="178"/>
      <c r="P628" s="178"/>
      <c r="Q628" s="181"/>
      <c r="R628" s="181"/>
      <c r="S628" s="181"/>
      <c r="T628" s="181"/>
      <c r="U628" s="181"/>
      <c r="V628" s="181"/>
      <c r="W628" s="178"/>
      <c r="X628" s="178"/>
      <c r="Y628" s="178"/>
      <c r="Z628" s="178"/>
    </row>
    <row r="629" spans="1:26" ht="14.25" customHeight="1">
      <c r="A629" s="178"/>
      <c r="B629" s="192"/>
      <c r="C629" s="178"/>
      <c r="D629" s="178"/>
      <c r="E629" s="178"/>
      <c r="F629" s="178"/>
      <c r="G629" s="178"/>
      <c r="H629" s="178"/>
      <c r="I629" s="178"/>
      <c r="J629" s="178"/>
      <c r="K629" s="181"/>
      <c r="L629" s="178"/>
      <c r="M629" s="178"/>
      <c r="N629" s="178"/>
      <c r="O629" s="178"/>
      <c r="P629" s="178"/>
      <c r="Q629" s="181"/>
      <c r="R629" s="181"/>
      <c r="S629" s="181"/>
      <c r="T629" s="181"/>
      <c r="U629" s="181"/>
      <c r="V629" s="181"/>
      <c r="W629" s="178"/>
      <c r="X629" s="178"/>
      <c r="Y629" s="178"/>
      <c r="Z629" s="178"/>
    </row>
    <row r="630" spans="1:26" ht="14.25" customHeight="1">
      <c r="A630" s="178"/>
      <c r="B630" s="192"/>
      <c r="C630" s="178"/>
      <c r="D630" s="178"/>
      <c r="E630" s="178"/>
      <c r="F630" s="178"/>
      <c r="G630" s="178"/>
      <c r="H630" s="178"/>
      <c r="I630" s="178"/>
      <c r="J630" s="178"/>
      <c r="K630" s="181"/>
      <c r="L630" s="178"/>
      <c r="M630" s="178"/>
      <c r="N630" s="178"/>
      <c r="O630" s="178"/>
      <c r="P630" s="178"/>
      <c r="Q630" s="181"/>
      <c r="R630" s="181"/>
      <c r="S630" s="181"/>
      <c r="T630" s="181"/>
      <c r="U630" s="181"/>
      <c r="V630" s="181"/>
      <c r="W630" s="178"/>
      <c r="X630" s="178"/>
      <c r="Y630" s="178"/>
      <c r="Z630" s="178"/>
    </row>
    <row r="631" spans="1:26" ht="14.25" customHeight="1">
      <c r="A631" s="178"/>
      <c r="B631" s="192"/>
      <c r="C631" s="178"/>
      <c r="D631" s="178"/>
      <c r="E631" s="178"/>
      <c r="F631" s="178"/>
      <c r="G631" s="178"/>
      <c r="H631" s="178"/>
      <c r="I631" s="178"/>
      <c r="J631" s="178"/>
      <c r="K631" s="181"/>
      <c r="L631" s="178"/>
      <c r="M631" s="178"/>
      <c r="N631" s="178"/>
      <c r="O631" s="178"/>
      <c r="P631" s="178"/>
      <c r="Q631" s="181"/>
      <c r="R631" s="181"/>
      <c r="S631" s="181"/>
      <c r="T631" s="181"/>
      <c r="U631" s="181"/>
      <c r="V631" s="181"/>
      <c r="W631" s="178"/>
      <c r="X631" s="178"/>
      <c r="Y631" s="178"/>
      <c r="Z631" s="178"/>
    </row>
    <row r="632" spans="1:26" ht="14.25" customHeight="1">
      <c r="A632" s="178"/>
      <c r="B632" s="192"/>
      <c r="C632" s="178"/>
      <c r="D632" s="178"/>
      <c r="E632" s="178"/>
      <c r="F632" s="178"/>
      <c r="G632" s="178"/>
      <c r="H632" s="178"/>
      <c r="I632" s="178"/>
      <c r="J632" s="178"/>
      <c r="K632" s="181"/>
      <c r="L632" s="178"/>
      <c r="M632" s="178"/>
      <c r="N632" s="178"/>
      <c r="O632" s="178"/>
      <c r="P632" s="178"/>
      <c r="Q632" s="181"/>
      <c r="R632" s="181"/>
      <c r="S632" s="181"/>
      <c r="T632" s="181"/>
      <c r="U632" s="181"/>
      <c r="V632" s="181"/>
      <c r="W632" s="178"/>
      <c r="X632" s="178"/>
      <c r="Y632" s="178"/>
      <c r="Z632" s="178"/>
    </row>
    <row r="633" spans="1:26" ht="14.25" customHeight="1">
      <c r="A633" s="178"/>
      <c r="B633" s="192"/>
      <c r="C633" s="178"/>
      <c r="D633" s="178"/>
      <c r="E633" s="178"/>
      <c r="F633" s="178"/>
      <c r="G633" s="178"/>
      <c r="H633" s="178"/>
      <c r="I633" s="178"/>
      <c r="J633" s="178"/>
      <c r="K633" s="181"/>
      <c r="L633" s="178"/>
      <c r="M633" s="178"/>
      <c r="N633" s="178"/>
      <c r="O633" s="178"/>
      <c r="P633" s="178"/>
      <c r="Q633" s="181"/>
      <c r="R633" s="181"/>
      <c r="S633" s="181"/>
      <c r="T633" s="181"/>
      <c r="U633" s="181"/>
      <c r="V633" s="181"/>
      <c r="W633" s="178"/>
      <c r="X633" s="178"/>
      <c r="Y633" s="178"/>
      <c r="Z633" s="178"/>
    </row>
    <row r="634" spans="1:26" ht="14.25" customHeight="1">
      <c r="A634" s="178"/>
      <c r="B634" s="192"/>
      <c r="C634" s="178"/>
      <c r="D634" s="178"/>
      <c r="E634" s="178"/>
      <c r="F634" s="178"/>
      <c r="G634" s="178"/>
      <c r="H634" s="178"/>
      <c r="I634" s="178"/>
      <c r="J634" s="178"/>
      <c r="K634" s="181"/>
      <c r="L634" s="178"/>
      <c r="M634" s="178"/>
      <c r="N634" s="178"/>
      <c r="O634" s="178"/>
      <c r="P634" s="178"/>
      <c r="Q634" s="181"/>
      <c r="R634" s="181"/>
      <c r="S634" s="181"/>
      <c r="T634" s="181"/>
      <c r="U634" s="181"/>
      <c r="V634" s="181"/>
      <c r="W634" s="178"/>
      <c r="X634" s="178"/>
      <c r="Y634" s="178"/>
      <c r="Z634" s="178"/>
    </row>
    <row r="635" spans="1:26" ht="14.25" customHeight="1">
      <c r="A635" s="178"/>
      <c r="B635" s="192"/>
      <c r="C635" s="178"/>
      <c r="D635" s="178"/>
      <c r="E635" s="178"/>
      <c r="F635" s="178"/>
      <c r="G635" s="178"/>
      <c r="H635" s="178"/>
      <c r="I635" s="178"/>
      <c r="J635" s="178"/>
      <c r="K635" s="181"/>
      <c r="L635" s="178"/>
      <c r="M635" s="178"/>
      <c r="N635" s="178"/>
      <c r="O635" s="178"/>
      <c r="P635" s="178"/>
      <c r="Q635" s="181"/>
      <c r="R635" s="181"/>
      <c r="S635" s="181"/>
      <c r="T635" s="181"/>
      <c r="U635" s="181"/>
      <c r="V635" s="181"/>
      <c r="W635" s="178"/>
      <c r="X635" s="178"/>
      <c r="Y635" s="178"/>
      <c r="Z635" s="178"/>
    </row>
    <row r="636" spans="1:26" ht="14.25" customHeight="1">
      <c r="A636" s="178"/>
      <c r="B636" s="192"/>
      <c r="C636" s="178"/>
      <c r="D636" s="178"/>
      <c r="E636" s="178"/>
      <c r="F636" s="178"/>
      <c r="G636" s="178"/>
      <c r="H636" s="178"/>
      <c r="I636" s="178"/>
      <c r="J636" s="178"/>
      <c r="K636" s="181"/>
      <c r="L636" s="178"/>
      <c r="M636" s="178"/>
      <c r="N636" s="178"/>
      <c r="O636" s="178"/>
      <c r="P636" s="178"/>
      <c r="Q636" s="181"/>
      <c r="R636" s="181"/>
      <c r="S636" s="181"/>
      <c r="T636" s="181"/>
      <c r="U636" s="181"/>
      <c r="V636" s="181"/>
      <c r="W636" s="178"/>
      <c r="X636" s="178"/>
      <c r="Y636" s="178"/>
      <c r="Z636" s="178"/>
    </row>
    <row r="637" spans="1:26" ht="14.25" customHeight="1">
      <c r="A637" s="178"/>
      <c r="B637" s="192"/>
      <c r="C637" s="178"/>
      <c r="D637" s="178"/>
      <c r="E637" s="178"/>
      <c r="F637" s="178"/>
      <c r="G637" s="178"/>
      <c r="H637" s="178"/>
      <c r="I637" s="178"/>
      <c r="J637" s="178"/>
      <c r="K637" s="181"/>
      <c r="L637" s="178"/>
      <c r="M637" s="178"/>
      <c r="N637" s="178"/>
      <c r="O637" s="178"/>
      <c r="P637" s="178"/>
      <c r="Q637" s="181"/>
      <c r="R637" s="181"/>
      <c r="S637" s="181"/>
      <c r="T637" s="181"/>
      <c r="U637" s="181"/>
      <c r="V637" s="181"/>
      <c r="W637" s="178"/>
      <c r="X637" s="178"/>
      <c r="Y637" s="178"/>
      <c r="Z637" s="178"/>
    </row>
    <row r="638" spans="1:26" ht="14.25" customHeight="1">
      <c r="A638" s="178"/>
      <c r="B638" s="192"/>
      <c r="C638" s="178"/>
      <c r="D638" s="178"/>
      <c r="E638" s="178"/>
      <c r="F638" s="178"/>
      <c r="G638" s="178"/>
      <c r="H638" s="178"/>
      <c r="I638" s="178"/>
      <c r="J638" s="178"/>
      <c r="K638" s="181"/>
      <c r="L638" s="178"/>
      <c r="M638" s="178"/>
      <c r="N638" s="178"/>
      <c r="O638" s="178"/>
      <c r="P638" s="178"/>
      <c r="Q638" s="181"/>
      <c r="R638" s="181"/>
      <c r="S638" s="181"/>
      <c r="T638" s="181"/>
      <c r="U638" s="181"/>
      <c r="V638" s="181"/>
      <c r="W638" s="178"/>
      <c r="X638" s="178"/>
      <c r="Y638" s="178"/>
      <c r="Z638" s="178"/>
    </row>
    <row r="639" spans="1:26" ht="14.25" customHeight="1">
      <c r="A639" s="178"/>
      <c r="B639" s="192"/>
      <c r="C639" s="178"/>
      <c r="D639" s="178"/>
      <c r="E639" s="178"/>
      <c r="F639" s="178"/>
      <c r="G639" s="178"/>
      <c r="H639" s="178"/>
      <c r="I639" s="178"/>
      <c r="J639" s="178"/>
      <c r="K639" s="181"/>
      <c r="L639" s="178"/>
      <c r="M639" s="178"/>
      <c r="N639" s="178"/>
      <c r="O639" s="178"/>
      <c r="P639" s="178"/>
      <c r="Q639" s="181"/>
      <c r="R639" s="181"/>
      <c r="S639" s="181"/>
      <c r="T639" s="181"/>
      <c r="U639" s="181"/>
      <c r="V639" s="181"/>
      <c r="W639" s="178"/>
      <c r="X639" s="178"/>
      <c r="Y639" s="178"/>
      <c r="Z639" s="178"/>
    </row>
    <row r="640" spans="1:26" ht="14.25" customHeight="1">
      <c r="A640" s="178"/>
      <c r="B640" s="192"/>
      <c r="C640" s="178"/>
      <c r="D640" s="178"/>
      <c r="E640" s="178"/>
      <c r="F640" s="178"/>
      <c r="G640" s="178"/>
      <c r="H640" s="178"/>
      <c r="I640" s="178"/>
      <c r="J640" s="178"/>
      <c r="K640" s="181"/>
      <c r="L640" s="178"/>
      <c r="M640" s="178"/>
      <c r="N640" s="178"/>
      <c r="O640" s="178"/>
      <c r="P640" s="178"/>
      <c r="Q640" s="181"/>
      <c r="R640" s="181"/>
      <c r="S640" s="181"/>
      <c r="T640" s="181"/>
      <c r="U640" s="181"/>
      <c r="V640" s="181"/>
      <c r="W640" s="178"/>
      <c r="X640" s="178"/>
      <c r="Y640" s="178"/>
      <c r="Z640" s="178"/>
    </row>
    <row r="641" spans="1:26" ht="14.25" customHeight="1">
      <c r="A641" s="178"/>
      <c r="B641" s="192"/>
      <c r="C641" s="178"/>
      <c r="D641" s="178"/>
      <c r="E641" s="178"/>
      <c r="F641" s="178"/>
      <c r="G641" s="178"/>
      <c r="H641" s="178"/>
      <c r="I641" s="178"/>
      <c r="J641" s="178"/>
      <c r="K641" s="181"/>
      <c r="L641" s="178"/>
      <c r="M641" s="178"/>
      <c r="N641" s="178"/>
      <c r="O641" s="178"/>
      <c r="P641" s="178"/>
      <c r="Q641" s="181"/>
      <c r="R641" s="181"/>
      <c r="S641" s="181"/>
      <c r="T641" s="181"/>
      <c r="U641" s="181"/>
      <c r="V641" s="181"/>
      <c r="W641" s="178"/>
      <c r="X641" s="178"/>
      <c r="Y641" s="178"/>
      <c r="Z641" s="178"/>
    </row>
    <row r="642" spans="1:26" ht="14.25" customHeight="1">
      <c r="A642" s="178"/>
      <c r="B642" s="192"/>
      <c r="C642" s="178"/>
      <c r="D642" s="178"/>
      <c r="E642" s="178"/>
      <c r="F642" s="178"/>
      <c r="G642" s="178"/>
      <c r="H642" s="178"/>
      <c r="I642" s="178"/>
      <c r="J642" s="178"/>
      <c r="K642" s="181"/>
      <c r="L642" s="178"/>
      <c r="M642" s="178"/>
      <c r="N642" s="178"/>
      <c r="O642" s="178"/>
      <c r="P642" s="178"/>
      <c r="Q642" s="181"/>
      <c r="R642" s="181"/>
      <c r="S642" s="181"/>
      <c r="T642" s="181"/>
      <c r="U642" s="181"/>
      <c r="V642" s="181"/>
      <c r="W642" s="178"/>
      <c r="X642" s="178"/>
      <c r="Y642" s="178"/>
      <c r="Z642" s="178"/>
    </row>
    <row r="643" spans="1:26" ht="14.25" customHeight="1">
      <c r="A643" s="178"/>
      <c r="B643" s="192"/>
      <c r="C643" s="178"/>
      <c r="D643" s="178"/>
      <c r="E643" s="178"/>
      <c r="F643" s="178"/>
      <c r="G643" s="178"/>
      <c r="H643" s="178"/>
      <c r="I643" s="178"/>
      <c r="J643" s="178"/>
      <c r="K643" s="181"/>
      <c r="L643" s="178"/>
      <c r="M643" s="178"/>
      <c r="N643" s="178"/>
      <c r="O643" s="178"/>
      <c r="P643" s="178"/>
      <c r="Q643" s="181"/>
      <c r="R643" s="181"/>
      <c r="S643" s="181"/>
      <c r="T643" s="181"/>
      <c r="U643" s="181"/>
      <c r="V643" s="181"/>
      <c r="W643" s="178"/>
      <c r="X643" s="178"/>
      <c r="Y643" s="178"/>
      <c r="Z643" s="178"/>
    </row>
    <row r="644" spans="1:26" ht="14.25" customHeight="1">
      <c r="A644" s="178"/>
      <c r="B644" s="192"/>
      <c r="C644" s="178"/>
      <c r="D644" s="178"/>
      <c r="E644" s="178"/>
      <c r="F644" s="178"/>
      <c r="G644" s="178"/>
      <c r="H644" s="178"/>
      <c r="I644" s="178"/>
      <c r="J644" s="178"/>
      <c r="K644" s="181"/>
      <c r="L644" s="178"/>
      <c r="M644" s="178"/>
      <c r="N644" s="178"/>
      <c r="O644" s="178"/>
      <c r="P644" s="178"/>
      <c r="Q644" s="181"/>
      <c r="R644" s="181"/>
      <c r="S644" s="181"/>
      <c r="T644" s="181"/>
      <c r="U644" s="181"/>
      <c r="V644" s="181"/>
      <c r="W644" s="178"/>
      <c r="X644" s="178"/>
      <c r="Y644" s="178"/>
      <c r="Z644" s="178"/>
    </row>
    <row r="645" spans="1:26" ht="14.25" customHeight="1">
      <c r="A645" s="178"/>
      <c r="B645" s="192"/>
      <c r="C645" s="178"/>
      <c r="D645" s="178"/>
      <c r="E645" s="178"/>
      <c r="F645" s="178"/>
      <c r="G645" s="178"/>
      <c r="H645" s="178"/>
      <c r="I645" s="178"/>
      <c r="J645" s="178"/>
      <c r="K645" s="181"/>
      <c r="L645" s="178"/>
      <c r="M645" s="178"/>
      <c r="N645" s="178"/>
      <c r="O645" s="178"/>
      <c r="P645" s="178"/>
      <c r="Q645" s="181"/>
      <c r="R645" s="181"/>
      <c r="S645" s="181"/>
      <c r="T645" s="181"/>
      <c r="U645" s="181"/>
      <c r="V645" s="181"/>
      <c r="W645" s="178"/>
      <c r="X645" s="178"/>
      <c r="Y645" s="178"/>
      <c r="Z645" s="178"/>
    </row>
    <row r="646" spans="1:26" ht="14.25" customHeight="1">
      <c r="A646" s="178"/>
      <c r="B646" s="192"/>
      <c r="C646" s="178"/>
      <c r="D646" s="178"/>
      <c r="E646" s="178"/>
      <c r="F646" s="178"/>
      <c r="G646" s="178"/>
      <c r="H646" s="178"/>
      <c r="I646" s="178"/>
      <c r="J646" s="178"/>
      <c r="K646" s="181"/>
      <c r="L646" s="178"/>
      <c r="M646" s="178"/>
      <c r="N646" s="178"/>
      <c r="O646" s="178"/>
      <c r="P646" s="178"/>
      <c r="Q646" s="181"/>
      <c r="R646" s="181"/>
      <c r="S646" s="181"/>
      <c r="T646" s="181"/>
      <c r="U646" s="181"/>
      <c r="V646" s="181"/>
      <c r="W646" s="178"/>
      <c r="X646" s="178"/>
      <c r="Y646" s="178"/>
      <c r="Z646" s="178"/>
    </row>
    <row r="647" spans="1:26" ht="14.25" customHeight="1">
      <c r="A647" s="178"/>
      <c r="B647" s="192"/>
      <c r="C647" s="178"/>
      <c r="D647" s="178"/>
      <c r="E647" s="178"/>
      <c r="F647" s="178"/>
      <c r="G647" s="178"/>
      <c r="H647" s="178"/>
      <c r="I647" s="178"/>
      <c r="J647" s="178"/>
      <c r="K647" s="181"/>
      <c r="L647" s="178"/>
      <c r="M647" s="178"/>
      <c r="N647" s="178"/>
      <c r="O647" s="178"/>
      <c r="P647" s="178"/>
      <c r="Q647" s="181"/>
      <c r="R647" s="181"/>
      <c r="S647" s="181"/>
      <c r="T647" s="181"/>
      <c r="U647" s="181"/>
      <c r="V647" s="181"/>
      <c r="W647" s="178"/>
      <c r="X647" s="178"/>
      <c r="Y647" s="178"/>
      <c r="Z647" s="178"/>
    </row>
    <row r="648" spans="1:26" ht="14.25" customHeight="1">
      <c r="A648" s="178"/>
      <c r="B648" s="192"/>
      <c r="C648" s="178"/>
      <c r="D648" s="178"/>
      <c r="E648" s="178"/>
      <c r="F648" s="178"/>
      <c r="G648" s="178"/>
      <c r="H648" s="178"/>
      <c r="I648" s="178"/>
      <c r="J648" s="178"/>
      <c r="K648" s="181"/>
      <c r="L648" s="178"/>
      <c r="M648" s="178"/>
      <c r="N648" s="178"/>
      <c r="O648" s="178"/>
      <c r="P648" s="178"/>
      <c r="Q648" s="181"/>
      <c r="R648" s="181"/>
      <c r="S648" s="181"/>
      <c r="T648" s="181"/>
      <c r="U648" s="181"/>
      <c r="V648" s="181"/>
      <c r="W648" s="178"/>
      <c r="X648" s="178"/>
      <c r="Y648" s="178"/>
      <c r="Z648" s="178"/>
    </row>
    <row r="649" spans="1:26" ht="14.25" customHeight="1">
      <c r="A649" s="178"/>
      <c r="B649" s="192"/>
      <c r="C649" s="178"/>
      <c r="D649" s="178"/>
      <c r="E649" s="178"/>
      <c r="F649" s="178"/>
      <c r="G649" s="178"/>
      <c r="H649" s="178"/>
      <c r="I649" s="178"/>
      <c r="J649" s="178"/>
      <c r="K649" s="181"/>
      <c r="L649" s="178"/>
      <c r="M649" s="178"/>
      <c r="N649" s="178"/>
      <c r="O649" s="178"/>
      <c r="P649" s="178"/>
      <c r="Q649" s="181"/>
      <c r="R649" s="181"/>
      <c r="S649" s="181"/>
      <c r="T649" s="181"/>
      <c r="U649" s="181"/>
      <c r="V649" s="181"/>
      <c r="W649" s="178"/>
      <c r="X649" s="178"/>
      <c r="Y649" s="178"/>
      <c r="Z649" s="178"/>
    </row>
    <row r="650" spans="1:26" ht="14.25" customHeight="1">
      <c r="A650" s="178"/>
      <c r="B650" s="192"/>
      <c r="C650" s="178"/>
      <c r="D650" s="178"/>
      <c r="E650" s="178"/>
      <c r="F650" s="178"/>
      <c r="G650" s="178"/>
      <c r="H650" s="178"/>
      <c r="I650" s="178"/>
      <c r="J650" s="178"/>
      <c r="K650" s="181"/>
      <c r="L650" s="178"/>
      <c r="M650" s="178"/>
      <c r="N650" s="178"/>
      <c r="O650" s="178"/>
      <c r="P650" s="178"/>
      <c r="Q650" s="181"/>
      <c r="R650" s="181"/>
      <c r="S650" s="181"/>
      <c r="T650" s="181"/>
      <c r="U650" s="181"/>
      <c r="V650" s="181"/>
      <c r="W650" s="178"/>
      <c r="X650" s="178"/>
      <c r="Y650" s="178"/>
      <c r="Z650" s="178"/>
    </row>
    <row r="651" spans="1:26" ht="14.25" customHeight="1">
      <c r="A651" s="178"/>
      <c r="B651" s="192"/>
      <c r="C651" s="178"/>
      <c r="D651" s="178"/>
      <c r="E651" s="178"/>
      <c r="F651" s="178"/>
      <c r="G651" s="178"/>
      <c r="H651" s="178"/>
      <c r="I651" s="178"/>
      <c r="J651" s="178"/>
      <c r="K651" s="181"/>
      <c r="L651" s="178"/>
      <c r="M651" s="178"/>
      <c r="N651" s="178"/>
      <c r="O651" s="178"/>
      <c r="P651" s="178"/>
      <c r="Q651" s="181"/>
      <c r="R651" s="181"/>
      <c r="S651" s="181"/>
      <c r="T651" s="181"/>
      <c r="U651" s="181"/>
      <c r="V651" s="181"/>
      <c r="W651" s="178"/>
      <c r="X651" s="178"/>
      <c r="Y651" s="178"/>
      <c r="Z651" s="178"/>
    </row>
    <row r="652" spans="1:26" ht="14.25" customHeight="1">
      <c r="A652" s="178"/>
      <c r="B652" s="192"/>
      <c r="C652" s="178"/>
      <c r="D652" s="178"/>
      <c r="E652" s="178"/>
      <c r="F652" s="178"/>
      <c r="G652" s="178"/>
      <c r="H652" s="178"/>
      <c r="I652" s="178"/>
      <c r="J652" s="178"/>
      <c r="K652" s="181"/>
      <c r="L652" s="178"/>
      <c r="M652" s="178"/>
      <c r="N652" s="178"/>
      <c r="O652" s="178"/>
      <c r="P652" s="178"/>
      <c r="Q652" s="181"/>
      <c r="R652" s="181"/>
      <c r="S652" s="181"/>
      <c r="T652" s="181"/>
      <c r="U652" s="181"/>
      <c r="V652" s="181"/>
      <c r="W652" s="178"/>
      <c r="X652" s="178"/>
      <c r="Y652" s="178"/>
      <c r="Z652" s="178"/>
    </row>
    <row r="653" spans="1:26" ht="14.25" customHeight="1">
      <c r="A653" s="178"/>
      <c r="B653" s="192"/>
      <c r="C653" s="178"/>
      <c r="D653" s="178"/>
      <c r="E653" s="178"/>
      <c r="F653" s="178"/>
      <c r="G653" s="178"/>
      <c r="H653" s="178"/>
      <c r="I653" s="178"/>
      <c r="J653" s="178"/>
      <c r="K653" s="181"/>
      <c r="L653" s="178"/>
      <c r="M653" s="178"/>
      <c r="N653" s="178"/>
      <c r="O653" s="178"/>
      <c r="P653" s="178"/>
      <c r="Q653" s="181"/>
      <c r="R653" s="181"/>
      <c r="S653" s="181"/>
      <c r="T653" s="181"/>
      <c r="U653" s="181"/>
      <c r="V653" s="181"/>
      <c r="W653" s="178"/>
      <c r="X653" s="178"/>
      <c r="Y653" s="178"/>
      <c r="Z653" s="178"/>
    </row>
    <row r="654" spans="1:26" ht="14.25" customHeight="1">
      <c r="A654" s="178"/>
      <c r="B654" s="192"/>
      <c r="C654" s="178"/>
      <c r="D654" s="178"/>
      <c r="E654" s="178"/>
      <c r="F654" s="178"/>
      <c r="G654" s="178"/>
      <c r="H654" s="178"/>
      <c r="I654" s="178"/>
      <c r="J654" s="178"/>
      <c r="K654" s="181"/>
      <c r="L654" s="178"/>
      <c r="M654" s="178"/>
      <c r="N654" s="178"/>
      <c r="O654" s="178"/>
      <c r="P654" s="178"/>
      <c r="Q654" s="181"/>
      <c r="R654" s="181"/>
      <c r="S654" s="181"/>
      <c r="T654" s="181"/>
      <c r="U654" s="181"/>
      <c r="V654" s="181"/>
      <c r="W654" s="178"/>
      <c r="X654" s="178"/>
      <c r="Y654" s="178"/>
      <c r="Z654" s="178"/>
    </row>
    <row r="655" spans="1:26" ht="14.25" customHeight="1">
      <c r="A655" s="178"/>
      <c r="B655" s="192"/>
      <c r="C655" s="178"/>
      <c r="D655" s="178"/>
      <c r="E655" s="178"/>
      <c r="F655" s="178"/>
      <c r="G655" s="178"/>
      <c r="H655" s="178"/>
      <c r="I655" s="178"/>
      <c r="J655" s="178"/>
      <c r="K655" s="181"/>
      <c r="L655" s="178"/>
      <c r="M655" s="178"/>
      <c r="N655" s="178"/>
      <c r="O655" s="178"/>
      <c r="P655" s="178"/>
      <c r="Q655" s="181"/>
      <c r="R655" s="181"/>
      <c r="S655" s="181"/>
      <c r="T655" s="181"/>
      <c r="U655" s="181"/>
      <c r="V655" s="181"/>
      <c r="W655" s="178"/>
      <c r="X655" s="178"/>
      <c r="Y655" s="178"/>
      <c r="Z655" s="178"/>
    </row>
    <row r="656" spans="1:26" ht="14.25" customHeight="1">
      <c r="A656" s="178"/>
      <c r="B656" s="192"/>
      <c r="C656" s="178"/>
      <c r="D656" s="178"/>
      <c r="E656" s="178"/>
      <c r="F656" s="178"/>
      <c r="G656" s="178"/>
      <c r="H656" s="178"/>
      <c r="I656" s="178"/>
      <c r="J656" s="178"/>
      <c r="K656" s="181"/>
      <c r="L656" s="178"/>
      <c r="M656" s="178"/>
      <c r="N656" s="178"/>
      <c r="O656" s="178"/>
      <c r="P656" s="178"/>
      <c r="Q656" s="181"/>
      <c r="R656" s="181"/>
      <c r="S656" s="181"/>
      <c r="T656" s="181"/>
      <c r="U656" s="181"/>
      <c r="V656" s="181"/>
      <c r="W656" s="178"/>
      <c r="X656" s="178"/>
      <c r="Y656" s="178"/>
      <c r="Z656" s="178"/>
    </row>
    <row r="657" spans="1:26" ht="14.25" customHeight="1">
      <c r="A657" s="178"/>
      <c r="B657" s="192"/>
      <c r="C657" s="178"/>
      <c r="D657" s="178"/>
      <c r="E657" s="178"/>
      <c r="F657" s="178"/>
      <c r="G657" s="178"/>
      <c r="H657" s="178"/>
      <c r="I657" s="178"/>
      <c r="J657" s="178"/>
      <c r="K657" s="181"/>
      <c r="L657" s="178"/>
      <c r="M657" s="178"/>
      <c r="N657" s="178"/>
      <c r="O657" s="178"/>
      <c r="P657" s="178"/>
      <c r="Q657" s="181"/>
      <c r="R657" s="181"/>
      <c r="S657" s="181"/>
      <c r="T657" s="181"/>
      <c r="U657" s="181"/>
      <c r="V657" s="181"/>
      <c r="W657" s="178"/>
      <c r="X657" s="178"/>
      <c r="Y657" s="178"/>
      <c r="Z657" s="178"/>
    </row>
    <row r="658" spans="1:26" ht="14.25" customHeight="1">
      <c r="A658" s="178"/>
      <c r="B658" s="192"/>
      <c r="C658" s="178"/>
      <c r="D658" s="178"/>
      <c r="E658" s="178"/>
      <c r="F658" s="178"/>
      <c r="G658" s="178"/>
      <c r="H658" s="178"/>
      <c r="I658" s="178"/>
      <c r="J658" s="178"/>
      <c r="K658" s="181"/>
      <c r="L658" s="178"/>
      <c r="M658" s="178"/>
      <c r="N658" s="178"/>
      <c r="O658" s="178"/>
      <c r="P658" s="178"/>
      <c r="Q658" s="181"/>
      <c r="R658" s="181"/>
      <c r="S658" s="181"/>
      <c r="T658" s="181"/>
      <c r="U658" s="181"/>
      <c r="V658" s="181"/>
      <c r="W658" s="178"/>
      <c r="X658" s="178"/>
      <c r="Y658" s="178"/>
      <c r="Z658" s="178"/>
    </row>
    <row r="659" spans="1:26" ht="14.25" customHeight="1">
      <c r="A659" s="178"/>
      <c r="B659" s="192"/>
      <c r="C659" s="178"/>
      <c r="D659" s="178"/>
      <c r="E659" s="178"/>
      <c r="F659" s="178"/>
      <c r="G659" s="178"/>
      <c r="H659" s="178"/>
      <c r="I659" s="178"/>
      <c r="J659" s="178"/>
      <c r="K659" s="181"/>
      <c r="L659" s="178"/>
      <c r="M659" s="178"/>
      <c r="N659" s="178"/>
      <c r="O659" s="178"/>
      <c r="P659" s="178"/>
      <c r="Q659" s="181"/>
      <c r="R659" s="181"/>
      <c r="S659" s="181"/>
      <c r="T659" s="181"/>
      <c r="U659" s="181"/>
      <c r="V659" s="181"/>
      <c r="W659" s="178"/>
      <c r="X659" s="178"/>
      <c r="Y659" s="178"/>
      <c r="Z659" s="178"/>
    </row>
    <row r="660" spans="1:26" ht="14.25" customHeight="1">
      <c r="A660" s="178"/>
      <c r="B660" s="192"/>
      <c r="C660" s="178"/>
      <c r="D660" s="178"/>
      <c r="E660" s="178"/>
      <c r="F660" s="178"/>
      <c r="G660" s="178"/>
      <c r="H660" s="178"/>
      <c r="I660" s="178"/>
      <c r="J660" s="178"/>
      <c r="K660" s="181"/>
      <c r="L660" s="178"/>
      <c r="M660" s="178"/>
      <c r="N660" s="178"/>
      <c r="O660" s="178"/>
      <c r="P660" s="178"/>
      <c r="Q660" s="181"/>
      <c r="R660" s="181"/>
      <c r="S660" s="181"/>
      <c r="T660" s="181"/>
      <c r="U660" s="181"/>
      <c r="V660" s="181"/>
      <c r="W660" s="178"/>
      <c r="X660" s="178"/>
      <c r="Y660" s="178"/>
      <c r="Z660" s="178"/>
    </row>
    <row r="661" spans="1:26" ht="14.25" customHeight="1">
      <c r="A661" s="178"/>
      <c r="B661" s="192"/>
      <c r="C661" s="178"/>
      <c r="D661" s="178"/>
      <c r="E661" s="178"/>
      <c r="F661" s="178"/>
      <c r="G661" s="178"/>
      <c r="H661" s="178"/>
      <c r="I661" s="178"/>
      <c r="J661" s="178"/>
      <c r="K661" s="181"/>
      <c r="L661" s="178"/>
      <c r="M661" s="178"/>
      <c r="N661" s="178"/>
      <c r="O661" s="178"/>
      <c r="P661" s="178"/>
      <c r="Q661" s="181"/>
      <c r="R661" s="181"/>
      <c r="S661" s="181"/>
      <c r="T661" s="181"/>
      <c r="U661" s="181"/>
      <c r="V661" s="181"/>
      <c r="W661" s="178"/>
      <c r="X661" s="178"/>
      <c r="Y661" s="178"/>
      <c r="Z661" s="178"/>
    </row>
    <row r="662" spans="1:26" ht="14.25" customHeight="1">
      <c r="A662" s="178"/>
      <c r="B662" s="192"/>
      <c r="C662" s="178"/>
      <c r="D662" s="178"/>
      <c r="E662" s="178"/>
      <c r="F662" s="178"/>
      <c r="G662" s="178"/>
      <c r="H662" s="178"/>
      <c r="I662" s="178"/>
      <c r="J662" s="178"/>
      <c r="K662" s="181"/>
      <c r="L662" s="178"/>
      <c r="M662" s="178"/>
      <c r="N662" s="178"/>
      <c r="O662" s="178"/>
      <c r="P662" s="178"/>
      <c r="Q662" s="181"/>
      <c r="R662" s="181"/>
      <c r="S662" s="181"/>
      <c r="T662" s="181"/>
      <c r="U662" s="181"/>
      <c r="V662" s="181"/>
      <c r="W662" s="178"/>
      <c r="X662" s="178"/>
      <c r="Y662" s="178"/>
      <c r="Z662" s="178"/>
    </row>
    <row r="663" spans="1:26" ht="14.25" customHeight="1">
      <c r="A663" s="178"/>
      <c r="B663" s="192"/>
      <c r="C663" s="178"/>
      <c r="D663" s="178"/>
      <c r="E663" s="178"/>
      <c r="F663" s="178"/>
      <c r="G663" s="178"/>
      <c r="H663" s="178"/>
      <c r="I663" s="178"/>
      <c r="J663" s="178"/>
      <c r="K663" s="181"/>
      <c r="L663" s="178"/>
      <c r="M663" s="178"/>
      <c r="N663" s="178"/>
      <c r="O663" s="178"/>
      <c r="P663" s="178"/>
      <c r="Q663" s="181"/>
      <c r="R663" s="181"/>
      <c r="S663" s="181"/>
      <c r="T663" s="181"/>
      <c r="U663" s="181"/>
      <c r="V663" s="181"/>
      <c r="W663" s="178"/>
      <c r="X663" s="178"/>
      <c r="Y663" s="178"/>
      <c r="Z663" s="178"/>
    </row>
    <row r="664" spans="1:26" ht="14.25" customHeight="1">
      <c r="A664" s="178"/>
      <c r="B664" s="192"/>
      <c r="C664" s="178"/>
      <c r="D664" s="178"/>
      <c r="E664" s="178"/>
      <c r="F664" s="178"/>
      <c r="G664" s="178"/>
      <c r="H664" s="178"/>
      <c r="I664" s="178"/>
      <c r="J664" s="178"/>
      <c r="K664" s="181"/>
      <c r="L664" s="178"/>
      <c r="M664" s="178"/>
      <c r="N664" s="178"/>
      <c r="O664" s="178"/>
      <c r="P664" s="178"/>
      <c r="Q664" s="181"/>
      <c r="R664" s="181"/>
      <c r="S664" s="181"/>
      <c r="T664" s="181"/>
      <c r="U664" s="181"/>
      <c r="V664" s="181"/>
      <c r="W664" s="178"/>
      <c r="X664" s="178"/>
      <c r="Y664" s="178"/>
      <c r="Z664" s="178"/>
    </row>
    <row r="665" spans="1:26" ht="14.25" customHeight="1">
      <c r="A665" s="178"/>
      <c r="B665" s="192"/>
      <c r="C665" s="178"/>
      <c r="D665" s="178"/>
      <c r="E665" s="178"/>
      <c r="F665" s="178"/>
      <c r="G665" s="178"/>
      <c r="H665" s="178"/>
      <c r="I665" s="178"/>
      <c r="J665" s="178"/>
      <c r="K665" s="181"/>
      <c r="L665" s="178"/>
      <c r="M665" s="178"/>
      <c r="N665" s="178"/>
      <c r="O665" s="178"/>
      <c r="P665" s="178"/>
      <c r="Q665" s="181"/>
      <c r="R665" s="181"/>
      <c r="S665" s="181"/>
      <c r="T665" s="181"/>
      <c r="U665" s="181"/>
      <c r="V665" s="181"/>
      <c r="W665" s="178"/>
      <c r="X665" s="178"/>
      <c r="Y665" s="178"/>
      <c r="Z665" s="178"/>
    </row>
    <row r="666" spans="1:26" ht="14.25" customHeight="1">
      <c r="A666" s="178"/>
      <c r="B666" s="192"/>
      <c r="C666" s="178"/>
      <c r="D666" s="178"/>
      <c r="E666" s="178"/>
      <c r="F666" s="178"/>
      <c r="G666" s="178"/>
      <c r="H666" s="178"/>
      <c r="I666" s="178"/>
      <c r="J666" s="178"/>
      <c r="K666" s="181"/>
      <c r="L666" s="178"/>
      <c r="M666" s="178"/>
      <c r="N666" s="178"/>
      <c r="O666" s="178"/>
      <c r="P666" s="178"/>
      <c r="Q666" s="181"/>
      <c r="R666" s="181"/>
      <c r="S666" s="181"/>
      <c r="T666" s="181"/>
      <c r="U666" s="181"/>
      <c r="V666" s="181"/>
      <c r="W666" s="178"/>
      <c r="X666" s="178"/>
      <c r="Y666" s="178"/>
      <c r="Z666" s="178"/>
    </row>
    <row r="667" spans="1:26" ht="14.25" customHeight="1">
      <c r="A667" s="178"/>
      <c r="B667" s="192"/>
      <c r="C667" s="178"/>
      <c r="D667" s="178"/>
      <c r="E667" s="178"/>
      <c r="F667" s="178"/>
      <c r="G667" s="178"/>
      <c r="H667" s="178"/>
      <c r="I667" s="178"/>
      <c r="J667" s="178"/>
      <c r="K667" s="181"/>
      <c r="L667" s="178"/>
      <c r="M667" s="178"/>
      <c r="N667" s="178"/>
      <c r="O667" s="178"/>
      <c r="P667" s="178"/>
      <c r="Q667" s="181"/>
      <c r="R667" s="181"/>
      <c r="S667" s="181"/>
      <c r="T667" s="181"/>
      <c r="U667" s="181"/>
      <c r="V667" s="181"/>
      <c r="W667" s="178"/>
      <c r="X667" s="178"/>
      <c r="Y667" s="178"/>
      <c r="Z667" s="178"/>
    </row>
    <row r="668" spans="1:26" ht="14.25" customHeight="1">
      <c r="A668" s="178"/>
      <c r="B668" s="192"/>
      <c r="C668" s="178"/>
      <c r="D668" s="178"/>
      <c r="E668" s="178"/>
      <c r="F668" s="178"/>
      <c r="G668" s="178"/>
      <c r="H668" s="178"/>
      <c r="I668" s="178"/>
      <c r="J668" s="178"/>
      <c r="K668" s="181"/>
      <c r="L668" s="178"/>
      <c r="M668" s="178"/>
      <c r="N668" s="178"/>
      <c r="O668" s="178"/>
      <c r="P668" s="178"/>
      <c r="Q668" s="181"/>
      <c r="R668" s="181"/>
      <c r="S668" s="181"/>
      <c r="T668" s="181"/>
      <c r="U668" s="181"/>
      <c r="V668" s="181"/>
      <c r="W668" s="178"/>
      <c r="X668" s="178"/>
      <c r="Y668" s="178"/>
      <c r="Z668" s="178"/>
    </row>
    <row r="669" spans="1:26" ht="14.25" customHeight="1">
      <c r="A669" s="178"/>
      <c r="B669" s="192"/>
      <c r="C669" s="178"/>
      <c r="D669" s="178"/>
      <c r="E669" s="178"/>
      <c r="F669" s="178"/>
      <c r="G669" s="178"/>
      <c r="H669" s="178"/>
      <c r="I669" s="178"/>
      <c r="J669" s="178"/>
      <c r="K669" s="181"/>
      <c r="L669" s="178"/>
      <c r="M669" s="178"/>
      <c r="N669" s="178"/>
      <c r="O669" s="178"/>
      <c r="P669" s="178"/>
      <c r="Q669" s="181"/>
      <c r="R669" s="181"/>
      <c r="S669" s="181"/>
      <c r="T669" s="181"/>
      <c r="U669" s="181"/>
      <c r="V669" s="181"/>
      <c r="W669" s="178"/>
      <c r="X669" s="178"/>
      <c r="Y669" s="178"/>
      <c r="Z669" s="178"/>
    </row>
    <row r="670" spans="1:26" ht="14.25" customHeight="1">
      <c r="A670" s="178"/>
      <c r="B670" s="192"/>
      <c r="C670" s="178"/>
      <c r="D670" s="178"/>
      <c r="E670" s="178"/>
      <c r="F670" s="178"/>
      <c r="G670" s="178"/>
      <c r="H670" s="178"/>
      <c r="I670" s="178"/>
      <c r="J670" s="178"/>
      <c r="K670" s="181"/>
      <c r="L670" s="178"/>
      <c r="M670" s="178"/>
      <c r="N670" s="178"/>
      <c r="O670" s="178"/>
      <c r="P670" s="178"/>
      <c r="Q670" s="181"/>
      <c r="R670" s="181"/>
      <c r="S670" s="181"/>
      <c r="T670" s="181"/>
      <c r="U670" s="181"/>
      <c r="V670" s="181"/>
      <c r="W670" s="178"/>
      <c r="X670" s="178"/>
      <c r="Y670" s="178"/>
      <c r="Z670" s="178"/>
    </row>
    <row r="671" spans="1:26" ht="14.25" customHeight="1">
      <c r="A671" s="178"/>
      <c r="B671" s="192"/>
      <c r="C671" s="178"/>
      <c r="D671" s="178"/>
      <c r="E671" s="178"/>
      <c r="F671" s="178"/>
      <c r="G671" s="178"/>
      <c r="H671" s="178"/>
      <c r="I671" s="178"/>
      <c r="J671" s="178"/>
      <c r="K671" s="181"/>
      <c r="L671" s="178"/>
      <c r="M671" s="178"/>
      <c r="N671" s="178"/>
      <c r="O671" s="178"/>
      <c r="P671" s="178"/>
      <c r="Q671" s="181"/>
      <c r="R671" s="181"/>
      <c r="S671" s="181"/>
      <c r="T671" s="181"/>
      <c r="U671" s="181"/>
      <c r="V671" s="181"/>
      <c r="W671" s="178"/>
      <c r="X671" s="178"/>
      <c r="Y671" s="178"/>
      <c r="Z671" s="178"/>
    </row>
    <row r="672" spans="1:26" ht="14.25" customHeight="1">
      <c r="A672" s="178"/>
      <c r="B672" s="192"/>
      <c r="C672" s="178"/>
      <c r="D672" s="178"/>
      <c r="E672" s="178"/>
      <c r="F672" s="178"/>
      <c r="G672" s="178"/>
      <c r="H672" s="178"/>
      <c r="I672" s="178"/>
      <c r="J672" s="178"/>
      <c r="K672" s="181"/>
      <c r="L672" s="178"/>
      <c r="M672" s="178"/>
      <c r="N672" s="178"/>
      <c r="O672" s="178"/>
      <c r="P672" s="178"/>
      <c r="Q672" s="181"/>
      <c r="R672" s="181"/>
      <c r="S672" s="181"/>
      <c r="T672" s="181"/>
      <c r="U672" s="181"/>
      <c r="V672" s="181"/>
      <c r="W672" s="178"/>
      <c r="X672" s="178"/>
      <c r="Y672" s="178"/>
      <c r="Z672" s="178"/>
    </row>
    <row r="673" spans="1:26" ht="14.25" customHeight="1">
      <c r="A673" s="178"/>
      <c r="B673" s="192"/>
      <c r="C673" s="178"/>
      <c r="D673" s="178"/>
      <c r="E673" s="178"/>
      <c r="F673" s="178"/>
      <c r="G673" s="178"/>
      <c r="H673" s="178"/>
      <c r="I673" s="178"/>
      <c r="J673" s="178"/>
      <c r="K673" s="181"/>
      <c r="L673" s="178"/>
      <c r="M673" s="178"/>
      <c r="N673" s="178"/>
      <c r="O673" s="178"/>
      <c r="P673" s="178"/>
      <c r="Q673" s="181"/>
      <c r="R673" s="181"/>
      <c r="S673" s="181"/>
      <c r="T673" s="181"/>
      <c r="U673" s="181"/>
      <c r="V673" s="181"/>
      <c r="W673" s="178"/>
      <c r="X673" s="178"/>
      <c r="Y673" s="178"/>
      <c r="Z673" s="178"/>
    </row>
    <row r="674" spans="1:26" ht="14.25" customHeight="1">
      <c r="A674" s="178"/>
      <c r="B674" s="192"/>
      <c r="C674" s="178"/>
      <c r="D674" s="178"/>
      <c r="E674" s="178"/>
      <c r="F674" s="178"/>
      <c r="G674" s="178"/>
      <c r="H674" s="178"/>
      <c r="I674" s="178"/>
      <c r="J674" s="178"/>
      <c r="K674" s="181"/>
      <c r="L674" s="178"/>
      <c r="M674" s="178"/>
      <c r="N674" s="178"/>
      <c r="O674" s="178"/>
      <c r="P674" s="178"/>
      <c r="Q674" s="181"/>
      <c r="R674" s="181"/>
      <c r="S674" s="181"/>
      <c r="T674" s="181"/>
      <c r="U674" s="181"/>
      <c r="V674" s="181"/>
      <c r="W674" s="178"/>
      <c r="X674" s="178"/>
      <c r="Y674" s="178"/>
      <c r="Z674" s="178"/>
    </row>
    <row r="675" spans="1:26" ht="14.25" customHeight="1">
      <c r="A675" s="178"/>
      <c r="B675" s="192"/>
      <c r="C675" s="178"/>
      <c r="D675" s="178"/>
      <c r="E675" s="178"/>
      <c r="F675" s="178"/>
      <c r="G675" s="178"/>
      <c r="H675" s="178"/>
      <c r="I675" s="178"/>
      <c r="J675" s="178"/>
      <c r="K675" s="181"/>
      <c r="L675" s="178"/>
      <c r="M675" s="178"/>
      <c r="N675" s="178"/>
      <c r="O675" s="178"/>
      <c r="P675" s="178"/>
      <c r="Q675" s="181"/>
      <c r="R675" s="181"/>
      <c r="S675" s="181"/>
      <c r="T675" s="181"/>
      <c r="U675" s="181"/>
      <c r="V675" s="181"/>
      <c r="W675" s="178"/>
      <c r="X675" s="178"/>
      <c r="Y675" s="178"/>
      <c r="Z675" s="178"/>
    </row>
    <row r="676" spans="1:26" ht="14.25" customHeight="1">
      <c r="A676" s="178"/>
      <c r="B676" s="192"/>
      <c r="C676" s="178"/>
      <c r="D676" s="178"/>
      <c r="E676" s="178"/>
      <c r="F676" s="178"/>
      <c r="G676" s="178"/>
      <c r="H676" s="178"/>
      <c r="I676" s="178"/>
      <c r="J676" s="178"/>
      <c r="K676" s="181"/>
      <c r="L676" s="178"/>
      <c r="M676" s="178"/>
      <c r="N676" s="178"/>
      <c r="O676" s="178"/>
      <c r="P676" s="178"/>
      <c r="Q676" s="181"/>
      <c r="R676" s="181"/>
      <c r="S676" s="181"/>
      <c r="T676" s="181"/>
      <c r="U676" s="181"/>
      <c r="V676" s="181"/>
      <c r="W676" s="178"/>
      <c r="X676" s="178"/>
      <c r="Y676" s="178"/>
      <c r="Z676" s="178"/>
    </row>
    <row r="677" spans="1:26" ht="14.25" customHeight="1">
      <c r="A677" s="178"/>
      <c r="B677" s="192"/>
      <c r="C677" s="178"/>
      <c r="D677" s="178"/>
      <c r="E677" s="178"/>
      <c r="F677" s="178"/>
      <c r="G677" s="178"/>
      <c r="H677" s="178"/>
      <c r="I677" s="178"/>
      <c r="J677" s="178"/>
      <c r="K677" s="181"/>
      <c r="L677" s="178"/>
      <c r="M677" s="178"/>
      <c r="N677" s="178"/>
      <c r="O677" s="178"/>
      <c r="P677" s="178"/>
      <c r="Q677" s="181"/>
      <c r="R677" s="181"/>
      <c r="S677" s="181"/>
      <c r="T677" s="181"/>
      <c r="U677" s="181"/>
      <c r="V677" s="181"/>
      <c r="W677" s="178"/>
      <c r="X677" s="178"/>
      <c r="Y677" s="178"/>
      <c r="Z677" s="178"/>
    </row>
    <row r="678" spans="1:26" ht="14.25" customHeight="1">
      <c r="A678" s="178"/>
      <c r="B678" s="192"/>
      <c r="C678" s="178"/>
      <c r="D678" s="178"/>
      <c r="E678" s="178"/>
      <c r="F678" s="178"/>
      <c r="G678" s="178"/>
      <c r="H678" s="178"/>
      <c r="I678" s="178"/>
      <c r="J678" s="178"/>
      <c r="K678" s="181"/>
      <c r="L678" s="178"/>
      <c r="M678" s="178"/>
      <c r="N678" s="178"/>
      <c r="O678" s="178"/>
      <c r="P678" s="178"/>
      <c r="Q678" s="181"/>
      <c r="R678" s="181"/>
      <c r="S678" s="181"/>
      <c r="T678" s="181"/>
      <c r="U678" s="181"/>
      <c r="V678" s="181"/>
      <c r="W678" s="178"/>
      <c r="X678" s="178"/>
      <c r="Y678" s="178"/>
      <c r="Z678" s="178"/>
    </row>
    <row r="679" spans="1:26" ht="14.25" customHeight="1">
      <c r="A679" s="178"/>
      <c r="B679" s="192"/>
      <c r="C679" s="178"/>
      <c r="D679" s="178"/>
      <c r="E679" s="178"/>
      <c r="F679" s="178"/>
      <c r="G679" s="178"/>
      <c r="H679" s="178"/>
      <c r="I679" s="178"/>
      <c r="J679" s="178"/>
      <c r="K679" s="181"/>
      <c r="L679" s="178"/>
      <c r="M679" s="178"/>
      <c r="N679" s="178"/>
      <c r="O679" s="178"/>
      <c r="P679" s="178"/>
      <c r="Q679" s="181"/>
      <c r="R679" s="181"/>
      <c r="S679" s="181"/>
      <c r="T679" s="181"/>
      <c r="U679" s="181"/>
      <c r="V679" s="181"/>
      <c r="W679" s="178"/>
      <c r="X679" s="178"/>
      <c r="Y679" s="178"/>
      <c r="Z679" s="178"/>
    </row>
    <row r="680" spans="1:26" ht="14.25" customHeight="1">
      <c r="A680" s="178"/>
      <c r="B680" s="192"/>
      <c r="C680" s="178"/>
      <c r="D680" s="178"/>
      <c r="E680" s="178"/>
      <c r="F680" s="178"/>
      <c r="G680" s="178"/>
      <c r="H680" s="178"/>
      <c r="I680" s="178"/>
      <c r="J680" s="178"/>
      <c r="K680" s="181"/>
      <c r="L680" s="178"/>
      <c r="M680" s="178"/>
      <c r="N680" s="178"/>
      <c r="O680" s="178"/>
      <c r="P680" s="178"/>
      <c r="Q680" s="181"/>
      <c r="R680" s="181"/>
      <c r="S680" s="181"/>
      <c r="T680" s="181"/>
      <c r="U680" s="181"/>
      <c r="V680" s="181"/>
      <c r="W680" s="178"/>
      <c r="X680" s="178"/>
      <c r="Y680" s="178"/>
      <c r="Z680" s="178"/>
    </row>
    <row r="681" spans="1:26" ht="14.25" customHeight="1">
      <c r="A681" s="178"/>
      <c r="B681" s="192"/>
      <c r="C681" s="178"/>
      <c r="D681" s="178"/>
      <c r="E681" s="178"/>
      <c r="F681" s="178"/>
      <c r="G681" s="178"/>
      <c r="H681" s="178"/>
      <c r="I681" s="178"/>
      <c r="J681" s="178"/>
      <c r="K681" s="181"/>
      <c r="L681" s="178"/>
      <c r="M681" s="178"/>
      <c r="N681" s="178"/>
      <c r="O681" s="178"/>
      <c r="P681" s="178"/>
      <c r="Q681" s="181"/>
      <c r="R681" s="181"/>
      <c r="S681" s="181"/>
      <c r="T681" s="181"/>
      <c r="U681" s="181"/>
      <c r="V681" s="181"/>
      <c r="W681" s="178"/>
      <c r="X681" s="178"/>
      <c r="Y681" s="178"/>
      <c r="Z681" s="178"/>
    </row>
    <row r="682" spans="1:26" ht="14.25" customHeight="1">
      <c r="A682" s="178"/>
      <c r="B682" s="192"/>
      <c r="C682" s="178"/>
      <c r="D682" s="178"/>
      <c r="E682" s="178"/>
      <c r="F682" s="178"/>
      <c r="G682" s="178"/>
      <c r="H682" s="178"/>
      <c r="I682" s="178"/>
      <c r="J682" s="178"/>
      <c r="K682" s="181"/>
      <c r="L682" s="178"/>
      <c r="M682" s="178"/>
      <c r="N682" s="178"/>
      <c r="O682" s="178"/>
      <c r="P682" s="178"/>
      <c r="Q682" s="181"/>
      <c r="R682" s="181"/>
      <c r="S682" s="181"/>
      <c r="T682" s="181"/>
      <c r="U682" s="181"/>
      <c r="V682" s="181"/>
      <c r="W682" s="178"/>
      <c r="X682" s="178"/>
      <c r="Y682" s="178"/>
      <c r="Z682" s="178"/>
    </row>
    <row r="683" spans="1:26" ht="14.25" customHeight="1">
      <c r="A683" s="178"/>
      <c r="B683" s="192"/>
      <c r="C683" s="178"/>
      <c r="D683" s="178"/>
      <c r="E683" s="178"/>
      <c r="F683" s="178"/>
      <c r="G683" s="178"/>
      <c r="H683" s="178"/>
      <c r="I683" s="178"/>
      <c r="J683" s="178"/>
      <c r="K683" s="181"/>
      <c r="L683" s="178"/>
      <c r="M683" s="178"/>
      <c r="N683" s="178"/>
      <c r="O683" s="178"/>
      <c r="P683" s="178"/>
      <c r="Q683" s="181"/>
      <c r="R683" s="181"/>
      <c r="S683" s="181"/>
      <c r="T683" s="181"/>
      <c r="U683" s="181"/>
      <c r="V683" s="181"/>
      <c r="W683" s="178"/>
      <c r="X683" s="178"/>
      <c r="Y683" s="178"/>
      <c r="Z683" s="178"/>
    </row>
    <row r="684" spans="1:26" ht="14.25" customHeight="1">
      <c r="A684" s="178"/>
      <c r="B684" s="192"/>
      <c r="C684" s="178"/>
      <c r="D684" s="178"/>
      <c r="E684" s="178"/>
      <c r="F684" s="178"/>
      <c r="G684" s="178"/>
      <c r="H684" s="178"/>
      <c r="I684" s="178"/>
      <c r="J684" s="178"/>
      <c r="K684" s="181"/>
      <c r="L684" s="178"/>
      <c r="M684" s="178"/>
      <c r="N684" s="178"/>
      <c r="O684" s="178"/>
      <c r="P684" s="178"/>
      <c r="Q684" s="181"/>
      <c r="R684" s="181"/>
      <c r="S684" s="181"/>
      <c r="T684" s="181"/>
      <c r="U684" s="181"/>
      <c r="V684" s="181"/>
      <c r="W684" s="178"/>
      <c r="X684" s="178"/>
      <c r="Y684" s="178"/>
      <c r="Z684" s="178"/>
    </row>
    <row r="685" spans="1:26" ht="14.25" customHeight="1">
      <c r="A685" s="178"/>
      <c r="B685" s="192"/>
      <c r="C685" s="178"/>
      <c r="D685" s="178"/>
      <c r="E685" s="178"/>
      <c r="F685" s="178"/>
      <c r="G685" s="178"/>
      <c r="H685" s="178"/>
      <c r="I685" s="178"/>
      <c r="J685" s="178"/>
      <c r="K685" s="181"/>
      <c r="L685" s="178"/>
      <c r="M685" s="178"/>
      <c r="N685" s="178"/>
      <c r="O685" s="178"/>
      <c r="P685" s="178"/>
      <c r="Q685" s="181"/>
      <c r="R685" s="181"/>
      <c r="S685" s="181"/>
      <c r="T685" s="181"/>
      <c r="U685" s="181"/>
      <c r="V685" s="181"/>
      <c r="W685" s="178"/>
      <c r="X685" s="178"/>
      <c r="Y685" s="178"/>
      <c r="Z685" s="178"/>
    </row>
    <row r="686" spans="1:26" ht="14.25" customHeight="1">
      <c r="A686" s="178"/>
      <c r="B686" s="192"/>
      <c r="C686" s="178"/>
      <c r="D686" s="178"/>
      <c r="E686" s="178"/>
      <c r="F686" s="178"/>
      <c r="G686" s="178"/>
      <c r="H686" s="178"/>
      <c r="I686" s="178"/>
      <c r="J686" s="178"/>
      <c r="K686" s="181"/>
      <c r="L686" s="178"/>
      <c r="M686" s="178"/>
      <c r="N686" s="178"/>
      <c r="O686" s="178"/>
      <c r="P686" s="178"/>
      <c r="Q686" s="181"/>
      <c r="R686" s="181"/>
      <c r="S686" s="181"/>
      <c r="T686" s="181"/>
      <c r="U686" s="181"/>
      <c r="V686" s="181"/>
      <c r="W686" s="178"/>
      <c r="X686" s="178"/>
      <c r="Y686" s="178"/>
      <c r="Z686" s="178"/>
    </row>
    <row r="687" spans="1:26" ht="14.25" customHeight="1">
      <c r="A687" s="178"/>
      <c r="B687" s="192"/>
      <c r="C687" s="178"/>
      <c r="D687" s="178"/>
      <c r="E687" s="178"/>
      <c r="F687" s="178"/>
      <c r="G687" s="178"/>
      <c r="H687" s="178"/>
      <c r="I687" s="178"/>
      <c r="J687" s="178"/>
      <c r="K687" s="181"/>
      <c r="L687" s="178"/>
      <c r="M687" s="178"/>
      <c r="N687" s="178"/>
      <c r="O687" s="178"/>
      <c r="P687" s="178"/>
      <c r="Q687" s="181"/>
      <c r="R687" s="181"/>
      <c r="S687" s="181"/>
      <c r="T687" s="181"/>
      <c r="U687" s="181"/>
      <c r="V687" s="181"/>
      <c r="W687" s="178"/>
      <c r="X687" s="178"/>
      <c r="Y687" s="178"/>
      <c r="Z687" s="178"/>
    </row>
    <row r="688" spans="1:26" ht="14.25" customHeight="1">
      <c r="A688" s="178"/>
      <c r="B688" s="192"/>
      <c r="C688" s="178"/>
      <c r="D688" s="178"/>
      <c r="E688" s="178"/>
      <c r="F688" s="178"/>
      <c r="G688" s="178"/>
      <c r="H688" s="178"/>
      <c r="I688" s="178"/>
      <c r="J688" s="178"/>
      <c r="K688" s="181"/>
      <c r="L688" s="178"/>
      <c r="M688" s="178"/>
      <c r="N688" s="178"/>
      <c r="O688" s="178"/>
      <c r="P688" s="178"/>
      <c r="Q688" s="181"/>
      <c r="R688" s="181"/>
      <c r="S688" s="181"/>
      <c r="T688" s="181"/>
      <c r="U688" s="181"/>
      <c r="V688" s="181"/>
      <c r="W688" s="178"/>
      <c r="X688" s="178"/>
      <c r="Y688" s="178"/>
      <c r="Z688" s="178"/>
    </row>
    <row r="689" spans="1:26" ht="14.25" customHeight="1">
      <c r="A689" s="178"/>
      <c r="B689" s="192"/>
      <c r="C689" s="178"/>
      <c r="D689" s="178"/>
      <c r="E689" s="178"/>
      <c r="F689" s="178"/>
      <c r="G689" s="178"/>
      <c r="H689" s="178"/>
      <c r="I689" s="178"/>
      <c r="J689" s="178"/>
      <c r="K689" s="181"/>
      <c r="L689" s="178"/>
      <c r="M689" s="178"/>
      <c r="N689" s="178"/>
      <c r="O689" s="178"/>
      <c r="P689" s="178"/>
      <c r="Q689" s="181"/>
      <c r="R689" s="181"/>
      <c r="S689" s="181"/>
      <c r="T689" s="181"/>
      <c r="U689" s="181"/>
      <c r="V689" s="181"/>
      <c r="W689" s="178"/>
      <c r="X689" s="178"/>
      <c r="Y689" s="178"/>
      <c r="Z689" s="178"/>
    </row>
    <row r="690" spans="1:26" ht="14.25" customHeight="1">
      <c r="A690" s="178"/>
      <c r="B690" s="192"/>
      <c r="C690" s="178"/>
      <c r="D690" s="178"/>
      <c r="E690" s="178"/>
      <c r="F690" s="178"/>
      <c r="G690" s="178"/>
      <c r="H690" s="178"/>
      <c r="I690" s="178"/>
      <c r="J690" s="178"/>
      <c r="K690" s="181"/>
      <c r="L690" s="178"/>
      <c r="M690" s="178"/>
      <c r="N690" s="178"/>
      <c r="O690" s="178"/>
      <c r="P690" s="178"/>
      <c r="Q690" s="181"/>
      <c r="R690" s="181"/>
      <c r="S690" s="181"/>
      <c r="T690" s="181"/>
      <c r="U690" s="181"/>
      <c r="V690" s="181"/>
      <c r="W690" s="178"/>
      <c r="X690" s="178"/>
      <c r="Y690" s="178"/>
      <c r="Z690" s="178"/>
    </row>
    <row r="691" spans="1:26" ht="14.25" customHeight="1">
      <c r="A691" s="178"/>
      <c r="B691" s="192"/>
      <c r="C691" s="178"/>
      <c r="D691" s="178"/>
      <c r="E691" s="178"/>
      <c r="F691" s="178"/>
      <c r="G691" s="178"/>
      <c r="H691" s="178"/>
      <c r="I691" s="178"/>
      <c r="J691" s="178"/>
      <c r="K691" s="181"/>
      <c r="L691" s="178"/>
      <c r="M691" s="178"/>
      <c r="N691" s="178"/>
      <c r="O691" s="178"/>
      <c r="P691" s="178"/>
      <c r="Q691" s="181"/>
      <c r="R691" s="181"/>
      <c r="S691" s="181"/>
      <c r="T691" s="181"/>
      <c r="U691" s="181"/>
      <c r="V691" s="181"/>
      <c r="W691" s="178"/>
      <c r="X691" s="178"/>
      <c r="Y691" s="178"/>
      <c r="Z691" s="178"/>
    </row>
    <row r="692" spans="1:26" ht="14.25" customHeight="1">
      <c r="A692" s="178"/>
      <c r="B692" s="192"/>
      <c r="C692" s="178"/>
      <c r="D692" s="178"/>
      <c r="E692" s="178"/>
      <c r="F692" s="178"/>
      <c r="G692" s="178"/>
      <c r="H692" s="178"/>
      <c r="I692" s="178"/>
      <c r="J692" s="178"/>
      <c r="K692" s="181"/>
      <c r="L692" s="178"/>
      <c r="M692" s="178"/>
      <c r="N692" s="178"/>
      <c r="O692" s="178"/>
      <c r="P692" s="178"/>
      <c r="Q692" s="181"/>
      <c r="R692" s="181"/>
      <c r="S692" s="181"/>
      <c r="T692" s="181"/>
      <c r="U692" s="181"/>
      <c r="V692" s="181"/>
      <c r="W692" s="178"/>
      <c r="X692" s="178"/>
      <c r="Y692" s="178"/>
      <c r="Z692" s="178"/>
    </row>
    <row r="693" spans="1:26" ht="14.25" customHeight="1">
      <c r="A693" s="178"/>
      <c r="B693" s="192"/>
      <c r="C693" s="178"/>
      <c r="D693" s="178"/>
      <c r="E693" s="178"/>
      <c r="F693" s="178"/>
      <c r="G693" s="178"/>
      <c r="H693" s="178"/>
      <c r="I693" s="178"/>
      <c r="J693" s="178"/>
      <c r="K693" s="181"/>
      <c r="L693" s="178"/>
      <c r="M693" s="178"/>
      <c r="N693" s="178"/>
      <c r="O693" s="178"/>
      <c r="P693" s="178"/>
      <c r="Q693" s="181"/>
      <c r="R693" s="181"/>
      <c r="S693" s="181"/>
      <c r="T693" s="181"/>
      <c r="U693" s="181"/>
      <c r="V693" s="181"/>
      <c r="W693" s="178"/>
      <c r="X693" s="178"/>
      <c r="Y693" s="178"/>
      <c r="Z693" s="178"/>
    </row>
    <row r="694" spans="1:26" ht="14.25" customHeight="1">
      <c r="A694" s="178"/>
      <c r="B694" s="192"/>
      <c r="C694" s="178"/>
      <c r="D694" s="178"/>
      <c r="E694" s="178"/>
      <c r="F694" s="178"/>
      <c r="G694" s="178"/>
      <c r="H694" s="178"/>
      <c r="I694" s="178"/>
      <c r="J694" s="178"/>
      <c r="K694" s="181"/>
      <c r="L694" s="178"/>
      <c r="M694" s="178"/>
      <c r="N694" s="178"/>
      <c r="O694" s="178"/>
      <c r="P694" s="178"/>
      <c r="Q694" s="181"/>
      <c r="R694" s="181"/>
      <c r="S694" s="181"/>
      <c r="T694" s="181"/>
      <c r="U694" s="181"/>
      <c r="V694" s="181"/>
      <c r="W694" s="178"/>
      <c r="X694" s="178"/>
      <c r="Y694" s="178"/>
      <c r="Z694" s="178"/>
    </row>
    <row r="695" spans="1:26" ht="14.25" customHeight="1">
      <c r="A695" s="178"/>
      <c r="B695" s="192"/>
      <c r="C695" s="178"/>
      <c r="D695" s="178"/>
      <c r="E695" s="178"/>
      <c r="F695" s="178"/>
      <c r="G695" s="178"/>
      <c r="H695" s="178"/>
      <c r="I695" s="178"/>
      <c r="J695" s="178"/>
      <c r="K695" s="181"/>
      <c r="L695" s="178"/>
      <c r="M695" s="178"/>
      <c r="N695" s="178"/>
      <c r="O695" s="178"/>
      <c r="P695" s="178"/>
      <c r="Q695" s="181"/>
      <c r="R695" s="181"/>
      <c r="S695" s="181"/>
      <c r="T695" s="181"/>
      <c r="U695" s="181"/>
      <c r="V695" s="181"/>
      <c r="W695" s="178"/>
      <c r="X695" s="178"/>
      <c r="Y695" s="178"/>
      <c r="Z695" s="178"/>
    </row>
    <row r="696" spans="1:26" ht="14.25" customHeight="1">
      <c r="A696" s="178"/>
      <c r="B696" s="192"/>
      <c r="C696" s="178"/>
      <c r="D696" s="178"/>
      <c r="E696" s="178"/>
      <c r="F696" s="178"/>
      <c r="G696" s="178"/>
      <c r="H696" s="178"/>
      <c r="I696" s="178"/>
      <c r="J696" s="178"/>
      <c r="K696" s="181"/>
      <c r="L696" s="178"/>
      <c r="M696" s="178"/>
      <c r="N696" s="178"/>
      <c r="O696" s="178"/>
      <c r="P696" s="178"/>
      <c r="Q696" s="181"/>
      <c r="R696" s="181"/>
      <c r="S696" s="181"/>
      <c r="T696" s="181"/>
      <c r="U696" s="181"/>
      <c r="V696" s="181"/>
      <c r="W696" s="178"/>
      <c r="X696" s="178"/>
      <c r="Y696" s="178"/>
      <c r="Z696" s="178"/>
    </row>
    <row r="697" spans="1:26" ht="14.25" customHeight="1">
      <c r="A697" s="178"/>
      <c r="B697" s="192"/>
      <c r="C697" s="178"/>
      <c r="D697" s="178"/>
      <c r="E697" s="178"/>
      <c r="F697" s="178"/>
      <c r="G697" s="178"/>
      <c r="H697" s="178"/>
      <c r="I697" s="178"/>
      <c r="J697" s="178"/>
      <c r="K697" s="181"/>
      <c r="L697" s="178"/>
      <c r="M697" s="178"/>
      <c r="N697" s="178"/>
      <c r="O697" s="178"/>
      <c r="P697" s="178"/>
      <c r="Q697" s="181"/>
      <c r="R697" s="181"/>
      <c r="S697" s="181"/>
      <c r="T697" s="181"/>
      <c r="U697" s="181"/>
      <c r="V697" s="181"/>
      <c r="W697" s="178"/>
      <c r="X697" s="178"/>
      <c r="Y697" s="178"/>
      <c r="Z697" s="178"/>
    </row>
    <row r="698" spans="1:26" ht="14.25" customHeight="1">
      <c r="A698" s="178"/>
      <c r="B698" s="192"/>
      <c r="C698" s="178"/>
      <c r="D698" s="178"/>
      <c r="E698" s="178"/>
      <c r="F698" s="178"/>
      <c r="G698" s="178"/>
      <c r="H698" s="178"/>
      <c r="I698" s="178"/>
      <c r="J698" s="178"/>
      <c r="K698" s="181"/>
      <c r="L698" s="178"/>
      <c r="M698" s="178"/>
      <c r="N698" s="178"/>
      <c r="O698" s="178"/>
      <c r="P698" s="178"/>
      <c r="Q698" s="181"/>
      <c r="R698" s="181"/>
      <c r="S698" s="181"/>
      <c r="T698" s="181"/>
      <c r="U698" s="181"/>
      <c r="V698" s="181"/>
      <c r="W698" s="178"/>
      <c r="X698" s="178"/>
      <c r="Y698" s="178"/>
      <c r="Z698" s="178"/>
    </row>
    <row r="699" spans="1:26" ht="14.25" customHeight="1">
      <c r="A699" s="178"/>
      <c r="B699" s="192"/>
      <c r="C699" s="178"/>
      <c r="D699" s="178"/>
      <c r="E699" s="178"/>
      <c r="F699" s="178"/>
      <c r="G699" s="178"/>
      <c r="H699" s="178"/>
      <c r="I699" s="178"/>
      <c r="J699" s="178"/>
      <c r="K699" s="181"/>
      <c r="L699" s="178"/>
      <c r="M699" s="178"/>
      <c r="N699" s="178"/>
      <c r="O699" s="178"/>
      <c r="P699" s="178"/>
      <c r="Q699" s="181"/>
      <c r="R699" s="181"/>
      <c r="S699" s="181"/>
      <c r="T699" s="181"/>
      <c r="U699" s="181"/>
      <c r="V699" s="181"/>
      <c r="W699" s="178"/>
      <c r="X699" s="178"/>
      <c r="Y699" s="178"/>
      <c r="Z699" s="178"/>
    </row>
    <row r="700" spans="1:26" ht="14.25" customHeight="1">
      <c r="A700" s="178"/>
      <c r="B700" s="192"/>
      <c r="C700" s="178"/>
      <c r="D700" s="178"/>
      <c r="E700" s="178"/>
      <c r="F700" s="178"/>
      <c r="G700" s="178"/>
      <c r="H700" s="178"/>
      <c r="I700" s="178"/>
      <c r="J700" s="178"/>
      <c r="K700" s="181"/>
      <c r="L700" s="178"/>
      <c r="M700" s="178"/>
      <c r="N700" s="178"/>
      <c r="O700" s="178"/>
      <c r="P700" s="178"/>
      <c r="Q700" s="181"/>
      <c r="R700" s="181"/>
      <c r="S700" s="181"/>
      <c r="T700" s="181"/>
      <c r="U700" s="181"/>
      <c r="V700" s="181"/>
      <c r="W700" s="178"/>
      <c r="X700" s="178"/>
      <c r="Y700" s="178"/>
      <c r="Z700" s="178"/>
    </row>
    <row r="701" spans="1:26" ht="14.25" customHeight="1">
      <c r="A701" s="178"/>
      <c r="B701" s="192"/>
      <c r="C701" s="178"/>
      <c r="D701" s="178"/>
      <c r="E701" s="178"/>
      <c r="F701" s="178"/>
      <c r="G701" s="178"/>
      <c r="H701" s="178"/>
      <c r="I701" s="178"/>
      <c r="J701" s="178"/>
      <c r="K701" s="181"/>
      <c r="L701" s="178"/>
      <c r="M701" s="178"/>
      <c r="N701" s="178"/>
      <c r="O701" s="178"/>
      <c r="P701" s="178"/>
      <c r="Q701" s="181"/>
      <c r="R701" s="181"/>
      <c r="S701" s="181"/>
      <c r="T701" s="181"/>
      <c r="U701" s="181"/>
      <c r="V701" s="181"/>
      <c r="W701" s="178"/>
      <c r="X701" s="178"/>
      <c r="Y701" s="178"/>
      <c r="Z701" s="178"/>
    </row>
    <row r="702" spans="1:26" ht="14.25" customHeight="1">
      <c r="A702" s="178"/>
      <c r="B702" s="192"/>
      <c r="C702" s="178"/>
      <c r="D702" s="178"/>
      <c r="E702" s="178"/>
      <c r="F702" s="178"/>
      <c r="G702" s="178"/>
      <c r="H702" s="178"/>
      <c r="I702" s="178"/>
      <c r="J702" s="178"/>
      <c r="K702" s="181"/>
      <c r="L702" s="178"/>
      <c r="M702" s="178"/>
      <c r="N702" s="178"/>
      <c r="O702" s="178"/>
      <c r="P702" s="178"/>
      <c r="Q702" s="181"/>
      <c r="R702" s="181"/>
      <c r="S702" s="181"/>
      <c r="T702" s="181"/>
      <c r="U702" s="181"/>
      <c r="V702" s="181"/>
      <c r="W702" s="178"/>
      <c r="X702" s="178"/>
      <c r="Y702" s="178"/>
      <c r="Z702" s="178"/>
    </row>
    <row r="703" spans="1:26" ht="14.25" customHeight="1">
      <c r="A703" s="178"/>
      <c r="B703" s="192"/>
      <c r="C703" s="178"/>
      <c r="D703" s="178"/>
      <c r="E703" s="178"/>
      <c r="F703" s="178"/>
      <c r="G703" s="178"/>
      <c r="H703" s="178"/>
      <c r="I703" s="178"/>
      <c r="J703" s="178"/>
      <c r="K703" s="181"/>
      <c r="L703" s="178"/>
      <c r="M703" s="178"/>
      <c r="N703" s="178"/>
      <c r="O703" s="178"/>
      <c r="P703" s="178"/>
      <c r="Q703" s="181"/>
      <c r="R703" s="181"/>
      <c r="S703" s="181"/>
      <c r="T703" s="181"/>
      <c r="U703" s="181"/>
      <c r="V703" s="181"/>
      <c r="W703" s="178"/>
      <c r="X703" s="178"/>
      <c r="Y703" s="178"/>
      <c r="Z703" s="178"/>
    </row>
    <row r="704" spans="1:26" ht="14.25" customHeight="1">
      <c r="A704" s="178"/>
      <c r="B704" s="192"/>
      <c r="C704" s="178"/>
      <c r="D704" s="178"/>
      <c r="E704" s="178"/>
      <c r="F704" s="178"/>
      <c r="G704" s="178"/>
      <c r="H704" s="178"/>
      <c r="I704" s="178"/>
      <c r="J704" s="178"/>
      <c r="K704" s="181"/>
      <c r="L704" s="178"/>
      <c r="M704" s="178"/>
      <c r="N704" s="178"/>
      <c r="O704" s="178"/>
      <c r="P704" s="178"/>
      <c r="Q704" s="181"/>
      <c r="R704" s="181"/>
      <c r="S704" s="181"/>
      <c r="T704" s="181"/>
      <c r="U704" s="181"/>
      <c r="V704" s="181"/>
      <c r="W704" s="178"/>
      <c r="X704" s="178"/>
      <c r="Y704" s="178"/>
      <c r="Z704" s="178"/>
    </row>
    <row r="705" spans="1:26" ht="14.25" customHeight="1">
      <c r="A705" s="178"/>
      <c r="B705" s="192"/>
      <c r="C705" s="178"/>
      <c r="D705" s="178"/>
      <c r="E705" s="178"/>
      <c r="F705" s="178"/>
      <c r="G705" s="178"/>
      <c r="H705" s="178"/>
      <c r="I705" s="178"/>
      <c r="J705" s="178"/>
      <c r="K705" s="181"/>
      <c r="L705" s="178"/>
      <c r="M705" s="178"/>
      <c r="N705" s="178"/>
      <c r="O705" s="178"/>
      <c r="P705" s="178"/>
      <c r="Q705" s="181"/>
      <c r="R705" s="181"/>
      <c r="S705" s="181"/>
      <c r="T705" s="181"/>
      <c r="U705" s="181"/>
      <c r="V705" s="181"/>
      <c r="W705" s="178"/>
      <c r="X705" s="178"/>
      <c r="Y705" s="178"/>
      <c r="Z705" s="178"/>
    </row>
    <row r="706" spans="1:26" ht="14.25" customHeight="1">
      <c r="A706" s="178"/>
      <c r="B706" s="192"/>
      <c r="C706" s="178"/>
      <c r="D706" s="178"/>
      <c r="E706" s="178"/>
      <c r="F706" s="178"/>
      <c r="G706" s="178"/>
      <c r="H706" s="178"/>
      <c r="I706" s="178"/>
      <c r="J706" s="178"/>
      <c r="K706" s="181"/>
      <c r="L706" s="178"/>
      <c r="M706" s="178"/>
      <c r="N706" s="178"/>
      <c r="O706" s="178"/>
      <c r="P706" s="178"/>
      <c r="Q706" s="181"/>
      <c r="R706" s="181"/>
      <c r="S706" s="181"/>
      <c r="T706" s="181"/>
      <c r="U706" s="181"/>
      <c r="V706" s="181"/>
      <c r="W706" s="178"/>
      <c r="X706" s="178"/>
      <c r="Y706" s="178"/>
      <c r="Z706" s="178"/>
    </row>
    <row r="707" spans="1:26" ht="14.25" customHeight="1">
      <c r="A707" s="178"/>
      <c r="B707" s="192"/>
      <c r="C707" s="178"/>
      <c r="D707" s="178"/>
      <c r="E707" s="178"/>
      <c r="F707" s="178"/>
      <c r="G707" s="178"/>
      <c r="H707" s="178"/>
      <c r="I707" s="178"/>
      <c r="J707" s="178"/>
      <c r="K707" s="181"/>
      <c r="L707" s="178"/>
      <c r="M707" s="178"/>
      <c r="N707" s="178"/>
      <c r="O707" s="178"/>
      <c r="P707" s="178"/>
      <c r="Q707" s="181"/>
      <c r="R707" s="181"/>
      <c r="S707" s="181"/>
      <c r="T707" s="181"/>
      <c r="U707" s="181"/>
      <c r="V707" s="181"/>
      <c r="W707" s="178"/>
      <c r="X707" s="178"/>
      <c r="Y707" s="178"/>
      <c r="Z707" s="178"/>
    </row>
    <row r="708" spans="1:26" ht="14.25" customHeight="1">
      <c r="A708" s="178"/>
      <c r="B708" s="192"/>
      <c r="C708" s="178"/>
      <c r="D708" s="178"/>
      <c r="E708" s="178"/>
      <c r="F708" s="178"/>
      <c r="G708" s="178"/>
      <c r="H708" s="178"/>
      <c r="I708" s="178"/>
      <c r="J708" s="178"/>
      <c r="K708" s="181"/>
      <c r="L708" s="178"/>
      <c r="M708" s="178"/>
      <c r="N708" s="178"/>
      <c r="O708" s="178"/>
      <c r="P708" s="178"/>
      <c r="Q708" s="181"/>
      <c r="R708" s="181"/>
      <c r="S708" s="181"/>
      <c r="T708" s="181"/>
      <c r="U708" s="181"/>
      <c r="V708" s="181"/>
      <c r="W708" s="178"/>
      <c r="X708" s="178"/>
      <c r="Y708" s="178"/>
      <c r="Z708" s="178"/>
    </row>
    <row r="709" spans="1:26" ht="14.25" customHeight="1">
      <c r="A709" s="178"/>
      <c r="B709" s="192"/>
      <c r="C709" s="178"/>
      <c r="D709" s="178"/>
      <c r="E709" s="178"/>
      <c r="F709" s="178"/>
      <c r="G709" s="178"/>
      <c r="H709" s="178"/>
      <c r="I709" s="178"/>
      <c r="J709" s="178"/>
      <c r="K709" s="181"/>
      <c r="L709" s="178"/>
      <c r="M709" s="178"/>
      <c r="N709" s="178"/>
      <c r="O709" s="178"/>
      <c r="P709" s="178"/>
      <c r="Q709" s="181"/>
      <c r="R709" s="181"/>
      <c r="S709" s="181"/>
      <c r="T709" s="181"/>
      <c r="U709" s="181"/>
      <c r="V709" s="181"/>
      <c r="W709" s="178"/>
      <c r="X709" s="178"/>
      <c r="Y709" s="178"/>
      <c r="Z709" s="178"/>
    </row>
    <row r="710" spans="1:26" ht="14.25" customHeight="1">
      <c r="A710" s="178"/>
      <c r="B710" s="192"/>
      <c r="C710" s="178"/>
      <c r="D710" s="178"/>
      <c r="E710" s="178"/>
      <c r="F710" s="178"/>
      <c r="G710" s="178"/>
      <c r="H710" s="178"/>
      <c r="I710" s="178"/>
      <c r="J710" s="178"/>
      <c r="K710" s="181"/>
      <c r="L710" s="178"/>
      <c r="M710" s="178"/>
      <c r="N710" s="178"/>
      <c r="O710" s="178"/>
      <c r="P710" s="178"/>
      <c r="Q710" s="181"/>
      <c r="R710" s="181"/>
      <c r="S710" s="181"/>
      <c r="T710" s="181"/>
      <c r="U710" s="181"/>
      <c r="V710" s="181"/>
      <c r="W710" s="178"/>
      <c r="X710" s="178"/>
      <c r="Y710" s="178"/>
      <c r="Z710" s="178"/>
    </row>
    <row r="711" spans="1:26" ht="14.25" customHeight="1">
      <c r="A711" s="178"/>
      <c r="B711" s="192"/>
      <c r="C711" s="178"/>
      <c r="D711" s="178"/>
      <c r="E711" s="178"/>
      <c r="F711" s="178"/>
      <c r="G711" s="178"/>
      <c r="H711" s="178"/>
      <c r="I711" s="178"/>
      <c r="J711" s="178"/>
      <c r="K711" s="181"/>
      <c r="L711" s="178"/>
      <c r="M711" s="178"/>
      <c r="N711" s="178"/>
      <c r="O711" s="178"/>
      <c r="P711" s="178"/>
      <c r="Q711" s="181"/>
      <c r="R711" s="181"/>
      <c r="S711" s="181"/>
      <c r="T711" s="181"/>
      <c r="U711" s="181"/>
      <c r="V711" s="181"/>
      <c r="W711" s="178"/>
      <c r="X711" s="178"/>
      <c r="Y711" s="178"/>
      <c r="Z711" s="178"/>
    </row>
    <row r="712" spans="1:26" ht="14.25" customHeight="1">
      <c r="A712" s="178"/>
      <c r="B712" s="192"/>
      <c r="C712" s="178"/>
      <c r="D712" s="178"/>
      <c r="E712" s="178"/>
      <c r="F712" s="178"/>
      <c r="G712" s="178"/>
      <c r="H712" s="178"/>
      <c r="I712" s="178"/>
      <c r="J712" s="178"/>
      <c r="K712" s="181"/>
      <c r="L712" s="178"/>
      <c r="M712" s="178"/>
      <c r="N712" s="178"/>
      <c r="O712" s="178"/>
      <c r="P712" s="178"/>
      <c r="Q712" s="181"/>
      <c r="R712" s="181"/>
      <c r="S712" s="181"/>
      <c r="T712" s="181"/>
      <c r="U712" s="181"/>
      <c r="V712" s="181"/>
      <c r="W712" s="178"/>
      <c r="X712" s="178"/>
      <c r="Y712" s="178"/>
      <c r="Z712" s="178"/>
    </row>
    <row r="713" spans="1:26" ht="14.25" customHeight="1">
      <c r="A713" s="178"/>
      <c r="B713" s="192"/>
      <c r="C713" s="178"/>
      <c r="D713" s="178"/>
      <c r="E713" s="178"/>
      <c r="F713" s="178"/>
      <c r="G713" s="178"/>
      <c r="H713" s="178"/>
      <c r="I713" s="178"/>
      <c r="J713" s="178"/>
      <c r="K713" s="181"/>
      <c r="L713" s="178"/>
      <c r="M713" s="178"/>
      <c r="N713" s="178"/>
      <c r="O713" s="178"/>
      <c r="P713" s="178"/>
      <c r="Q713" s="181"/>
      <c r="R713" s="181"/>
      <c r="S713" s="181"/>
      <c r="T713" s="181"/>
      <c r="U713" s="181"/>
      <c r="V713" s="181"/>
      <c r="W713" s="178"/>
      <c r="X713" s="178"/>
      <c r="Y713" s="178"/>
      <c r="Z713" s="178"/>
    </row>
    <row r="714" spans="1:26" ht="14.25" customHeight="1">
      <c r="A714" s="178"/>
      <c r="B714" s="192"/>
      <c r="C714" s="178"/>
      <c r="D714" s="178"/>
      <c r="E714" s="178"/>
      <c r="F714" s="178"/>
      <c r="G714" s="178"/>
      <c r="H714" s="178"/>
      <c r="I714" s="178"/>
      <c r="J714" s="178"/>
      <c r="K714" s="181"/>
      <c r="L714" s="178"/>
      <c r="M714" s="178"/>
      <c r="N714" s="178"/>
      <c r="O714" s="178"/>
      <c r="P714" s="178"/>
      <c r="Q714" s="181"/>
      <c r="R714" s="181"/>
      <c r="S714" s="181"/>
      <c r="T714" s="181"/>
      <c r="U714" s="181"/>
      <c r="V714" s="181"/>
      <c r="W714" s="178"/>
      <c r="X714" s="178"/>
      <c r="Y714" s="178"/>
      <c r="Z714" s="178"/>
    </row>
    <row r="715" spans="1:26" ht="14.25" customHeight="1">
      <c r="A715" s="178"/>
      <c r="B715" s="192"/>
      <c r="C715" s="178"/>
      <c r="D715" s="178"/>
      <c r="E715" s="178"/>
      <c r="F715" s="178"/>
      <c r="G715" s="178"/>
      <c r="H715" s="178"/>
      <c r="I715" s="178"/>
      <c r="J715" s="178"/>
      <c r="K715" s="181"/>
      <c r="L715" s="178"/>
      <c r="M715" s="178"/>
      <c r="N715" s="178"/>
      <c r="O715" s="178"/>
      <c r="P715" s="178"/>
      <c r="Q715" s="181"/>
      <c r="R715" s="181"/>
      <c r="S715" s="181"/>
      <c r="T715" s="181"/>
      <c r="U715" s="181"/>
      <c r="V715" s="181"/>
      <c r="W715" s="178"/>
      <c r="X715" s="178"/>
      <c r="Y715" s="178"/>
      <c r="Z715" s="178"/>
    </row>
    <row r="716" spans="1:26" ht="14.25" customHeight="1">
      <c r="A716" s="178"/>
      <c r="B716" s="192"/>
      <c r="C716" s="178"/>
      <c r="D716" s="178"/>
      <c r="E716" s="178"/>
      <c r="F716" s="178"/>
      <c r="G716" s="178"/>
      <c r="H716" s="178"/>
      <c r="I716" s="178"/>
      <c r="J716" s="178"/>
      <c r="K716" s="181"/>
      <c r="L716" s="178"/>
      <c r="M716" s="178"/>
      <c r="N716" s="178"/>
      <c r="O716" s="178"/>
      <c r="P716" s="178"/>
      <c r="Q716" s="181"/>
      <c r="R716" s="181"/>
      <c r="S716" s="181"/>
      <c r="T716" s="181"/>
      <c r="U716" s="181"/>
      <c r="V716" s="181"/>
      <c r="W716" s="178"/>
      <c r="X716" s="178"/>
      <c r="Y716" s="178"/>
      <c r="Z716" s="178"/>
    </row>
    <row r="717" spans="1:26" ht="14.25" customHeight="1">
      <c r="A717" s="178"/>
      <c r="B717" s="192"/>
      <c r="C717" s="178"/>
      <c r="D717" s="178"/>
      <c r="E717" s="178"/>
      <c r="F717" s="178"/>
      <c r="G717" s="178"/>
      <c r="H717" s="178"/>
      <c r="I717" s="178"/>
      <c r="J717" s="178"/>
      <c r="K717" s="181"/>
      <c r="L717" s="178"/>
      <c r="M717" s="178"/>
      <c r="N717" s="178"/>
      <c r="O717" s="178"/>
      <c r="P717" s="178"/>
      <c r="Q717" s="181"/>
      <c r="R717" s="181"/>
      <c r="S717" s="181"/>
      <c r="T717" s="181"/>
      <c r="U717" s="181"/>
      <c r="V717" s="181"/>
      <c r="W717" s="178"/>
      <c r="X717" s="178"/>
      <c r="Y717" s="178"/>
      <c r="Z717" s="178"/>
    </row>
    <row r="718" spans="1:26" ht="14.25" customHeight="1">
      <c r="A718" s="178"/>
      <c r="B718" s="192"/>
      <c r="C718" s="178"/>
      <c r="D718" s="178"/>
      <c r="E718" s="178"/>
      <c r="F718" s="178"/>
      <c r="G718" s="178"/>
      <c r="H718" s="178"/>
      <c r="I718" s="178"/>
      <c r="J718" s="178"/>
      <c r="K718" s="181"/>
      <c r="L718" s="178"/>
      <c r="M718" s="178"/>
      <c r="N718" s="178"/>
      <c r="O718" s="178"/>
      <c r="P718" s="178"/>
      <c r="Q718" s="181"/>
      <c r="R718" s="181"/>
      <c r="S718" s="181"/>
      <c r="T718" s="181"/>
      <c r="U718" s="181"/>
      <c r="V718" s="181"/>
      <c r="W718" s="178"/>
      <c r="X718" s="178"/>
      <c r="Y718" s="178"/>
      <c r="Z718" s="178"/>
    </row>
    <row r="719" spans="1:26" ht="14.25" customHeight="1">
      <c r="A719" s="178"/>
      <c r="B719" s="192"/>
      <c r="C719" s="178"/>
      <c r="D719" s="178"/>
      <c r="E719" s="178"/>
      <c r="F719" s="178"/>
      <c r="G719" s="178"/>
      <c r="H719" s="178"/>
      <c r="I719" s="178"/>
      <c r="J719" s="178"/>
      <c r="K719" s="181"/>
      <c r="L719" s="178"/>
      <c r="M719" s="178"/>
      <c r="N719" s="178"/>
      <c r="O719" s="178"/>
      <c r="P719" s="178"/>
      <c r="Q719" s="181"/>
      <c r="R719" s="181"/>
      <c r="S719" s="181"/>
      <c r="T719" s="181"/>
      <c r="U719" s="181"/>
      <c r="V719" s="181"/>
      <c r="W719" s="178"/>
      <c r="X719" s="178"/>
      <c r="Y719" s="178"/>
      <c r="Z719" s="178"/>
    </row>
    <row r="720" spans="1:26" ht="14.25" customHeight="1">
      <c r="A720" s="178"/>
      <c r="B720" s="192"/>
      <c r="C720" s="178"/>
      <c r="D720" s="178"/>
      <c r="E720" s="178"/>
      <c r="F720" s="178"/>
      <c r="G720" s="178"/>
      <c r="H720" s="178"/>
      <c r="I720" s="178"/>
      <c r="J720" s="178"/>
      <c r="K720" s="181"/>
      <c r="L720" s="178"/>
      <c r="M720" s="178"/>
      <c r="N720" s="178"/>
      <c r="O720" s="178"/>
      <c r="P720" s="178"/>
      <c r="Q720" s="181"/>
      <c r="R720" s="181"/>
      <c r="S720" s="181"/>
      <c r="T720" s="181"/>
      <c r="U720" s="181"/>
      <c r="V720" s="181"/>
      <c r="W720" s="178"/>
      <c r="X720" s="178"/>
      <c r="Y720" s="178"/>
      <c r="Z720" s="178"/>
    </row>
    <row r="721" spans="1:26" ht="14.25" customHeight="1">
      <c r="A721" s="178"/>
      <c r="B721" s="192"/>
      <c r="C721" s="178"/>
      <c r="D721" s="178"/>
      <c r="E721" s="178"/>
      <c r="F721" s="178"/>
      <c r="G721" s="178"/>
      <c r="H721" s="178"/>
      <c r="I721" s="178"/>
      <c r="J721" s="178"/>
      <c r="K721" s="181"/>
      <c r="L721" s="178"/>
      <c r="M721" s="178"/>
      <c r="N721" s="178"/>
      <c r="O721" s="178"/>
      <c r="P721" s="178"/>
      <c r="Q721" s="181"/>
      <c r="R721" s="181"/>
      <c r="S721" s="181"/>
      <c r="T721" s="181"/>
      <c r="U721" s="181"/>
      <c r="V721" s="181"/>
      <c r="W721" s="178"/>
      <c r="X721" s="178"/>
      <c r="Y721" s="178"/>
      <c r="Z721" s="178"/>
    </row>
    <row r="722" spans="1:26" ht="14.25" customHeight="1">
      <c r="A722" s="178"/>
      <c r="B722" s="192"/>
      <c r="C722" s="178"/>
      <c r="D722" s="178"/>
      <c r="E722" s="178"/>
      <c r="F722" s="178"/>
      <c r="G722" s="178"/>
      <c r="H722" s="178"/>
      <c r="I722" s="178"/>
      <c r="J722" s="178"/>
      <c r="K722" s="181"/>
      <c r="L722" s="178"/>
      <c r="M722" s="178"/>
      <c r="N722" s="178"/>
      <c r="O722" s="178"/>
      <c r="P722" s="178"/>
      <c r="Q722" s="181"/>
      <c r="R722" s="181"/>
      <c r="S722" s="181"/>
      <c r="T722" s="181"/>
      <c r="U722" s="181"/>
      <c r="V722" s="181"/>
      <c r="W722" s="178"/>
      <c r="X722" s="178"/>
      <c r="Y722" s="178"/>
      <c r="Z722" s="178"/>
    </row>
    <row r="723" spans="1:26" ht="14.25" customHeight="1">
      <c r="A723" s="178"/>
      <c r="B723" s="192"/>
      <c r="C723" s="178"/>
      <c r="D723" s="178"/>
      <c r="E723" s="178"/>
      <c r="F723" s="178"/>
      <c r="G723" s="178"/>
      <c r="H723" s="178"/>
      <c r="I723" s="178"/>
      <c r="J723" s="178"/>
      <c r="K723" s="181"/>
      <c r="L723" s="178"/>
      <c r="M723" s="178"/>
      <c r="N723" s="178"/>
      <c r="O723" s="178"/>
      <c r="P723" s="178"/>
      <c r="Q723" s="181"/>
      <c r="R723" s="181"/>
      <c r="S723" s="181"/>
      <c r="T723" s="181"/>
      <c r="U723" s="181"/>
      <c r="V723" s="181"/>
      <c r="W723" s="178"/>
      <c r="X723" s="178"/>
      <c r="Y723" s="178"/>
      <c r="Z723" s="178"/>
    </row>
    <row r="724" spans="1:26" ht="14.25" customHeight="1">
      <c r="A724" s="178"/>
      <c r="B724" s="192"/>
      <c r="C724" s="178"/>
      <c r="D724" s="178"/>
      <c r="E724" s="178"/>
      <c r="F724" s="178"/>
      <c r="G724" s="178"/>
      <c r="H724" s="178"/>
      <c r="I724" s="178"/>
      <c r="J724" s="178"/>
      <c r="K724" s="181"/>
      <c r="L724" s="178"/>
      <c r="M724" s="178"/>
      <c r="N724" s="178"/>
      <c r="O724" s="178"/>
      <c r="P724" s="178"/>
      <c r="Q724" s="181"/>
      <c r="R724" s="181"/>
      <c r="S724" s="181"/>
      <c r="T724" s="181"/>
      <c r="U724" s="181"/>
      <c r="V724" s="181"/>
      <c r="W724" s="178"/>
      <c r="X724" s="178"/>
      <c r="Y724" s="178"/>
      <c r="Z724" s="178"/>
    </row>
    <row r="725" spans="1:26" ht="14.25" customHeight="1">
      <c r="A725" s="178"/>
      <c r="B725" s="192"/>
      <c r="C725" s="178"/>
      <c r="D725" s="178"/>
      <c r="E725" s="178"/>
      <c r="F725" s="178"/>
      <c r="G725" s="178"/>
      <c r="H725" s="178"/>
      <c r="I725" s="178"/>
      <c r="J725" s="178"/>
      <c r="K725" s="181"/>
      <c r="L725" s="178"/>
      <c r="M725" s="178"/>
      <c r="N725" s="178"/>
      <c r="O725" s="178"/>
      <c r="P725" s="178"/>
      <c r="Q725" s="181"/>
      <c r="R725" s="181"/>
      <c r="S725" s="181"/>
      <c r="T725" s="181"/>
      <c r="U725" s="181"/>
      <c r="V725" s="181"/>
      <c r="W725" s="178"/>
      <c r="X725" s="178"/>
      <c r="Y725" s="178"/>
      <c r="Z725" s="178"/>
    </row>
    <row r="726" spans="1:26" ht="14.25" customHeight="1">
      <c r="A726" s="178"/>
      <c r="B726" s="192"/>
      <c r="C726" s="178"/>
      <c r="D726" s="178"/>
      <c r="E726" s="178"/>
      <c r="F726" s="178"/>
      <c r="G726" s="178"/>
      <c r="H726" s="178"/>
      <c r="I726" s="178"/>
      <c r="J726" s="178"/>
      <c r="K726" s="181"/>
      <c r="L726" s="178"/>
      <c r="M726" s="178"/>
      <c r="N726" s="178"/>
      <c r="O726" s="178"/>
      <c r="P726" s="178"/>
      <c r="Q726" s="181"/>
      <c r="R726" s="181"/>
      <c r="S726" s="181"/>
      <c r="T726" s="181"/>
      <c r="U726" s="181"/>
      <c r="V726" s="181"/>
      <c r="W726" s="178"/>
      <c r="X726" s="178"/>
      <c r="Y726" s="178"/>
      <c r="Z726" s="178"/>
    </row>
    <row r="727" spans="1:26" ht="14.25" customHeight="1">
      <c r="A727" s="178"/>
      <c r="B727" s="192"/>
      <c r="C727" s="178"/>
      <c r="D727" s="178"/>
      <c r="E727" s="178"/>
      <c r="F727" s="178"/>
      <c r="G727" s="178"/>
      <c r="H727" s="178"/>
      <c r="I727" s="178"/>
      <c r="J727" s="178"/>
      <c r="K727" s="181"/>
      <c r="L727" s="178"/>
      <c r="M727" s="178"/>
      <c r="N727" s="178"/>
      <c r="O727" s="178"/>
      <c r="P727" s="178"/>
      <c r="Q727" s="181"/>
      <c r="R727" s="181"/>
      <c r="S727" s="181"/>
      <c r="T727" s="181"/>
      <c r="U727" s="181"/>
      <c r="V727" s="181"/>
      <c r="W727" s="178"/>
      <c r="X727" s="178"/>
      <c r="Y727" s="178"/>
      <c r="Z727" s="178"/>
    </row>
    <row r="728" spans="1:26" ht="14.25" customHeight="1">
      <c r="A728" s="178"/>
      <c r="B728" s="192"/>
      <c r="C728" s="178"/>
      <c r="D728" s="178"/>
      <c r="E728" s="178"/>
      <c r="F728" s="178"/>
      <c r="G728" s="178"/>
      <c r="H728" s="178"/>
      <c r="I728" s="178"/>
      <c r="J728" s="178"/>
      <c r="K728" s="181"/>
      <c r="L728" s="178"/>
      <c r="M728" s="178"/>
      <c r="N728" s="178"/>
      <c r="O728" s="178"/>
      <c r="P728" s="178"/>
      <c r="Q728" s="181"/>
      <c r="R728" s="181"/>
      <c r="S728" s="181"/>
      <c r="T728" s="181"/>
      <c r="U728" s="181"/>
      <c r="V728" s="181"/>
      <c r="W728" s="178"/>
      <c r="X728" s="178"/>
      <c r="Y728" s="178"/>
      <c r="Z728" s="178"/>
    </row>
    <row r="729" spans="1:26" ht="14.25" customHeight="1">
      <c r="A729" s="178"/>
      <c r="B729" s="192"/>
      <c r="C729" s="178"/>
      <c r="D729" s="178"/>
      <c r="E729" s="178"/>
      <c r="F729" s="178"/>
      <c r="G729" s="178"/>
      <c r="H729" s="178"/>
      <c r="I729" s="178"/>
      <c r="J729" s="178"/>
      <c r="K729" s="181"/>
      <c r="L729" s="178"/>
      <c r="M729" s="178"/>
      <c r="N729" s="178"/>
      <c r="O729" s="178"/>
      <c r="P729" s="178"/>
      <c r="Q729" s="181"/>
      <c r="R729" s="181"/>
      <c r="S729" s="181"/>
      <c r="T729" s="181"/>
      <c r="U729" s="181"/>
      <c r="V729" s="181"/>
      <c r="W729" s="178"/>
      <c r="X729" s="178"/>
      <c r="Y729" s="178"/>
      <c r="Z729" s="178"/>
    </row>
    <row r="730" spans="1:26" ht="14.25" customHeight="1">
      <c r="A730" s="178"/>
      <c r="B730" s="192"/>
      <c r="C730" s="178"/>
      <c r="D730" s="178"/>
      <c r="E730" s="178"/>
      <c r="F730" s="178"/>
      <c r="G730" s="178"/>
      <c r="H730" s="178"/>
      <c r="I730" s="178"/>
      <c r="J730" s="178"/>
      <c r="K730" s="181"/>
      <c r="L730" s="178"/>
      <c r="M730" s="178"/>
      <c r="N730" s="178"/>
      <c r="O730" s="178"/>
      <c r="P730" s="178"/>
      <c r="Q730" s="181"/>
      <c r="R730" s="181"/>
      <c r="S730" s="181"/>
      <c r="T730" s="181"/>
      <c r="U730" s="181"/>
      <c r="V730" s="181"/>
      <c r="W730" s="178"/>
      <c r="X730" s="178"/>
      <c r="Y730" s="178"/>
      <c r="Z730" s="178"/>
    </row>
    <row r="731" spans="1:26" ht="14.25" customHeight="1">
      <c r="A731" s="178"/>
      <c r="B731" s="192"/>
      <c r="C731" s="178"/>
      <c r="D731" s="178"/>
      <c r="E731" s="178"/>
      <c r="F731" s="178"/>
      <c r="G731" s="178"/>
      <c r="H731" s="178"/>
      <c r="I731" s="178"/>
      <c r="J731" s="178"/>
      <c r="K731" s="181"/>
      <c r="L731" s="178"/>
      <c r="M731" s="178"/>
      <c r="N731" s="178"/>
      <c r="O731" s="178"/>
      <c r="P731" s="178"/>
      <c r="Q731" s="181"/>
      <c r="R731" s="181"/>
      <c r="S731" s="181"/>
      <c r="T731" s="181"/>
      <c r="U731" s="181"/>
      <c r="V731" s="181"/>
      <c r="W731" s="178"/>
      <c r="X731" s="178"/>
      <c r="Y731" s="178"/>
      <c r="Z731" s="178"/>
    </row>
    <row r="732" spans="1:26" ht="14.25" customHeight="1">
      <c r="A732" s="178"/>
      <c r="B732" s="192"/>
      <c r="C732" s="178"/>
      <c r="D732" s="178"/>
      <c r="E732" s="178"/>
      <c r="F732" s="178"/>
      <c r="G732" s="178"/>
      <c r="H732" s="178"/>
      <c r="I732" s="178"/>
      <c r="J732" s="178"/>
      <c r="K732" s="181"/>
      <c r="L732" s="178"/>
      <c r="M732" s="178"/>
      <c r="N732" s="178"/>
      <c r="O732" s="178"/>
      <c r="P732" s="178"/>
      <c r="Q732" s="181"/>
      <c r="R732" s="181"/>
      <c r="S732" s="181"/>
      <c r="T732" s="181"/>
      <c r="U732" s="181"/>
      <c r="V732" s="181"/>
      <c r="W732" s="178"/>
      <c r="X732" s="178"/>
      <c r="Y732" s="178"/>
      <c r="Z732" s="178"/>
    </row>
    <row r="733" spans="1:26" ht="14.25" customHeight="1">
      <c r="A733" s="178"/>
      <c r="B733" s="192"/>
      <c r="C733" s="178"/>
      <c r="D733" s="178"/>
      <c r="E733" s="178"/>
      <c r="F733" s="178"/>
      <c r="G733" s="178"/>
      <c r="H733" s="178"/>
      <c r="I733" s="178"/>
      <c r="J733" s="178"/>
      <c r="K733" s="181"/>
      <c r="L733" s="178"/>
      <c r="M733" s="178"/>
      <c r="N733" s="178"/>
      <c r="O733" s="178"/>
      <c r="P733" s="178"/>
      <c r="Q733" s="181"/>
      <c r="R733" s="181"/>
      <c r="S733" s="181"/>
      <c r="T733" s="181"/>
      <c r="U733" s="181"/>
      <c r="V733" s="181"/>
      <c r="W733" s="178"/>
      <c r="X733" s="178"/>
      <c r="Y733" s="178"/>
      <c r="Z733" s="178"/>
    </row>
    <row r="734" spans="1:26" ht="14.25" customHeight="1">
      <c r="A734" s="178"/>
      <c r="B734" s="192"/>
      <c r="C734" s="178"/>
      <c r="D734" s="178"/>
      <c r="E734" s="178"/>
      <c r="F734" s="178"/>
      <c r="G734" s="178"/>
      <c r="H734" s="178"/>
      <c r="I734" s="178"/>
      <c r="J734" s="178"/>
      <c r="K734" s="181"/>
      <c r="L734" s="178"/>
      <c r="M734" s="178"/>
      <c r="N734" s="178"/>
      <c r="O734" s="178"/>
      <c r="P734" s="178"/>
      <c r="Q734" s="181"/>
      <c r="R734" s="181"/>
      <c r="S734" s="181"/>
      <c r="T734" s="181"/>
      <c r="U734" s="181"/>
      <c r="V734" s="181"/>
      <c r="W734" s="178"/>
      <c r="X734" s="178"/>
      <c r="Y734" s="178"/>
      <c r="Z734" s="178"/>
    </row>
    <row r="735" spans="1:26" ht="14.25" customHeight="1">
      <c r="A735" s="178"/>
      <c r="B735" s="192"/>
      <c r="C735" s="178"/>
      <c r="D735" s="178"/>
      <c r="E735" s="178"/>
      <c r="F735" s="178"/>
      <c r="G735" s="178"/>
      <c r="H735" s="178"/>
      <c r="I735" s="178"/>
      <c r="J735" s="178"/>
      <c r="K735" s="181"/>
      <c r="L735" s="178"/>
      <c r="M735" s="178"/>
      <c r="N735" s="178"/>
      <c r="O735" s="178"/>
      <c r="P735" s="178"/>
      <c r="Q735" s="181"/>
      <c r="R735" s="181"/>
      <c r="S735" s="181"/>
      <c r="T735" s="181"/>
      <c r="U735" s="181"/>
      <c r="V735" s="181"/>
      <c r="W735" s="178"/>
      <c r="X735" s="178"/>
      <c r="Y735" s="178"/>
      <c r="Z735" s="178"/>
    </row>
    <row r="736" spans="1:26" ht="14.25" customHeight="1">
      <c r="A736" s="178"/>
      <c r="B736" s="192"/>
      <c r="C736" s="178"/>
      <c r="D736" s="178"/>
      <c r="E736" s="178"/>
      <c r="F736" s="178"/>
      <c r="G736" s="178"/>
      <c r="H736" s="178"/>
      <c r="I736" s="178"/>
      <c r="J736" s="178"/>
      <c r="K736" s="181"/>
      <c r="L736" s="178"/>
      <c r="M736" s="178"/>
      <c r="N736" s="178"/>
      <c r="O736" s="178"/>
      <c r="P736" s="178"/>
      <c r="Q736" s="181"/>
      <c r="R736" s="181"/>
      <c r="S736" s="181"/>
      <c r="T736" s="181"/>
      <c r="U736" s="181"/>
      <c r="V736" s="181"/>
      <c r="W736" s="178"/>
      <c r="X736" s="178"/>
      <c r="Y736" s="178"/>
      <c r="Z736" s="178"/>
    </row>
    <row r="737" spans="1:26" ht="14.25" customHeight="1">
      <c r="A737" s="178"/>
      <c r="B737" s="192"/>
      <c r="C737" s="178"/>
      <c r="D737" s="178"/>
      <c r="E737" s="178"/>
      <c r="F737" s="178"/>
      <c r="G737" s="178"/>
      <c r="H737" s="178"/>
      <c r="I737" s="178"/>
      <c r="J737" s="178"/>
      <c r="K737" s="181"/>
      <c r="L737" s="178"/>
      <c r="M737" s="178"/>
      <c r="N737" s="178"/>
      <c r="O737" s="178"/>
      <c r="P737" s="178"/>
      <c r="Q737" s="181"/>
      <c r="R737" s="181"/>
      <c r="S737" s="181"/>
      <c r="T737" s="181"/>
      <c r="U737" s="181"/>
      <c r="V737" s="181"/>
      <c r="W737" s="178"/>
      <c r="X737" s="178"/>
      <c r="Y737" s="178"/>
      <c r="Z737" s="178"/>
    </row>
    <row r="738" spans="1:26" ht="14.25" customHeight="1">
      <c r="A738" s="178"/>
      <c r="B738" s="192"/>
      <c r="C738" s="178"/>
      <c r="D738" s="178"/>
      <c r="E738" s="178"/>
      <c r="F738" s="178"/>
      <c r="G738" s="178"/>
      <c r="H738" s="178"/>
      <c r="I738" s="178"/>
      <c r="J738" s="178"/>
      <c r="K738" s="181"/>
      <c r="L738" s="178"/>
      <c r="M738" s="178"/>
      <c r="N738" s="178"/>
      <c r="O738" s="178"/>
      <c r="P738" s="178"/>
      <c r="Q738" s="181"/>
      <c r="R738" s="181"/>
      <c r="S738" s="181"/>
      <c r="T738" s="181"/>
      <c r="U738" s="181"/>
      <c r="V738" s="181"/>
      <c r="W738" s="178"/>
      <c r="X738" s="178"/>
      <c r="Y738" s="178"/>
      <c r="Z738" s="178"/>
    </row>
    <row r="739" spans="1:26" ht="14.25" customHeight="1">
      <c r="A739" s="178"/>
      <c r="B739" s="192"/>
      <c r="C739" s="178"/>
      <c r="D739" s="178"/>
      <c r="E739" s="178"/>
      <c r="F739" s="178"/>
      <c r="G739" s="178"/>
      <c r="H739" s="178"/>
      <c r="I739" s="178"/>
      <c r="J739" s="178"/>
      <c r="K739" s="181"/>
      <c r="L739" s="178"/>
      <c r="M739" s="178"/>
      <c r="N739" s="178"/>
      <c r="O739" s="178"/>
      <c r="P739" s="178"/>
      <c r="Q739" s="181"/>
      <c r="R739" s="181"/>
      <c r="S739" s="181"/>
      <c r="T739" s="181"/>
      <c r="U739" s="181"/>
      <c r="V739" s="181"/>
      <c r="W739" s="178"/>
      <c r="X739" s="178"/>
      <c r="Y739" s="178"/>
      <c r="Z739" s="178"/>
    </row>
    <row r="740" spans="1:26" ht="14.25" customHeight="1">
      <c r="A740" s="178"/>
      <c r="B740" s="192"/>
      <c r="C740" s="178"/>
      <c r="D740" s="178"/>
      <c r="E740" s="178"/>
      <c r="F740" s="178"/>
      <c r="G740" s="178"/>
      <c r="H740" s="178"/>
      <c r="I740" s="178"/>
      <c r="J740" s="178"/>
      <c r="K740" s="181"/>
      <c r="L740" s="178"/>
      <c r="M740" s="178"/>
      <c r="N740" s="178"/>
      <c r="O740" s="178"/>
      <c r="P740" s="178"/>
      <c r="Q740" s="181"/>
      <c r="R740" s="181"/>
      <c r="S740" s="181"/>
      <c r="T740" s="181"/>
      <c r="U740" s="181"/>
      <c r="V740" s="181"/>
      <c r="W740" s="178"/>
      <c r="X740" s="178"/>
      <c r="Y740" s="178"/>
      <c r="Z740" s="178"/>
    </row>
    <row r="741" spans="1:26" ht="14.25" customHeight="1">
      <c r="A741" s="178"/>
      <c r="B741" s="192"/>
      <c r="C741" s="178"/>
      <c r="D741" s="178"/>
      <c r="E741" s="178"/>
      <c r="F741" s="178"/>
      <c r="G741" s="178"/>
      <c r="H741" s="178"/>
      <c r="I741" s="178"/>
      <c r="J741" s="178"/>
      <c r="K741" s="181"/>
      <c r="L741" s="178"/>
      <c r="M741" s="178"/>
      <c r="N741" s="178"/>
      <c r="O741" s="178"/>
      <c r="P741" s="178"/>
      <c r="Q741" s="181"/>
      <c r="R741" s="181"/>
      <c r="S741" s="181"/>
      <c r="T741" s="181"/>
      <c r="U741" s="181"/>
      <c r="V741" s="181"/>
      <c r="W741" s="178"/>
      <c r="X741" s="178"/>
      <c r="Y741" s="178"/>
      <c r="Z741" s="178"/>
    </row>
    <row r="742" spans="1:26" ht="14.25" customHeight="1">
      <c r="A742" s="178"/>
      <c r="B742" s="192"/>
      <c r="C742" s="178"/>
      <c r="D742" s="178"/>
      <c r="E742" s="178"/>
      <c r="F742" s="178"/>
      <c r="G742" s="178"/>
      <c r="H742" s="178"/>
      <c r="I742" s="178"/>
      <c r="J742" s="178"/>
      <c r="K742" s="181"/>
      <c r="L742" s="178"/>
      <c r="M742" s="178"/>
      <c r="N742" s="178"/>
      <c r="O742" s="178"/>
      <c r="P742" s="178"/>
      <c r="Q742" s="181"/>
      <c r="R742" s="181"/>
      <c r="S742" s="181"/>
      <c r="T742" s="181"/>
      <c r="U742" s="181"/>
      <c r="V742" s="181"/>
      <c r="W742" s="178"/>
      <c r="X742" s="178"/>
      <c r="Y742" s="178"/>
      <c r="Z742" s="178"/>
    </row>
    <row r="743" spans="1:26" ht="14.25" customHeight="1">
      <c r="A743" s="178"/>
      <c r="B743" s="192"/>
      <c r="C743" s="178"/>
      <c r="D743" s="178"/>
      <c r="E743" s="178"/>
      <c r="F743" s="178"/>
      <c r="G743" s="178"/>
      <c r="H743" s="178"/>
      <c r="I743" s="178"/>
      <c r="J743" s="178"/>
      <c r="K743" s="181"/>
      <c r="L743" s="178"/>
      <c r="M743" s="178"/>
      <c r="N743" s="178"/>
      <c r="O743" s="178"/>
      <c r="P743" s="178"/>
      <c r="Q743" s="181"/>
      <c r="R743" s="181"/>
      <c r="S743" s="181"/>
      <c r="T743" s="181"/>
      <c r="U743" s="181"/>
      <c r="V743" s="181"/>
      <c r="W743" s="178"/>
      <c r="X743" s="178"/>
      <c r="Y743" s="178"/>
      <c r="Z743" s="178"/>
    </row>
    <row r="744" spans="1:26" ht="14.25" customHeight="1">
      <c r="A744" s="178"/>
      <c r="B744" s="192"/>
      <c r="C744" s="178"/>
      <c r="D744" s="178"/>
      <c r="E744" s="178"/>
      <c r="F744" s="178"/>
      <c r="G744" s="178"/>
      <c r="H744" s="178"/>
      <c r="I744" s="178"/>
      <c r="J744" s="178"/>
      <c r="K744" s="181"/>
      <c r="L744" s="178"/>
      <c r="M744" s="178"/>
      <c r="N744" s="178"/>
      <c r="O744" s="178"/>
      <c r="P744" s="178"/>
      <c r="Q744" s="181"/>
      <c r="R744" s="181"/>
      <c r="S744" s="181"/>
      <c r="T744" s="181"/>
      <c r="U744" s="181"/>
      <c r="V744" s="181"/>
      <c r="W744" s="178"/>
      <c r="X744" s="178"/>
      <c r="Y744" s="178"/>
      <c r="Z744" s="178"/>
    </row>
    <row r="745" spans="1:26" ht="14.25" customHeight="1">
      <c r="A745" s="178"/>
      <c r="B745" s="192"/>
      <c r="C745" s="178"/>
      <c r="D745" s="178"/>
      <c r="E745" s="178"/>
      <c r="F745" s="178"/>
      <c r="G745" s="178"/>
      <c r="H745" s="178"/>
      <c r="I745" s="178"/>
      <c r="J745" s="178"/>
      <c r="K745" s="181"/>
      <c r="L745" s="178"/>
      <c r="M745" s="178"/>
      <c r="N745" s="178"/>
      <c r="O745" s="178"/>
      <c r="P745" s="178"/>
      <c r="Q745" s="181"/>
      <c r="R745" s="181"/>
      <c r="S745" s="181"/>
      <c r="T745" s="181"/>
      <c r="U745" s="181"/>
      <c r="V745" s="181"/>
      <c r="W745" s="178"/>
      <c r="X745" s="178"/>
      <c r="Y745" s="178"/>
      <c r="Z745" s="178"/>
    </row>
    <row r="746" spans="1:26" ht="14.25" customHeight="1">
      <c r="A746" s="178"/>
      <c r="B746" s="192"/>
      <c r="C746" s="178"/>
      <c r="D746" s="178"/>
      <c r="E746" s="178"/>
      <c r="F746" s="178"/>
      <c r="G746" s="178"/>
      <c r="H746" s="178"/>
      <c r="I746" s="178"/>
      <c r="J746" s="178"/>
      <c r="K746" s="181"/>
      <c r="L746" s="178"/>
      <c r="M746" s="178"/>
      <c r="N746" s="178"/>
      <c r="O746" s="178"/>
      <c r="P746" s="178"/>
      <c r="Q746" s="181"/>
      <c r="R746" s="181"/>
      <c r="S746" s="181"/>
      <c r="T746" s="181"/>
      <c r="U746" s="181"/>
      <c r="V746" s="181"/>
      <c r="W746" s="178"/>
      <c r="X746" s="178"/>
      <c r="Y746" s="178"/>
      <c r="Z746" s="178"/>
    </row>
    <row r="747" spans="1:26" ht="14.25" customHeight="1">
      <c r="A747" s="178"/>
      <c r="B747" s="192"/>
      <c r="C747" s="178"/>
      <c r="D747" s="178"/>
      <c r="E747" s="178"/>
      <c r="F747" s="178"/>
      <c r="G747" s="178"/>
      <c r="H747" s="178"/>
      <c r="I747" s="178"/>
      <c r="J747" s="178"/>
      <c r="K747" s="181"/>
      <c r="L747" s="178"/>
      <c r="M747" s="178"/>
      <c r="N747" s="178"/>
      <c r="O747" s="178"/>
      <c r="P747" s="178"/>
      <c r="Q747" s="181"/>
      <c r="R747" s="181"/>
      <c r="S747" s="181"/>
      <c r="T747" s="181"/>
      <c r="U747" s="181"/>
      <c r="V747" s="181"/>
      <c r="W747" s="178"/>
      <c r="X747" s="178"/>
      <c r="Y747" s="178"/>
      <c r="Z747" s="178"/>
    </row>
    <row r="748" spans="1:26" ht="14.25" customHeight="1">
      <c r="A748" s="178"/>
      <c r="B748" s="192"/>
      <c r="C748" s="178"/>
      <c r="D748" s="178"/>
      <c r="E748" s="178"/>
      <c r="F748" s="178"/>
      <c r="G748" s="178"/>
      <c r="H748" s="178"/>
      <c r="I748" s="178"/>
      <c r="J748" s="178"/>
      <c r="K748" s="181"/>
      <c r="L748" s="178"/>
      <c r="M748" s="178"/>
      <c r="N748" s="178"/>
      <c r="O748" s="178"/>
      <c r="P748" s="178"/>
      <c r="Q748" s="181"/>
      <c r="R748" s="181"/>
      <c r="S748" s="181"/>
      <c r="T748" s="181"/>
      <c r="U748" s="181"/>
      <c r="V748" s="181"/>
      <c r="W748" s="178"/>
      <c r="X748" s="178"/>
      <c r="Y748" s="178"/>
      <c r="Z748" s="178"/>
    </row>
    <row r="749" spans="1:26" ht="14.25" customHeight="1">
      <c r="A749" s="178"/>
      <c r="B749" s="192"/>
      <c r="C749" s="178"/>
      <c r="D749" s="178"/>
      <c r="E749" s="178"/>
      <c r="F749" s="178"/>
      <c r="G749" s="178"/>
      <c r="H749" s="178"/>
      <c r="I749" s="178"/>
      <c r="J749" s="178"/>
      <c r="K749" s="181"/>
      <c r="L749" s="178"/>
      <c r="M749" s="178"/>
      <c r="N749" s="178"/>
      <c r="O749" s="178"/>
      <c r="P749" s="178"/>
      <c r="Q749" s="181"/>
      <c r="R749" s="181"/>
      <c r="S749" s="181"/>
      <c r="T749" s="181"/>
      <c r="U749" s="181"/>
      <c r="V749" s="181"/>
      <c r="W749" s="178"/>
      <c r="X749" s="178"/>
      <c r="Y749" s="178"/>
      <c r="Z749" s="178"/>
    </row>
    <row r="750" spans="1:26" ht="14.25" customHeight="1">
      <c r="A750" s="178"/>
      <c r="B750" s="192"/>
      <c r="C750" s="178"/>
      <c r="D750" s="178"/>
      <c r="E750" s="178"/>
      <c r="F750" s="178"/>
      <c r="G750" s="178"/>
      <c r="H750" s="178"/>
      <c r="I750" s="178"/>
      <c r="J750" s="178"/>
      <c r="K750" s="181"/>
      <c r="L750" s="178"/>
      <c r="M750" s="178"/>
      <c r="N750" s="178"/>
      <c r="O750" s="178"/>
      <c r="P750" s="178"/>
      <c r="Q750" s="181"/>
      <c r="R750" s="181"/>
      <c r="S750" s="181"/>
      <c r="T750" s="181"/>
      <c r="U750" s="181"/>
      <c r="V750" s="181"/>
      <c r="W750" s="178"/>
      <c r="X750" s="178"/>
      <c r="Y750" s="178"/>
      <c r="Z750" s="178"/>
    </row>
    <row r="751" spans="1:26" ht="14.25" customHeight="1">
      <c r="A751" s="178"/>
      <c r="B751" s="192"/>
      <c r="C751" s="178"/>
      <c r="D751" s="178"/>
      <c r="E751" s="178"/>
      <c r="F751" s="178"/>
      <c r="G751" s="178"/>
      <c r="H751" s="178"/>
      <c r="I751" s="178"/>
      <c r="J751" s="178"/>
      <c r="K751" s="181"/>
      <c r="L751" s="178"/>
      <c r="M751" s="178"/>
      <c r="N751" s="178"/>
      <c r="O751" s="178"/>
      <c r="P751" s="178"/>
      <c r="Q751" s="181"/>
      <c r="R751" s="181"/>
      <c r="S751" s="181"/>
      <c r="T751" s="181"/>
      <c r="U751" s="181"/>
      <c r="V751" s="181"/>
      <c r="W751" s="178"/>
      <c r="X751" s="178"/>
      <c r="Y751" s="178"/>
      <c r="Z751" s="178"/>
    </row>
    <row r="752" spans="1:26" ht="14.25" customHeight="1">
      <c r="A752" s="178"/>
      <c r="B752" s="192"/>
      <c r="C752" s="178"/>
      <c r="D752" s="178"/>
      <c r="E752" s="178"/>
      <c r="F752" s="178"/>
      <c r="G752" s="178"/>
      <c r="H752" s="178"/>
      <c r="I752" s="178"/>
      <c r="J752" s="178"/>
      <c r="K752" s="181"/>
      <c r="L752" s="178"/>
      <c r="M752" s="178"/>
      <c r="N752" s="178"/>
      <c r="O752" s="178"/>
      <c r="P752" s="178"/>
      <c r="Q752" s="181"/>
      <c r="R752" s="181"/>
      <c r="S752" s="181"/>
      <c r="T752" s="181"/>
      <c r="U752" s="181"/>
      <c r="V752" s="181"/>
      <c r="W752" s="178"/>
      <c r="X752" s="178"/>
      <c r="Y752" s="178"/>
      <c r="Z752" s="178"/>
    </row>
    <row r="753" spans="1:26" ht="14.25" customHeight="1">
      <c r="A753" s="178"/>
      <c r="B753" s="192"/>
      <c r="C753" s="178"/>
      <c r="D753" s="178"/>
      <c r="E753" s="178"/>
      <c r="F753" s="178"/>
      <c r="G753" s="178"/>
      <c r="H753" s="178"/>
      <c r="I753" s="178"/>
      <c r="J753" s="178"/>
      <c r="K753" s="181"/>
      <c r="L753" s="178"/>
      <c r="M753" s="178"/>
      <c r="N753" s="178"/>
      <c r="O753" s="178"/>
      <c r="P753" s="178"/>
      <c r="Q753" s="181"/>
      <c r="R753" s="181"/>
      <c r="S753" s="181"/>
      <c r="T753" s="181"/>
      <c r="U753" s="181"/>
      <c r="V753" s="181"/>
      <c r="W753" s="178"/>
      <c r="X753" s="178"/>
      <c r="Y753" s="178"/>
      <c r="Z753" s="178"/>
    </row>
    <row r="754" spans="1:26" ht="14.25" customHeight="1">
      <c r="A754" s="178"/>
      <c r="B754" s="192"/>
      <c r="C754" s="178"/>
      <c r="D754" s="178"/>
      <c r="E754" s="178"/>
      <c r="F754" s="178"/>
      <c r="G754" s="178"/>
      <c r="H754" s="178"/>
      <c r="I754" s="178"/>
      <c r="J754" s="178"/>
      <c r="K754" s="181"/>
      <c r="L754" s="178"/>
      <c r="M754" s="178"/>
      <c r="N754" s="178"/>
      <c r="O754" s="178"/>
      <c r="P754" s="178"/>
      <c r="Q754" s="181"/>
      <c r="R754" s="181"/>
      <c r="S754" s="181"/>
      <c r="T754" s="181"/>
      <c r="U754" s="181"/>
      <c r="V754" s="181"/>
      <c r="W754" s="178"/>
      <c r="X754" s="178"/>
      <c r="Y754" s="178"/>
      <c r="Z754" s="178"/>
    </row>
    <row r="755" spans="1:26" ht="14.25" customHeight="1">
      <c r="A755" s="178"/>
      <c r="B755" s="192"/>
      <c r="C755" s="178"/>
      <c r="D755" s="178"/>
      <c r="E755" s="178"/>
      <c r="F755" s="178"/>
      <c r="G755" s="178"/>
      <c r="H755" s="178"/>
      <c r="I755" s="178"/>
      <c r="J755" s="178"/>
      <c r="K755" s="181"/>
      <c r="L755" s="178"/>
      <c r="M755" s="178"/>
      <c r="N755" s="178"/>
      <c r="O755" s="178"/>
      <c r="P755" s="178"/>
      <c r="Q755" s="181"/>
      <c r="R755" s="181"/>
      <c r="S755" s="181"/>
      <c r="T755" s="181"/>
      <c r="U755" s="181"/>
      <c r="V755" s="181"/>
      <c r="W755" s="178"/>
      <c r="X755" s="178"/>
      <c r="Y755" s="178"/>
      <c r="Z755" s="178"/>
    </row>
    <row r="756" spans="1:26" ht="14.25" customHeight="1">
      <c r="A756" s="178"/>
      <c r="B756" s="192"/>
      <c r="C756" s="178"/>
      <c r="D756" s="178"/>
      <c r="E756" s="178"/>
      <c r="F756" s="178"/>
      <c r="G756" s="178"/>
      <c r="H756" s="178"/>
      <c r="I756" s="178"/>
      <c r="J756" s="178"/>
      <c r="K756" s="181"/>
      <c r="L756" s="178"/>
      <c r="M756" s="178"/>
      <c r="N756" s="178"/>
      <c r="O756" s="178"/>
      <c r="P756" s="178"/>
      <c r="Q756" s="181"/>
      <c r="R756" s="181"/>
      <c r="S756" s="181"/>
      <c r="T756" s="181"/>
      <c r="U756" s="181"/>
      <c r="V756" s="181"/>
      <c r="W756" s="178"/>
      <c r="X756" s="178"/>
      <c r="Y756" s="178"/>
      <c r="Z756" s="178"/>
    </row>
    <row r="757" spans="1:26" ht="14.25" customHeight="1">
      <c r="A757" s="178"/>
      <c r="B757" s="192"/>
      <c r="C757" s="178"/>
      <c r="D757" s="178"/>
      <c r="E757" s="178"/>
      <c r="F757" s="178"/>
      <c r="G757" s="178"/>
      <c r="H757" s="178"/>
      <c r="I757" s="178"/>
      <c r="J757" s="178"/>
      <c r="K757" s="181"/>
      <c r="L757" s="178"/>
      <c r="M757" s="178"/>
      <c r="N757" s="178"/>
      <c r="O757" s="178"/>
      <c r="P757" s="178"/>
      <c r="Q757" s="181"/>
      <c r="R757" s="181"/>
      <c r="S757" s="181"/>
      <c r="T757" s="181"/>
      <c r="U757" s="181"/>
      <c r="V757" s="181"/>
      <c r="W757" s="178"/>
      <c r="X757" s="178"/>
      <c r="Y757" s="178"/>
      <c r="Z757" s="178"/>
    </row>
    <row r="758" spans="1:26" ht="14.25" customHeight="1">
      <c r="A758" s="178"/>
      <c r="B758" s="192"/>
      <c r="C758" s="178"/>
      <c r="D758" s="178"/>
      <c r="E758" s="178"/>
      <c r="F758" s="178"/>
      <c r="G758" s="178"/>
      <c r="H758" s="178"/>
      <c r="I758" s="178"/>
      <c r="J758" s="178"/>
      <c r="K758" s="181"/>
      <c r="L758" s="178"/>
      <c r="M758" s="178"/>
      <c r="N758" s="178"/>
      <c r="O758" s="178"/>
      <c r="P758" s="178"/>
      <c r="Q758" s="181"/>
      <c r="R758" s="181"/>
      <c r="S758" s="181"/>
      <c r="T758" s="181"/>
      <c r="U758" s="181"/>
      <c r="V758" s="181"/>
      <c r="W758" s="178"/>
      <c r="X758" s="178"/>
      <c r="Y758" s="178"/>
      <c r="Z758" s="178"/>
    </row>
    <row r="759" spans="1:26" ht="14.25" customHeight="1">
      <c r="A759" s="178"/>
      <c r="B759" s="192"/>
      <c r="C759" s="178"/>
      <c r="D759" s="178"/>
      <c r="E759" s="178"/>
      <c r="F759" s="178"/>
      <c r="G759" s="178"/>
      <c r="H759" s="178"/>
      <c r="I759" s="178"/>
      <c r="J759" s="178"/>
      <c r="K759" s="181"/>
      <c r="L759" s="178"/>
      <c r="M759" s="178"/>
      <c r="N759" s="178"/>
      <c r="O759" s="178"/>
      <c r="P759" s="178"/>
      <c r="Q759" s="181"/>
      <c r="R759" s="181"/>
      <c r="S759" s="181"/>
      <c r="T759" s="181"/>
      <c r="U759" s="181"/>
      <c r="V759" s="181"/>
      <c r="W759" s="178"/>
      <c r="X759" s="178"/>
      <c r="Y759" s="178"/>
      <c r="Z759" s="178"/>
    </row>
    <row r="760" spans="1:26" ht="14.25" customHeight="1">
      <c r="A760" s="178"/>
      <c r="B760" s="192"/>
      <c r="C760" s="178"/>
      <c r="D760" s="178"/>
      <c r="E760" s="178"/>
      <c r="F760" s="178"/>
      <c r="G760" s="178"/>
      <c r="H760" s="178"/>
      <c r="I760" s="178"/>
      <c r="J760" s="178"/>
      <c r="K760" s="181"/>
      <c r="L760" s="178"/>
      <c r="M760" s="178"/>
      <c r="N760" s="178"/>
      <c r="O760" s="178"/>
      <c r="P760" s="178"/>
      <c r="Q760" s="181"/>
      <c r="R760" s="181"/>
      <c r="S760" s="181"/>
      <c r="T760" s="181"/>
      <c r="U760" s="181"/>
      <c r="V760" s="181"/>
      <c r="W760" s="178"/>
      <c r="X760" s="178"/>
      <c r="Y760" s="178"/>
      <c r="Z760" s="178"/>
    </row>
    <row r="761" spans="1:26" ht="14.25" customHeight="1">
      <c r="A761" s="178"/>
      <c r="B761" s="192"/>
      <c r="C761" s="178"/>
      <c r="D761" s="178"/>
      <c r="E761" s="178"/>
      <c r="F761" s="178"/>
      <c r="G761" s="178"/>
      <c r="H761" s="178"/>
      <c r="I761" s="178"/>
      <c r="J761" s="178"/>
      <c r="K761" s="181"/>
      <c r="L761" s="178"/>
      <c r="M761" s="178"/>
      <c r="N761" s="178"/>
      <c r="O761" s="178"/>
      <c r="P761" s="178"/>
      <c r="Q761" s="181"/>
      <c r="R761" s="181"/>
      <c r="S761" s="181"/>
      <c r="T761" s="181"/>
      <c r="U761" s="181"/>
      <c r="V761" s="181"/>
      <c r="W761" s="178"/>
      <c r="X761" s="178"/>
      <c r="Y761" s="178"/>
      <c r="Z761" s="178"/>
    </row>
    <row r="762" spans="1:26" ht="14.25" customHeight="1">
      <c r="A762" s="178"/>
      <c r="B762" s="192"/>
      <c r="C762" s="178"/>
      <c r="D762" s="178"/>
      <c r="E762" s="178"/>
      <c r="F762" s="178"/>
      <c r="G762" s="178"/>
      <c r="H762" s="178"/>
      <c r="I762" s="178"/>
      <c r="J762" s="178"/>
      <c r="K762" s="181"/>
      <c r="L762" s="178"/>
      <c r="M762" s="178"/>
      <c r="N762" s="178"/>
      <c r="O762" s="178"/>
      <c r="P762" s="178"/>
      <c r="Q762" s="181"/>
      <c r="R762" s="181"/>
      <c r="S762" s="181"/>
      <c r="T762" s="181"/>
      <c r="U762" s="181"/>
      <c r="V762" s="181"/>
      <c r="W762" s="178"/>
      <c r="X762" s="178"/>
      <c r="Y762" s="178"/>
      <c r="Z762" s="178"/>
    </row>
    <row r="763" spans="1:26" ht="14.25" customHeight="1">
      <c r="A763" s="178"/>
      <c r="B763" s="192"/>
      <c r="C763" s="178"/>
      <c r="D763" s="178"/>
      <c r="E763" s="178"/>
      <c r="F763" s="178"/>
      <c r="G763" s="178"/>
      <c r="H763" s="178"/>
      <c r="I763" s="178"/>
      <c r="J763" s="178"/>
      <c r="K763" s="181"/>
      <c r="L763" s="178"/>
      <c r="M763" s="178"/>
      <c r="N763" s="178"/>
      <c r="O763" s="178"/>
      <c r="P763" s="178"/>
      <c r="Q763" s="181"/>
      <c r="R763" s="181"/>
      <c r="S763" s="181"/>
      <c r="T763" s="181"/>
      <c r="U763" s="181"/>
      <c r="V763" s="181"/>
      <c r="W763" s="178"/>
      <c r="X763" s="178"/>
      <c r="Y763" s="178"/>
      <c r="Z763" s="178"/>
    </row>
    <row r="764" spans="1:26" ht="14.25" customHeight="1">
      <c r="A764" s="178"/>
      <c r="B764" s="192"/>
      <c r="C764" s="178"/>
      <c r="D764" s="178"/>
      <c r="E764" s="178"/>
      <c r="F764" s="178"/>
      <c r="G764" s="178"/>
      <c r="H764" s="178"/>
      <c r="I764" s="178"/>
      <c r="J764" s="178"/>
      <c r="K764" s="181"/>
      <c r="L764" s="178"/>
      <c r="M764" s="178"/>
      <c r="N764" s="178"/>
      <c r="O764" s="178"/>
      <c r="P764" s="178"/>
      <c r="Q764" s="181"/>
      <c r="R764" s="181"/>
      <c r="S764" s="181"/>
      <c r="T764" s="181"/>
      <c r="U764" s="181"/>
      <c r="V764" s="181"/>
      <c r="W764" s="178"/>
      <c r="X764" s="178"/>
      <c r="Y764" s="178"/>
      <c r="Z764" s="178"/>
    </row>
    <row r="765" spans="1:26" ht="14.25" customHeight="1">
      <c r="A765" s="178"/>
      <c r="B765" s="192"/>
      <c r="C765" s="178"/>
      <c r="D765" s="178"/>
      <c r="E765" s="178"/>
      <c r="F765" s="178"/>
      <c r="G765" s="178"/>
      <c r="H765" s="178"/>
      <c r="I765" s="178"/>
      <c r="J765" s="178"/>
      <c r="K765" s="181"/>
      <c r="L765" s="178"/>
      <c r="M765" s="178"/>
      <c r="N765" s="178"/>
      <c r="O765" s="178"/>
      <c r="P765" s="178"/>
      <c r="Q765" s="181"/>
      <c r="R765" s="181"/>
      <c r="S765" s="181"/>
      <c r="T765" s="181"/>
      <c r="U765" s="181"/>
      <c r="V765" s="181"/>
      <c r="W765" s="178"/>
      <c r="X765" s="178"/>
      <c r="Y765" s="178"/>
      <c r="Z765" s="178"/>
    </row>
    <row r="766" spans="1:26" ht="14.25" customHeight="1">
      <c r="A766" s="178"/>
      <c r="B766" s="192"/>
      <c r="C766" s="178"/>
      <c r="D766" s="178"/>
      <c r="E766" s="178"/>
      <c r="F766" s="178"/>
      <c r="G766" s="178"/>
      <c r="H766" s="178"/>
      <c r="I766" s="178"/>
      <c r="J766" s="178"/>
      <c r="K766" s="181"/>
      <c r="L766" s="178"/>
      <c r="M766" s="178"/>
      <c r="N766" s="178"/>
      <c r="O766" s="178"/>
      <c r="P766" s="178"/>
      <c r="Q766" s="181"/>
      <c r="R766" s="181"/>
      <c r="S766" s="181"/>
      <c r="T766" s="181"/>
      <c r="U766" s="181"/>
      <c r="V766" s="181"/>
      <c r="W766" s="178"/>
      <c r="X766" s="178"/>
      <c r="Y766" s="178"/>
      <c r="Z766" s="178"/>
    </row>
    <row r="767" spans="1:26" ht="14.25" customHeight="1">
      <c r="A767" s="178"/>
      <c r="B767" s="192"/>
      <c r="C767" s="178"/>
      <c r="D767" s="178"/>
      <c r="E767" s="178"/>
      <c r="F767" s="178"/>
      <c r="G767" s="178"/>
      <c r="H767" s="178"/>
      <c r="I767" s="178"/>
      <c r="J767" s="178"/>
      <c r="K767" s="181"/>
      <c r="L767" s="178"/>
      <c r="M767" s="178"/>
      <c r="N767" s="178"/>
      <c r="O767" s="178"/>
      <c r="P767" s="178"/>
      <c r="Q767" s="181"/>
      <c r="R767" s="181"/>
      <c r="S767" s="181"/>
      <c r="T767" s="181"/>
      <c r="U767" s="181"/>
      <c r="V767" s="181"/>
      <c r="W767" s="178"/>
      <c r="X767" s="178"/>
      <c r="Y767" s="178"/>
      <c r="Z767" s="178"/>
    </row>
    <row r="768" spans="1:26" ht="14.25" customHeight="1">
      <c r="A768" s="178"/>
      <c r="B768" s="192"/>
      <c r="C768" s="178"/>
      <c r="D768" s="178"/>
      <c r="E768" s="178"/>
      <c r="F768" s="178"/>
      <c r="G768" s="178"/>
      <c r="H768" s="178"/>
      <c r="I768" s="178"/>
      <c r="J768" s="178"/>
      <c r="K768" s="181"/>
      <c r="L768" s="178"/>
      <c r="M768" s="178"/>
      <c r="N768" s="178"/>
      <c r="O768" s="178"/>
      <c r="P768" s="178"/>
      <c r="Q768" s="181"/>
      <c r="R768" s="181"/>
      <c r="S768" s="181"/>
      <c r="T768" s="181"/>
      <c r="U768" s="181"/>
      <c r="V768" s="181"/>
      <c r="W768" s="178"/>
      <c r="X768" s="178"/>
      <c r="Y768" s="178"/>
      <c r="Z768" s="178"/>
    </row>
    <row r="769" spans="1:26" ht="14.25" customHeight="1">
      <c r="A769" s="178"/>
      <c r="B769" s="192"/>
      <c r="C769" s="178"/>
      <c r="D769" s="178"/>
      <c r="E769" s="178"/>
      <c r="F769" s="178"/>
      <c r="G769" s="178"/>
      <c r="H769" s="178"/>
      <c r="I769" s="178"/>
      <c r="J769" s="178"/>
      <c r="K769" s="181"/>
      <c r="L769" s="178"/>
      <c r="M769" s="178"/>
      <c r="N769" s="178"/>
      <c r="O769" s="178"/>
      <c r="P769" s="178"/>
      <c r="Q769" s="181"/>
      <c r="R769" s="181"/>
      <c r="S769" s="181"/>
      <c r="T769" s="181"/>
      <c r="U769" s="181"/>
      <c r="V769" s="181"/>
      <c r="W769" s="178"/>
      <c r="X769" s="178"/>
      <c r="Y769" s="178"/>
      <c r="Z769" s="178"/>
    </row>
    <row r="770" spans="1:26" ht="14.25" customHeight="1">
      <c r="A770" s="178"/>
      <c r="B770" s="192"/>
      <c r="C770" s="178"/>
      <c r="D770" s="178"/>
      <c r="E770" s="178"/>
      <c r="F770" s="178"/>
      <c r="G770" s="178"/>
      <c r="H770" s="178"/>
      <c r="I770" s="178"/>
      <c r="J770" s="178"/>
      <c r="K770" s="181"/>
      <c r="L770" s="178"/>
      <c r="M770" s="178"/>
      <c r="N770" s="178"/>
      <c r="O770" s="178"/>
      <c r="P770" s="178"/>
      <c r="Q770" s="181"/>
      <c r="R770" s="181"/>
      <c r="S770" s="181"/>
      <c r="T770" s="181"/>
      <c r="U770" s="181"/>
      <c r="V770" s="181"/>
      <c r="W770" s="178"/>
      <c r="X770" s="178"/>
      <c r="Y770" s="178"/>
      <c r="Z770" s="178"/>
    </row>
    <row r="771" spans="1:26" ht="14.25" customHeight="1">
      <c r="A771" s="178"/>
      <c r="B771" s="192"/>
      <c r="C771" s="178"/>
      <c r="D771" s="178"/>
      <c r="E771" s="178"/>
      <c r="F771" s="178"/>
      <c r="G771" s="178"/>
      <c r="H771" s="178"/>
      <c r="I771" s="178"/>
      <c r="J771" s="178"/>
      <c r="K771" s="181"/>
      <c r="L771" s="178"/>
      <c r="M771" s="178"/>
      <c r="N771" s="178"/>
      <c r="O771" s="178"/>
      <c r="P771" s="178"/>
      <c r="Q771" s="181"/>
      <c r="R771" s="181"/>
      <c r="S771" s="181"/>
      <c r="T771" s="181"/>
      <c r="U771" s="181"/>
      <c r="V771" s="181"/>
      <c r="W771" s="178"/>
      <c r="X771" s="178"/>
      <c r="Y771" s="178"/>
      <c r="Z771" s="178"/>
    </row>
    <row r="772" spans="1:26" ht="14.25" customHeight="1">
      <c r="A772" s="178"/>
      <c r="B772" s="192"/>
      <c r="C772" s="178"/>
      <c r="D772" s="178"/>
      <c r="E772" s="178"/>
      <c r="F772" s="178"/>
      <c r="G772" s="178"/>
      <c r="H772" s="178"/>
      <c r="I772" s="178"/>
      <c r="J772" s="178"/>
      <c r="K772" s="181"/>
      <c r="L772" s="178"/>
      <c r="M772" s="178"/>
      <c r="N772" s="178"/>
      <c r="O772" s="178"/>
      <c r="P772" s="178"/>
      <c r="Q772" s="181"/>
      <c r="R772" s="181"/>
      <c r="S772" s="181"/>
      <c r="T772" s="181"/>
      <c r="U772" s="181"/>
      <c r="V772" s="181"/>
      <c r="W772" s="178"/>
      <c r="X772" s="178"/>
      <c r="Y772" s="178"/>
      <c r="Z772" s="178"/>
    </row>
    <row r="773" spans="1:26" ht="14.25" customHeight="1">
      <c r="A773" s="178"/>
      <c r="B773" s="192"/>
      <c r="C773" s="178"/>
      <c r="D773" s="178"/>
      <c r="E773" s="178"/>
      <c r="F773" s="178"/>
      <c r="G773" s="178"/>
      <c r="H773" s="178"/>
      <c r="I773" s="178"/>
      <c r="J773" s="178"/>
      <c r="K773" s="181"/>
      <c r="L773" s="178"/>
      <c r="M773" s="178"/>
      <c r="N773" s="178"/>
      <c r="O773" s="178"/>
      <c r="P773" s="178"/>
      <c r="Q773" s="181"/>
      <c r="R773" s="181"/>
      <c r="S773" s="181"/>
      <c r="T773" s="181"/>
      <c r="U773" s="181"/>
      <c r="V773" s="181"/>
      <c r="W773" s="178"/>
      <c r="X773" s="178"/>
      <c r="Y773" s="178"/>
      <c r="Z773" s="178"/>
    </row>
    <row r="774" spans="1:26" ht="14.25" customHeight="1">
      <c r="A774" s="178"/>
      <c r="B774" s="192"/>
      <c r="C774" s="178"/>
      <c r="D774" s="178"/>
      <c r="E774" s="178"/>
      <c r="F774" s="178"/>
      <c r="G774" s="178"/>
      <c r="H774" s="178"/>
      <c r="I774" s="178"/>
      <c r="J774" s="178"/>
      <c r="K774" s="181"/>
      <c r="L774" s="178"/>
      <c r="M774" s="178"/>
      <c r="N774" s="178"/>
      <c r="O774" s="178"/>
      <c r="P774" s="178"/>
      <c r="Q774" s="181"/>
      <c r="R774" s="181"/>
      <c r="S774" s="181"/>
      <c r="T774" s="181"/>
      <c r="U774" s="181"/>
      <c r="V774" s="181"/>
      <c r="W774" s="178"/>
      <c r="X774" s="178"/>
      <c r="Y774" s="178"/>
      <c r="Z774" s="178"/>
    </row>
    <row r="775" spans="1:26" ht="14.25" customHeight="1">
      <c r="A775" s="178"/>
      <c r="B775" s="192"/>
      <c r="C775" s="178"/>
      <c r="D775" s="178"/>
      <c r="E775" s="178"/>
      <c r="F775" s="178"/>
      <c r="G775" s="178"/>
      <c r="H775" s="178"/>
      <c r="I775" s="178"/>
      <c r="J775" s="178"/>
      <c r="K775" s="181"/>
      <c r="L775" s="178"/>
      <c r="M775" s="178"/>
      <c r="N775" s="178"/>
      <c r="O775" s="178"/>
      <c r="P775" s="178"/>
      <c r="Q775" s="181"/>
      <c r="R775" s="181"/>
      <c r="S775" s="181"/>
      <c r="T775" s="181"/>
      <c r="U775" s="181"/>
      <c r="V775" s="181"/>
      <c r="W775" s="178"/>
      <c r="X775" s="178"/>
      <c r="Y775" s="178"/>
      <c r="Z775" s="178"/>
    </row>
    <row r="776" spans="1:26" ht="14.25" customHeight="1">
      <c r="A776" s="178"/>
      <c r="B776" s="192"/>
      <c r="C776" s="178"/>
      <c r="D776" s="178"/>
      <c r="E776" s="178"/>
      <c r="F776" s="178"/>
      <c r="G776" s="178"/>
      <c r="H776" s="178"/>
      <c r="I776" s="178"/>
      <c r="J776" s="178"/>
      <c r="K776" s="181"/>
      <c r="L776" s="178"/>
      <c r="M776" s="178"/>
      <c r="N776" s="178"/>
      <c r="O776" s="178"/>
      <c r="P776" s="178"/>
      <c r="Q776" s="181"/>
      <c r="R776" s="181"/>
      <c r="S776" s="181"/>
      <c r="T776" s="181"/>
      <c r="U776" s="181"/>
      <c r="V776" s="181"/>
      <c r="W776" s="178"/>
      <c r="X776" s="178"/>
      <c r="Y776" s="178"/>
      <c r="Z776" s="178"/>
    </row>
    <row r="777" spans="1:26" ht="14.25" customHeight="1">
      <c r="A777" s="178"/>
      <c r="B777" s="192"/>
      <c r="C777" s="178"/>
      <c r="D777" s="178"/>
      <c r="E777" s="178"/>
      <c r="F777" s="178"/>
      <c r="G777" s="178"/>
      <c r="H777" s="178"/>
      <c r="I777" s="178"/>
      <c r="J777" s="178"/>
      <c r="K777" s="181"/>
      <c r="L777" s="178"/>
      <c r="M777" s="178"/>
      <c r="N777" s="178"/>
      <c r="O777" s="178"/>
      <c r="P777" s="178"/>
      <c r="Q777" s="181"/>
      <c r="R777" s="181"/>
      <c r="S777" s="181"/>
      <c r="T777" s="181"/>
      <c r="U777" s="181"/>
      <c r="V777" s="181"/>
      <c r="W777" s="178"/>
      <c r="X777" s="178"/>
      <c r="Y777" s="178"/>
      <c r="Z777" s="178"/>
    </row>
    <row r="778" spans="1:26" ht="14.25" customHeight="1">
      <c r="A778" s="178"/>
      <c r="B778" s="192"/>
      <c r="C778" s="178"/>
      <c r="D778" s="178"/>
      <c r="E778" s="178"/>
      <c r="F778" s="178"/>
      <c r="G778" s="178"/>
      <c r="H778" s="178"/>
      <c r="I778" s="178"/>
      <c r="J778" s="178"/>
      <c r="K778" s="181"/>
      <c r="L778" s="178"/>
      <c r="M778" s="178"/>
      <c r="N778" s="178"/>
      <c r="O778" s="178"/>
      <c r="P778" s="178"/>
      <c r="Q778" s="181"/>
      <c r="R778" s="181"/>
      <c r="S778" s="181"/>
      <c r="T778" s="181"/>
      <c r="U778" s="181"/>
      <c r="V778" s="181"/>
      <c r="W778" s="178"/>
      <c r="X778" s="178"/>
      <c r="Y778" s="178"/>
      <c r="Z778" s="178"/>
    </row>
    <row r="779" spans="1:26" ht="14.25" customHeight="1">
      <c r="A779" s="178"/>
      <c r="B779" s="192"/>
      <c r="C779" s="178"/>
      <c r="D779" s="178"/>
      <c r="E779" s="178"/>
      <c r="F779" s="178"/>
      <c r="G779" s="178"/>
      <c r="H779" s="178"/>
      <c r="I779" s="178"/>
      <c r="J779" s="178"/>
      <c r="K779" s="181"/>
      <c r="L779" s="178"/>
      <c r="M779" s="178"/>
      <c r="N779" s="178"/>
      <c r="O779" s="178"/>
      <c r="P779" s="178"/>
      <c r="Q779" s="181"/>
      <c r="R779" s="181"/>
      <c r="S779" s="181"/>
      <c r="T779" s="181"/>
      <c r="U779" s="181"/>
      <c r="V779" s="181"/>
      <c r="W779" s="178"/>
      <c r="X779" s="178"/>
      <c r="Y779" s="178"/>
      <c r="Z779" s="178"/>
    </row>
    <row r="780" spans="1:26" ht="14.25" customHeight="1">
      <c r="A780" s="178"/>
      <c r="B780" s="192"/>
      <c r="C780" s="178"/>
      <c r="D780" s="178"/>
      <c r="E780" s="178"/>
      <c r="F780" s="178"/>
      <c r="G780" s="178"/>
      <c r="H780" s="178"/>
      <c r="I780" s="178"/>
      <c r="J780" s="178"/>
      <c r="K780" s="181"/>
      <c r="L780" s="178"/>
      <c r="M780" s="178"/>
      <c r="N780" s="178"/>
      <c r="O780" s="178"/>
      <c r="P780" s="178"/>
      <c r="Q780" s="181"/>
      <c r="R780" s="181"/>
      <c r="S780" s="181"/>
      <c r="T780" s="181"/>
      <c r="U780" s="181"/>
      <c r="V780" s="181"/>
      <c r="W780" s="178"/>
      <c r="X780" s="178"/>
      <c r="Y780" s="178"/>
      <c r="Z780" s="178"/>
    </row>
    <row r="781" spans="1:26" ht="14.25" customHeight="1">
      <c r="A781" s="178"/>
      <c r="B781" s="192"/>
      <c r="C781" s="178"/>
      <c r="D781" s="178"/>
      <c r="E781" s="178"/>
      <c r="F781" s="178"/>
      <c r="G781" s="178"/>
      <c r="H781" s="178"/>
      <c r="I781" s="178"/>
      <c r="J781" s="178"/>
      <c r="K781" s="181"/>
      <c r="L781" s="178"/>
      <c r="M781" s="178"/>
      <c r="N781" s="178"/>
      <c r="O781" s="178"/>
      <c r="P781" s="178"/>
      <c r="Q781" s="181"/>
      <c r="R781" s="181"/>
      <c r="S781" s="181"/>
      <c r="T781" s="181"/>
      <c r="U781" s="181"/>
      <c r="V781" s="181"/>
      <c r="W781" s="178"/>
      <c r="X781" s="178"/>
      <c r="Y781" s="178"/>
      <c r="Z781" s="178"/>
    </row>
    <row r="782" spans="1:26" ht="14.25" customHeight="1">
      <c r="A782" s="178"/>
      <c r="B782" s="192"/>
      <c r="C782" s="178"/>
      <c r="D782" s="178"/>
      <c r="E782" s="178"/>
      <c r="F782" s="178"/>
      <c r="G782" s="178"/>
      <c r="H782" s="178"/>
      <c r="I782" s="178"/>
      <c r="J782" s="178"/>
      <c r="K782" s="181"/>
      <c r="L782" s="178"/>
      <c r="M782" s="178"/>
      <c r="N782" s="178"/>
      <c r="O782" s="178"/>
      <c r="P782" s="178"/>
      <c r="Q782" s="181"/>
      <c r="R782" s="181"/>
      <c r="S782" s="181"/>
      <c r="T782" s="181"/>
      <c r="U782" s="181"/>
      <c r="V782" s="181"/>
      <c r="W782" s="178"/>
      <c r="X782" s="178"/>
      <c r="Y782" s="178"/>
      <c r="Z782" s="178"/>
    </row>
    <row r="783" spans="1:26" ht="14.25" customHeight="1">
      <c r="A783" s="178"/>
      <c r="B783" s="192"/>
      <c r="C783" s="178"/>
      <c r="D783" s="178"/>
      <c r="E783" s="178"/>
      <c r="F783" s="178"/>
      <c r="G783" s="178"/>
      <c r="H783" s="178"/>
      <c r="I783" s="178"/>
      <c r="J783" s="178"/>
      <c r="K783" s="181"/>
      <c r="L783" s="178"/>
      <c r="M783" s="178"/>
      <c r="N783" s="178"/>
      <c r="O783" s="178"/>
      <c r="P783" s="178"/>
      <c r="Q783" s="181"/>
      <c r="R783" s="181"/>
      <c r="S783" s="181"/>
      <c r="T783" s="181"/>
      <c r="U783" s="181"/>
      <c r="V783" s="181"/>
      <c r="W783" s="178"/>
      <c r="X783" s="178"/>
      <c r="Y783" s="178"/>
      <c r="Z783" s="178"/>
    </row>
    <row r="784" spans="1:26" ht="14.25" customHeight="1">
      <c r="A784" s="178"/>
      <c r="B784" s="192"/>
      <c r="C784" s="178"/>
      <c r="D784" s="178"/>
      <c r="E784" s="178"/>
      <c r="F784" s="178"/>
      <c r="G784" s="178"/>
      <c r="H784" s="178"/>
      <c r="I784" s="178"/>
      <c r="J784" s="178"/>
      <c r="K784" s="181"/>
      <c r="L784" s="178"/>
      <c r="M784" s="178"/>
      <c r="N784" s="178"/>
      <c r="O784" s="178"/>
      <c r="P784" s="178"/>
      <c r="Q784" s="181"/>
      <c r="R784" s="181"/>
      <c r="S784" s="181"/>
      <c r="T784" s="181"/>
      <c r="U784" s="181"/>
      <c r="V784" s="181"/>
      <c r="W784" s="178"/>
      <c r="X784" s="178"/>
      <c r="Y784" s="178"/>
      <c r="Z784" s="178"/>
    </row>
    <row r="785" spans="1:26" ht="14.25" customHeight="1">
      <c r="A785" s="178"/>
      <c r="B785" s="192"/>
      <c r="C785" s="178"/>
      <c r="D785" s="178"/>
      <c r="E785" s="178"/>
      <c r="F785" s="178"/>
      <c r="G785" s="178"/>
      <c r="H785" s="178"/>
      <c r="I785" s="178"/>
      <c r="J785" s="178"/>
      <c r="K785" s="181"/>
      <c r="L785" s="178"/>
      <c r="M785" s="178"/>
      <c r="N785" s="178"/>
      <c r="O785" s="178"/>
      <c r="P785" s="178"/>
      <c r="Q785" s="181"/>
      <c r="R785" s="181"/>
      <c r="S785" s="181"/>
      <c r="T785" s="181"/>
      <c r="U785" s="181"/>
      <c r="V785" s="181"/>
      <c r="W785" s="178"/>
      <c r="X785" s="178"/>
      <c r="Y785" s="178"/>
      <c r="Z785" s="178"/>
    </row>
    <row r="786" spans="1:26" ht="14.25" customHeight="1">
      <c r="A786" s="178"/>
      <c r="B786" s="192"/>
      <c r="C786" s="178"/>
      <c r="D786" s="178"/>
      <c r="E786" s="178"/>
      <c r="F786" s="178"/>
      <c r="G786" s="178"/>
      <c r="H786" s="178"/>
      <c r="I786" s="178"/>
      <c r="J786" s="178"/>
      <c r="K786" s="181"/>
      <c r="L786" s="178"/>
      <c r="M786" s="178"/>
      <c r="N786" s="178"/>
      <c r="O786" s="178"/>
      <c r="P786" s="178"/>
      <c r="Q786" s="181"/>
      <c r="R786" s="181"/>
      <c r="S786" s="181"/>
      <c r="T786" s="181"/>
      <c r="U786" s="181"/>
      <c r="V786" s="181"/>
      <c r="W786" s="178"/>
      <c r="X786" s="178"/>
      <c r="Y786" s="178"/>
      <c r="Z786" s="178"/>
    </row>
    <row r="787" spans="1:26" ht="14.25" customHeight="1">
      <c r="A787" s="178"/>
      <c r="B787" s="192"/>
      <c r="C787" s="178"/>
      <c r="D787" s="178"/>
      <c r="E787" s="178"/>
      <c r="F787" s="178"/>
      <c r="G787" s="178"/>
      <c r="H787" s="178"/>
      <c r="I787" s="178"/>
      <c r="J787" s="178"/>
      <c r="K787" s="181"/>
      <c r="L787" s="178"/>
      <c r="M787" s="178"/>
      <c r="N787" s="178"/>
      <c r="O787" s="178"/>
      <c r="P787" s="178"/>
      <c r="Q787" s="181"/>
      <c r="R787" s="181"/>
      <c r="S787" s="181"/>
      <c r="T787" s="181"/>
      <c r="U787" s="181"/>
      <c r="V787" s="181"/>
      <c r="W787" s="178"/>
      <c r="X787" s="178"/>
      <c r="Y787" s="178"/>
      <c r="Z787" s="178"/>
    </row>
    <row r="788" spans="1:26" ht="14.25" customHeight="1">
      <c r="A788" s="178"/>
      <c r="B788" s="192"/>
      <c r="C788" s="178"/>
      <c r="D788" s="178"/>
      <c r="E788" s="178"/>
      <c r="F788" s="178"/>
      <c r="G788" s="178"/>
      <c r="H788" s="178"/>
      <c r="I788" s="178"/>
      <c r="J788" s="178"/>
      <c r="K788" s="181"/>
      <c r="L788" s="178"/>
      <c r="M788" s="178"/>
      <c r="N788" s="178"/>
      <c r="O788" s="178"/>
      <c r="P788" s="178"/>
      <c r="Q788" s="181"/>
      <c r="R788" s="181"/>
      <c r="S788" s="181"/>
      <c r="T788" s="181"/>
      <c r="U788" s="181"/>
      <c r="V788" s="181"/>
      <c r="W788" s="178"/>
      <c r="X788" s="178"/>
      <c r="Y788" s="178"/>
      <c r="Z788" s="178"/>
    </row>
    <row r="789" spans="1:26" ht="14.25" customHeight="1">
      <c r="A789" s="178"/>
      <c r="B789" s="192"/>
      <c r="C789" s="178"/>
      <c r="D789" s="178"/>
      <c r="E789" s="178"/>
      <c r="F789" s="178"/>
      <c r="G789" s="178"/>
      <c r="H789" s="178"/>
      <c r="I789" s="178"/>
      <c r="J789" s="178"/>
      <c r="K789" s="181"/>
      <c r="L789" s="178"/>
      <c r="M789" s="178"/>
      <c r="N789" s="178"/>
      <c r="O789" s="178"/>
      <c r="P789" s="178"/>
      <c r="Q789" s="181"/>
      <c r="R789" s="181"/>
      <c r="S789" s="181"/>
      <c r="T789" s="181"/>
      <c r="U789" s="181"/>
      <c r="V789" s="181"/>
      <c r="W789" s="178"/>
      <c r="X789" s="178"/>
      <c r="Y789" s="178"/>
      <c r="Z789" s="178"/>
    </row>
    <row r="790" spans="1:26" ht="14.25" customHeight="1">
      <c r="A790" s="178"/>
      <c r="B790" s="192"/>
      <c r="C790" s="178"/>
      <c r="D790" s="178"/>
      <c r="E790" s="178"/>
      <c r="F790" s="178"/>
      <c r="G790" s="178"/>
      <c r="H790" s="178"/>
      <c r="I790" s="178"/>
      <c r="J790" s="178"/>
      <c r="K790" s="181"/>
      <c r="L790" s="178"/>
      <c r="M790" s="178"/>
      <c r="N790" s="178"/>
      <c r="O790" s="178"/>
      <c r="P790" s="178"/>
      <c r="Q790" s="181"/>
      <c r="R790" s="181"/>
      <c r="S790" s="181"/>
      <c r="T790" s="181"/>
      <c r="U790" s="181"/>
      <c r="V790" s="181"/>
      <c r="W790" s="178"/>
      <c r="X790" s="178"/>
      <c r="Y790" s="178"/>
      <c r="Z790" s="178"/>
    </row>
    <row r="791" spans="1:26" ht="14.25" customHeight="1">
      <c r="A791" s="178"/>
      <c r="B791" s="192"/>
      <c r="C791" s="178"/>
      <c r="D791" s="178"/>
      <c r="E791" s="178"/>
      <c r="F791" s="178"/>
      <c r="G791" s="178"/>
      <c r="H791" s="178"/>
      <c r="I791" s="178"/>
      <c r="J791" s="178"/>
      <c r="K791" s="181"/>
      <c r="L791" s="178"/>
      <c r="M791" s="178"/>
      <c r="N791" s="178"/>
      <c r="O791" s="178"/>
      <c r="P791" s="178"/>
      <c r="Q791" s="181"/>
      <c r="R791" s="181"/>
      <c r="S791" s="181"/>
      <c r="T791" s="181"/>
      <c r="U791" s="181"/>
      <c r="V791" s="181"/>
      <c r="W791" s="178"/>
      <c r="X791" s="178"/>
      <c r="Y791" s="178"/>
      <c r="Z791" s="178"/>
    </row>
    <row r="792" spans="1:26" ht="14.25" customHeight="1">
      <c r="A792" s="178"/>
      <c r="B792" s="192"/>
      <c r="C792" s="178"/>
      <c r="D792" s="178"/>
      <c r="E792" s="178"/>
      <c r="F792" s="178"/>
      <c r="G792" s="178"/>
      <c r="H792" s="178"/>
      <c r="I792" s="178"/>
      <c r="J792" s="178"/>
      <c r="K792" s="181"/>
      <c r="L792" s="178"/>
      <c r="M792" s="178"/>
      <c r="N792" s="178"/>
      <c r="O792" s="178"/>
      <c r="P792" s="178"/>
      <c r="Q792" s="181"/>
      <c r="R792" s="181"/>
      <c r="S792" s="181"/>
      <c r="T792" s="181"/>
      <c r="U792" s="181"/>
      <c r="V792" s="181"/>
      <c r="W792" s="178"/>
      <c r="X792" s="178"/>
      <c r="Y792" s="178"/>
      <c r="Z792" s="178"/>
    </row>
    <row r="793" spans="1:26" ht="14.25" customHeight="1">
      <c r="A793" s="178"/>
      <c r="B793" s="192"/>
      <c r="C793" s="178"/>
      <c r="D793" s="178"/>
      <c r="E793" s="178"/>
      <c r="F793" s="178"/>
      <c r="G793" s="178"/>
      <c r="H793" s="178"/>
      <c r="I793" s="178"/>
      <c r="J793" s="178"/>
      <c r="K793" s="181"/>
      <c r="L793" s="178"/>
      <c r="M793" s="178"/>
      <c r="N793" s="178"/>
      <c r="O793" s="178"/>
      <c r="P793" s="178"/>
      <c r="Q793" s="181"/>
      <c r="R793" s="181"/>
      <c r="S793" s="181"/>
      <c r="T793" s="181"/>
      <c r="U793" s="181"/>
      <c r="V793" s="181"/>
      <c r="W793" s="178"/>
      <c r="X793" s="178"/>
      <c r="Y793" s="178"/>
      <c r="Z793" s="178"/>
    </row>
    <row r="794" spans="1:26" ht="14.25" customHeight="1">
      <c r="A794" s="178"/>
      <c r="B794" s="192"/>
      <c r="C794" s="178"/>
      <c r="D794" s="178"/>
      <c r="E794" s="178"/>
      <c r="F794" s="178"/>
      <c r="G794" s="178"/>
      <c r="H794" s="178"/>
      <c r="I794" s="178"/>
      <c r="J794" s="178"/>
      <c r="K794" s="181"/>
      <c r="L794" s="178"/>
      <c r="M794" s="178"/>
      <c r="N794" s="178"/>
      <c r="O794" s="178"/>
      <c r="P794" s="178"/>
      <c r="Q794" s="181"/>
      <c r="R794" s="181"/>
      <c r="S794" s="181"/>
      <c r="T794" s="181"/>
      <c r="U794" s="181"/>
      <c r="V794" s="181"/>
      <c r="W794" s="178"/>
      <c r="X794" s="178"/>
      <c r="Y794" s="178"/>
      <c r="Z794" s="178"/>
    </row>
    <row r="795" spans="1:26" ht="14.25" customHeight="1">
      <c r="A795" s="178"/>
      <c r="B795" s="192"/>
      <c r="C795" s="178"/>
      <c r="D795" s="178"/>
      <c r="E795" s="178"/>
      <c r="F795" s="178"/>
      <c r="G795" s="178"/>
      <c r="H795" s="178"/>
      <c r="I795" s="178"/>
      <c r="J795" s="178"/>
      <c r="K795" s="181"/>
      <c r="L795" s="178"/>
      <c r="M795" s="178"/>
      <c r="N795" s="178"/>
      <c r="O795" s="178"/>
      <c r="P795" s="178"/>
      <c r="Q795" s="181"/>
      <c r="R795" s="181"/>
      <c r="S795" s="181"/>
      <c r="T795" s="181"/>
      <c r="U795" s="181"/>
      <c r="V795" s="181"/>
      <c r="W795" s="178"/>
      <c r="X795" s="178"/>
      <c r="Y795" s="178"/>
      <c r="Z795" s="178"/>
    </row>
    <row r="796" spans="1:26" ht="14.25" customHeight="1">
      <c r="A796" s="178"/>
      <c r="B796" s="192"/>
      <c r="C796" s="178"/>
      <c r="D796" s="178"/>
      <c r="E796" s="178"/>
      <c r="F796" s="178"/>
      <c r="G796" s="178"/>
      <c r="H796" s="178"/>
      <c r="I796" s="178"/>
      <c r="J796" s="178"/>
      <c r="K796" s="181"/>
      <c r="L796" s="178"/>
      <c r="M796" s="178"/>
      <c r="N796" s="178"/>
      <c r="O796" s="178"/>
      <c r="P796" s="178"/>
      <c r="Q796" s="181"/>
      <c r="R796" s="181"/>
      <c r="S796" s="181"/>
      <c r="T796" s="181"/>
      <c r="U796" s="181"/>
      <c r="V796" s="181"/>
      <c r="W796" s="178"/>
      <c r="X796" s="178"/>
      <c r="Y796" s="178"/>
      <c r="Z796" s="178"/>
    </row>
    <row r="797" spans="1:26" ht="14.25" customHeight="1">
      <c r="A797" s="178"/>
      <c r="B797" s="192"/>
      <c r="C797" s="178"/>
      <c r="D797" s="178"/>
      <c r="E797" s="178"/>
      <c r="F797" s="178"/>
      <c r="G797" s="178"/>
      <c r="H797" s="178"/>
      <c r="I797" s="178"/>
      <c r="J797" s="178"/>
      <c r="K797" s="181"/>
      <c r="L797" s="178"/>
      <c r="M797" s="178"/>
      <c r="N797" s="178"/>
      <c r="O797" s="178"/>
      <c r="P797" s="178"/>
      <c r="Q797" s="181"/>
      <c r="R797" s="181"/>
      <c r="S797" s="181"/>
      <c r="T797" s="181"/>
      <c r="U797" s="181"/>
      <c r="V797" s="181"/>
      <c r="W797" s="178"/>
      <c r="X797" s="178"/>
      <c r="Y797" s="178"/>
      <c r="Z797" s="178"/>
    </row>
    <row r="798" spans="1:26" ht="14.25" customHeight="1">
      <c r="A798" s="178"/>
      <c r="B798" s="192"/>
      <c r="C798" s="178"/>
      <c r="D798" s="178"/>
      <c r="E798" s="178"/>
      <c r="F798" s="178"/>
      <c r="G798" s="178"/>
      <c r="H798" s="178"/>
      <c r="I798" s="178"/>
      <c r="J798" s="178"/>
      <c r="K798" s="181"/>
      <c r="L798" s="178"/>
      <c r="M798" s="178"/>
      <c r="N798" s="178"/>
      <c r="O798" s="178"/>
      <c r="P798" s="178"/>
      <c r="Q798" s="181"/>
      <c r="R798" s="181"/>
      <c r="S798" s="181"/>
      <c r="T798" s="181"/>
      <c r="U798" s="181"/>
      <c r="V798" s="181"/>
      <c r="W798" s="178"/>
      <c r="X798" s="178"/>
      <c r="Y798" s="178"/>
      <c r="Z798" s="178"/>
    </row>
    <row r="799" spans="1:26" ht="14.25" customHeight="1">
      <c r="A799" s="178"/>
      <c r="B799" s="192"/>
      <c r="C799" s="178"/>
      <c r="D799" s="178"/>
      <c r="E799" s="178"/>
      <c r="F799" s="178"/>
      <c r="G799" s="178"/>
      <c r="H799" s="178"/>
      <c r="I799" s="178"/>
      <c r="J799" s="178"/>
      <c r="K799" s="181"/>
      <c r="L799" s="178"/>
      <c r="M799" s="178"/>
      <c r="N799" s="178"/>
      <c r="O799" s="178"/>
      <c r="P799" s="178"/>
      <c r="Q799" s="181"/>
      <c r="R799" s="181"/>
      <c r="S799" s="181"/>
      <c r="T799" s="181"/>
      <c r="U799" s="181"/>
      <c r="V799" s="181"/>
      <c r="W799" s="178"/>
      <c r="X799" s="178"/>
      <c r="Y799" s="178"/>
      <c r="Z799" s="178"/>
    </row>
    <row r="800" spans="1:26" ht="14.25" customHeight="1">
      <c r="A800" s="178"/>
      <c r="B800" s="192"/>
      <c r="C800" s="178"/>
      <c r="D800" s="178"/>
      <c r="E800" s="178"/>
      <c r="F800" s="178"/>
      <c r="G800" s="178"/>
      <c r="H800" s="178"/>
      <c r="I800" s="178"/>
      <c r="J800" s="178"/>
      <c r="K800" s="181"/>
      <c r="L800" s="178"/>
      <c r="M800" s="178"/>
      <c r="N800" s="178"/>
      <c r="O800" s="178"/>
      <c r="P800" s="178"/>
      <c r="Q800" s="181"/>
      <c r="R800" s="181"/>
      <c r="S800" s="181"/>
      <c r="T800" s="181"/>
      <c r="U800" s="181"/>
      <c r="V800" s="181"/>
      <c r="W800" s="178"/>
      <c r="X800" s="178"/>
      <c r="Y800" s="178"/>
      <c r="Z800" s="178"/>
    </row>
    <row r="801" spans="1:26" ht="14.25" customHeight="1">
      <c r="A801" s="178"/>
      <c r="B801" s="192"/>
      <c r="C801" s="178"/>
      <c r="D801" s="178"/>
      <c r="E801" s="178"/>
      <c r="F801" s="178"/>
      <c r="G801" s="178"/>
      <c r="H801" s="178"/>
      <c r="I801" s="178"/>
      <c r="J801" s="178"/>
      <c r="K801" s="181"/>
      <c r="L801" s="178"/>
      <c r="M801" s="178"/>
      <c r="N801" s="178"/>
      <c r="O801" s="178"/>
      <c r="P801" s="178"/>
      <c r="Q801" s="181"/>
      <c r="R801" s="181"/>
      <c r="S801" s="181"/>
      <c r="T801" s="181"/>
      <c r="U801" s="181"/>
      <c r="V801" s="181"/>
      <c r="W801" s="178"/>
      <c r="X801" s="178"/>
      <c r="Y801" s="178"/>
      <c r="Z801" s="178"/>
    </row>
    <row r="802" spans="1:26" ht="14.25" customHeight="1">
      <c r="A802" s="178"/>
      <c r="B802" s="192"/>
      <c r="C802" s="178"/>
      <c r="D802" s="178"/>
      <c r="E802" s="178"/>
      <c r="F802" s="178"/>
      <c r="G802" s="178"/>
      <c r="H802" s="178"/>
      <c r="I802" s="178"/>
      <c r="J802" s="178"/>
      <c r="K802" s="181"/>
      <c r="L802" s="178"/>
      <c r="M802" s="178"/>
      <c r="N802" s="178"/>
      <c r="O802" s="178"/>
      <c r="P802" s="178"/>
      <c r="Q802" s="181"/>
      <c r="R802" s="181"/>
      <c r="S802" s="181"/>
      <c r="T802" s="181"/>
      <c r="U802" s="181"/>
      <c r="V802" s="181"/>
      <c r="W802" s="178"/>
      <c r="X802" s="178"/>
      <c r="Y802" s="178"/>
      <c r="Z802" s="178"/>
    </row>
    <row r="803" spans="1:26" ht="14.25" customHeight="1">
      <c r="A803" s="178"/>
      <c r="B803" s="192"/>
      <c r="C803" s="178"/>
      <c r="D803" s="178"/>
      <c r="E803" s="178"/>
      <c r="F803" s="178"/>
      <c r="G803" s="178"/>
      <c r="H803" s="178"/>
      <c r="I803" s="178"/>
      <c r="J803" s="178"/>
      <c r="K803" s="181"/>
      <c r="L803" s="178"/>
      <c r="M803" s="178"/>
      <c r="N803" s="178"/>
      <c r="O803" s="178"/>
      <c r="P803" s="178"/>
      <c r="Q803" s="181"/>
      <c r="R803" s="181"/>
      <c r="S803" s="181"/>
      <c r="T803" s="181"/>
      <c r="U803" s="181"/>
      <c r="V803" s="181"/>
      <c r="W803" s="178"/>
      <c r="X803" s="178"/>
      <c r="Y803" s="178"/>
      <c r="Z803" s="178"/>
    </row>
    <row r="804" spans="1:26" ht="14.25" customHeight="1">
      <c r="A804" s="178"/>
      <c r="B804" s="192"/>
      <c r="C804" s="178"/>
      <c r="D804" s="178"/>
      <c r="E804" s="178"/>
      <c r="F804" s="178"/>
      <c r="G804" s="178"/>
      <c r="H804" s="178"/>
      <c r="I804" s="178"/>
      <c r="J804" s="178"/>
      <c r="K804" s="181"/>
      <c r="L804" s="178"/>
      <c r="M804" s="178"/>
      <c r="N804" s="178"/>
      <c r="O804" s="178"/>
      <c r="P804" s="178"/>
      <c r="Q804" s="181"/>
      <c r="R804" s="181"/>
      <c r="S804" s="181"/>
      <c r="T804" s="181"/>
      <c r="U804" s="181"/>
      <c r="V804" s="181"/>
      <c r="W804" s="178"/>
      <c r="X804" s="178"/>
      <c r="Y804" s="178"/>
      <c r="Z804" s="178"/>
    </row>
    <row r="805" spans="1:26" ht="14.25" customHeight="1">
      <c r="A805" s="178"/>
      <c r="B805" s="192"/>
      <c r="C805" s="178"/>
      <c r="D805" s="178"/>
      <c r="E805" s="178"/>
      <c r="F805" s="178"/>
      <c r="G805" s="178"/>
      <c r="H805" s="178"/>
      <c r="I805" s="178"/>
      <c r="J805" s="178"/>
      <c r="K805" s="181"/>
      <c r="L805" s="178"/>
      <c r="M805" s="178"/>
      <c r="N805" s="178"/>
      <c r="O805" s="178"/>
      <c r="P805" s="178"/>
      <c r="Q805" s="181"/>
      <c r="R805" s="181"/>
      <c r="S805" s="181"/>
      <c r="T805" s="181"/>
      <c r="U805" s="181"/>
      <c r="V805" s="181"/>
      <c r="W805" s="178"/>
      <c r="X805" s="178"/>
      <c r="Y805" s="178"/>
      <c r="Z805" s="178"/>
    </row>
    <row r="806" spans="1:26" ht="14.25" customHeight="1">
      <c r="A806" s="178"/>
      <c r="B806" s="192"/>
      <c r="C806" s="178"/>
      <c r="D806" s="178"/>
      <c r="E806" s="178"/>
      <c r="F806" s="178"/>
      <c r="G806" s="178"/>
      <c r="H806" s="178"/>
      <c r="I806" s="178"/>
      <c r="J806" s="178"/>
      <c r="K806" s="181"/>
      <c r="L806" s="178"/>
      <c r="M806" s="178"/>
      <c r="N806" s="178"/>
      <c r="O806" s="178"/>
      <c r="P806" s="178"/>
      <c r="Q806" s="181"/>
      <c r="R806" s="181"/>
      <c r="S806" s="181"/>
      <c r="T806" s="181"/>
      <c r="U806" s="181"/>
      <c r="V806" s="181"/>
      <c r="W806" s="178"/>
      <c r="X806" s="178"/>
      <c r="Y806" s="178"/>
      <c r="Z806" s="178"/>
    </row>
    <row r="807" spans="1:26" ht="14.25" customHeight="1">
      <c r="A807" s="178"/>
      <c r="B807" s="192"/>
      <c r="C807" s="178"/>
      <c r="D807" s="178"/>
      <c r="E807" s="178"/>
      <c r="F807" s="178"/>
      <c r="G807" s="178"/>
      <c r="H807" s="178"/>
      <c r="I807" s="178"/>
      <c r="J807" s="178"/>
      <c r="K807" s="181"/>
      <c r="L807" s="178"/>
      <c r="M807" s="178"/>
      <c r="N807" s="178"/>
      <c r="O807" s="178"/>
      <c r="P807" s="178"/>
      <c r="Q807" s="181"/>
      <c r="R807" s="181"/>
      <c r="S807" s="181"/>
      <c r="T807" s="181"/>
      <c r="U807" s="181"/>
      <c r="V807" s="181"/>
      <c r="W807" s="178"/>
      <c r="X807" s="178"/>
      <c r="Y807" s="178"/>
      <c r="Z807" s="178"/>
    </row>
    <row r="808" spans="1:26" ht="14.25" customHeight="1">
      <c r="A808" s="178"/>
      <c r="B808" s="192"/>
      <c r="C808" s="178"/>
      <c r="D808" s="178"/>
      <c r="E808" s="178"/>
      <c r="F808" s="178"/>
      <c r="G808" s="178"/>
      <c r="H808" s="178"/>
      <c r="I808" s="178"/>
      <c r="J808" s="178"/>
      <c r="K808" s="181"/>
      <c r="L808" s="178"/>
      <c r="M808" s="178"/>
      <c r="N808" s="178"/>
      <c r="O808" s="178"/>
      <c r="P808" s="178"/>
      <c r="Q808" s="181"/>
      <c r="R808" s="181"/>
      <c r="S808" s="181"/>
      <c r="T808" s="181"/>
      <c r="U808" s="181"/>
      <c r="V808" s="181"/>
      <c r="W808" s="178"/>
      <c r="X808" s="178"/>
      <c r="Y808" s="178"/>
      <c r="Z808" s="178"/>
    </row>
    <row r="809" spans="1:26" ht="14.25" customHeight="1">
      <c r="A809" s="178"/>
      <c r="B809" s="192"/>
      <c r="C809" s="178"/>
      <c r="D809" s="178"/>
      <c r="E809" s="178"/>
      <c r="F809" s="178"/>
      <c r="G809" s="178"/>
      <c r="H809" s="178"/>
      <c r="I809" s="178"/>
      <c r="J809" s="178"/>
      <c r="K809" s="181"/>
      <c r="L809" s="178"/>
      <c r="M809" s="178"/>
      <c r="N809" s="178"/>
      <c r="O809" s="178"/>
      <c r="P809" s="178"/>
      <c r="Q809" s="181"/>
      <c r="R809" s="181"/>
      <c r="S809" s="181"/>
      <c r="T809" s="181"/>
      <c r="U809" s="181"/>
      <c r="V809" s="181"/>
      <c r="W809" s="178"/>
      <c r="X809" s="178"/>
      <c r="Y809" s="178"/>
      <c r="Z809" s="178"/>
    </row>
    <row r="810" spans="1:26" ht="14.25" customHeight="1">
      <c r="A810" s="178"/>
      <c r="B810" s="192"/>
      <c r="C810" s="178"/>
      <c r="D810" s="178"/>
      <c r="E810" s="178"/>
      <c r="F810" s="178"/>
      <c r="G810" s="178"/>
      <c r="H810" s="178"/>
      <c r="I810" s="178"/>
      <c r="J810" s="178"/>
      <c r="K810" s="181"/>
      <c r="L810" s="178"/>
      <c r="M810" s="178"/>
      <c r="N810" s="178"/>
      <c r="O810" s="178"/>
      <c r="P810" s="178"/>
      <c r="Q810" s="181"/>
      <c r="R810" s="181"/>
      <c r="S810" s="181"/>
      <c r="T810" s="181"/>
      <c r="U810" s="181"/>
      <c r="V810" s="181"/>
      <c r="W810" s="178"/>
      <c r="X810" s="178"/>
      <c r="Y810" s="178"/>
      <c r="Z810" s="178"/>
    </row>
    <row r="811" spans="1:26" ht="14.25" customHeight="1">
      <c r="A811" s="178"/>
      <c r="B811" s="192"/>
      <c r="C811" s="178"/>
      <c r="D811" s="178"/>
      <c r="E811" s="178"/>
      <c r="F811" s="178"/>
      <c r="G811" s="178"/>
      <c r="H811" s="178"/>
      <c r="I811" s="178"/>
      <c r="J811" s="178"/>
      <c r="K811" s="181"/>
      <c r="L811" s="178"/>
      <c r="M811" s="178"/>
      <c r="N811" s="178"/>
      <c r="O811" s="178"/>
      <c r="P811" s="178"/>
      <c r="Q811" s="181"/>
      <c r="R811" s="181"/>
      <c r="S811" s="181"/>
      <c r="T811" s="181"/>
      <c r="U811" s="181"/>
      <c r="V811" s="181"/>
      <c r="W811" s="178"/>
      <c r="X811" s="178"/>
      <c r="Y811" s="178"/>
      <c r="Z811" s="178"/>
    </row>
    <row r="812" spans="1:26" ht="14.25" customHeight="1">
      <c r="A812" s="178"/>
      <c r="B812" s="192"/>
      <c r="C812" s="178"/>
      <c r="D812" s="178"/>
      <c r="E812" s="178"/>
      <c r="F812" s="178"/>
      <c r="G812" s="178"/>
      <c r="H812" s="178"/>
      <c r="I812" s="178"/>
      <c r="J812" s="178"/>
      <c r="K812" s="181"/>
      <c r="L812" s="178"/>
      <c r="M812" s="178"/>
      <c r="N812" s="178"/>
      <c r="O812" s="178"/>
      <c r="P812" s="178"/>
      <c r="Q812" s="181"/>
      <c r="R812" s="181"/>
      <c r="S812" s="181"/>
      <c r="T812" s="181"/>
      <c r="U812" s="181"/>
      <c r="V812" s="181"/>
      <c r="W812" s="178"/>
      <c r="X812" s="178"/>
      <c r="Y812" s="178"/>
      <c r="Z812" s="178"/>
    </row>
    <row r="813" spans="1:26" ht="14.25" customHeight="1">
      <c r="A813" s="178"/>
      <c r="B813" s="192"/>
      <c r="C813" s="178"/>
      <c r="D813" s="178"/>
      <c r="E813" s="178"/>
      <c r="F813" s="178"/>
      <c r="G813" s="178"/>
      <c r="H813" s="178"/>
      <c r="I813" s="178"/>
      <c r="J813" s="178"/>
      <c r="K813" s="181"/>
      <c r="L813" s="178"/>
      <c r="M813" s="178"/>
      <c r="N813" s="178"/>
      <c r="O813" s="178"/>
      <c r="P813" s="178"/>
      <c r="Q813" s="181"/>
      <c r="R813" s="181"/>
      <c r="S813" s="181"/>
      <c r="T813" s="181"/>
      <c r="U813" s="181"/>
      <c r="V813" s="181"/>
      <c r="W813" s="178"/>
      <c r="X813" s="178"/>
      <c r="Y813" s="178"/>
      <c r="Z813" s="178"/>
    </row>
    <row r="814" spans="1:26" ht="14.25" customHeight="1">
      <c r="A814" s="178"/>
      <c r="B814" s="192"/>
      <c r="C814" s="178"/>
      <c r="D814" s="178"/>
      <c r="E814" s="178"/>
      <c r="F814" s="178"/>
      <c r="G814" s="178"/>
      <c r="H814" s="178"/>
      <c r="I814" s="178"/>
      <c r="J814" s="178"/>
      <c r="K814" s="181"/>
      <c r="L814" s="178"/>
      <c r="M814" s="178"/>
      <c r="N814" s="178"/>
      <c r="O814" s="178"/>
      <c r="P814" s="178"/>
      <c r="Q814" s="181"/>
      <c r="R814" s="181"/>
      <c r="S814" s="181"/>
      <c r="T814" s="181"/>
      <c r="U814" s="181"/>
      <c r="V814" s="181"/>
      <c r="W814" s="178"/>
      <c r="X814" s="178"/>
      <c r="Y814" s="178"/>
      <c r="Z814" s="178"/>
    </row>
    <row r="815" spans="1:26" ht="14.25" customHeight="1">
      <c r="A815" s="178"/>
      <c r="B815" s="192"/>
      <c r="C815" s="178"/>
      <c r="D815" s="178"/>
      <c r="E815" s="178"/>
      <c r="F815" s="178"/>
      <c r="G815" s="178"/>
      <c r="H815" s="178"/>
      <c r="I815" s="178"/>
      <c r="J815" s="178"/>
      <c r="K815" s="181"/>
      <c r="L815" s="178"/>
      <c r="M815" s="178"/>
      <c r="N815" s="178"/>
      <c r="O815" s="178"/>
      <c r="P815" s="178"/>
      <c r="Q815" s="181"/>
      <c r="R815" s="181"/>
      <c r="S815" s="181"/>
      <c r="T815" s="181"/>
      <c r="U815" s="181"/>
      <c r="V815" s="181"/>
      <c r="W815" s="178"/>
      <c r="X815" s="178"/>
      <c r="Y815" s="178"/>
      <c r="Z815" s="178"/>
    </row>
    <row r="816" spans="1:26" ht="14.25" customHeight="1">
      <c r="A816" s="178"/>
      <c r="B816" s="192"/>
      <c r="C816" s="178"/>
      <c r="D816" s="178"/>
      <c r="E816" s="178"/>
      <c r="F816" s="178"/>
      <c r="G816" s="178"/>
      <c r="H816" s="178"/>
      <c r="I816" s="178"/>
      <c r="J816" s="178"/>
      <c r="K816" s="181"/>
      <c r="L816" s="178"/>
      <c r="M816" s="178"/>
      <c r="N816" s="178"/>
      <c r="O816" s="178"/>
      <c r="P816" s="178"/>
      <c r="Q816" s="181"/>
      <c r="R816" s="181"/>
      <c r="S816" s="181"/>
      <c r="T816" s="181"/>
      <c r="U816" s="181"/>
      <c r="V816" s="181"/>
      <c r="W816" s="178"/>
      <c r="X816" s="178"/>
      <c r="Y816" s="178"/>
      <c r="Z816" s="178"/>
    </row>
    <row r="817" spans="1:26" ht="14.25" customHeight="1">
      <c r="A817" s="178"/>
      <c r="B817" s="192"/>
      <c r="C817" s="178"/>
      <c r="D817" s="178"/>
      <c r="E817" s="178"/>
      <c r="F817" s="178"/>
      <c r="G817" s="178"/>
      <c r="H817" s="178"/>
      <c r="I817" s="178"/>
      <c r="J817" s="178"/>
      <c r="K817" s="181"/>
      <c r="L817" s="178"/>
      <c r="M817" s="178"/>
      <c r="N817" s="178"/>
      <c r="O817" s="178"/>
      <c r="P817" s="178"/>
      <c r="Q817" s="181"/>
      <c r="R817" s="181"/>
      <c r="S817" s="181"/>
      <c r="T817" s="181"/>
      <c r="U817" s="181"/>
      <c r="V817" s="181"/>
      <c r="W817" s="178"/>
      <c r="X817" s="178"/>
      <c r="Y817" s="178"/>
      <c r="Z817" s="178"/>
    </row>
    <row r="818" spans="1:26" ht="14.25" customHeight="1">
      <c r="A818" s="178"/>
      <c r="B818" s="192"/>
      <c r="C818" s="178"/>
      <c r="D818" s="178"/>
      <c r="E818" s="178"/>
      <c r="F818" s="178"/>
      <c r="G818" s="178"/>
      <c r="H818" s="178"/>
      <c r="I818" s="178"/>
      <c r="J818" s="178"/>
      <c r="K818" s="181"/>
      <c r="L818" s="178"/>
      <c r="M818" s="178"/>
      <c r="N818" s="178"/>
      <c r="O818" s="178"/>
      <c r="P818" s="178"/>
      <c r="Q818" s="181"/>
      <c r="R818" s="181"/>
      <c r="S818" s="181"/>
      <c r="T818" s="181"/>
      <c r="U818" s="181"/>
      <c r="V818" s="181"/>
      <c r="W818" s="178"/>
      <c r="X818" s="178"/>
      <c r="Y818" s="178"/>
      <c r="Z818" s="178"/>
    </row>
    <row r="819" spans="1:26" ht="14.25" customHeight="1">
      <c r="A819" s="178"/>
      <c r="B819" s="192"/>
      <c r="C819" s="178"/>
      <c r="D819" s="178"/>
      <c r="E819" s="178"/>
      <c r="F819" s="178"/>
      <c r="G819" s="178"/>
      <c r="H819" s="178"/>
      <c r="I819" s="178"/>
      <c r="J819" s="178"/>
      <c r="K819" s="181"/>
      <c r="L819" s="178"/>
      <c r="M819" s="178"/>
      <c r="N819" s="178"/>
      <c r="O819" s="178"/>
      <c r="P819" s="178"/>
      <c r="Q819" s="181"/>
      <c r="R819" s="181"/>
      <c r="S819" s="181"/>
      <c r="T819" s="181"/>
      <c r="U819" s="181"/>
      <c r="V819" s="181"/>
      <c r="W819" s="178"/>
      <c r="X819" s="178"/>
      <c r="Y819" s="178"/>
      <c r="Z819" s="178"/>
    </row>
    <row r="820" spans="1:26" ht="14.25" customHeight="1">
      <c r="A820" s="178"/>
      <c r="B820" s="192"/>
      <c r="C820" s="178"/>
      <c r="D820" s="178"/>
      <c r="E820" s="178"/>
      <c r="F820" s="178"/>
      <c r="G820" s="178"/>
      <c r="H820" s="178"/>
      <c r="I820" s="178"/>
      <c r="J820" s="178"/>
      <c r="K820" s="181"/>
      <c r="L820" s="178"/>
      <c r="M820" s="178"/>
      <c r="N820" s="178"/>
      <c r="O820" s="178"/>
      <c r="P820" s="178"/>
      <c r="Q820" s="181"/>
      <c r="R820" s="181"/>
      <c r="S820" s="181"/>
      <c r="T820" s="181"/>
      <c r="U820" s="181"/>
      <c r="V820" s="181"/>
      <c r="W820" s="178"/>
      <c r="X820" s="178"/>
      <c r="Y820" s="178"/>
      <c r="Z820" s="178"/>
    </row>
    <row r="821" spans="1:26" ht="14.25" customHeight="1">
      <c r="A821" s="178"/>
      <c r="B821" s="192"/>
      <c r="C821" s="178"/>
      <c r="D821" s="178"/>
      <c r="E821" s="178"/>
      <c r="F821" s="178"/>
      <c r="G821" s="178"/>
      <c r="H821" s="178"/>
      <c r="I821" s="178"/>
      <c r="J821" s="178"/>
      <c r="K821" s="181"/>
      <c r="L821" s="178"/>
      <c r="M821" s="178"/>
      <c r="N821" s="178"/>
      <c r="O821" s="178"/>
      <c r="P821" s="178"/>
      <c r="Q821" s="181"/>
      <c r="R821" s="181"/>
      <c r="S821" s="181"/>
      <c r="T821" s="181"/>
      <c r="U821" s="181"/>
      <c r="V821" s="181"/>
      <c r="W821" s="178"/>
      <c r="X821" s="178"/>
      <c r="Y821" s="178"/>
      <c r="Z821" s="178"/>
    </row>
    <row r="822" spans="1:26" ht="14.25" customHeight="1">
      <c r="A822" s="178"/>
      <c r="B822" s="192"/>
      <c r="C822" s="178"/>
      <c r="D822" s="178"/>
      <c r="E822" s="178"/>
      <c r="F822" s="178"/>
      <c r="G822" s="178"/>
      <c r="H822" s="178"/>
      <c r="I822" s="178"/>
      <c r="J822" s="178"/>
      <c r="K822" s="181"/>
      <c r="L822" s="178"/>
      <c r="M822" s="178"/>
      <c r="N822" s="178"/>
      <c r="O822" s="178"/>
      <c r="P822" s="178"/>
      <c r="Q822" s="181"/>
      <c r="R822" s="181"/>
      <c r="S822" s="181"/>
      <c r="T822" s="181"/>
      <c r="U822" s="181"/>
      <c r="V822" s="181"/>
      <c r="W822" s="178"/>
      <c r="X822" s="178"/>
      <c r="Y822" s="178"/>
      <c r="Z822" s="178"/>
    </row>
    <row r="823" spans="1:26" ht="14.25" customHeight="1">
      <c r="A823" s="178"/>
      <c r="B823" s="192"/>
      <c r="C823" s="178"/>
      <c r="D823" s="178"/>
      <c r="E823" s="178"/>
      <c r="F823" s="178"/>
      <c r="G823" s="178"/>
      <c r="H823" s="178"/>
      <c r="I823" s="178"/>
      <c r="J823" s="178"/>
      <c r="K823" s="181"/>
      <c r="L823" s="178"/>
      <c r="M823" s="178"/>
      <c r="N823" s="178"/>
      <c r="O823" s="178"/>
      <c r="P823" s="178"/>
      <c r="Q823" s="181"/>
      <c r="R823" s="181"/>
      <c r="S823" s="181"/>
      <c r="T823" s="181"/>
      <c r="U823" s="181"/>
      <c r="V823" s="181"/>
      <c r="W823" s="178"/>
      <c r="X823" s="178"/>
      <c r="Y823" s="178"/>
      <c r="Z823" s="178"/>
    </row>
    <row r="824" spans="1:26" ht="14.25" customHeight="1">
      <c r="A824" s="178"/>
      <c r="B824" s="192"/>
      <c r="C824" s="178"/>
      <c r="D824" s="178"/>
      <c r="E824" s="178"/>
      <c r="F824" s="178"/>
      <c r="G824" s="178"/>
      <c r="H824" s="178"/>
      <c r="I824" s="178"/>
      <c r="J824" s="178"/>
      <c r="K824" s="181"/>
      <c r="L824" s="178"/>
      <c r="M824" s="178"/>
      <c r="N824" s="178"/>
      <c r="O824" s="178"/>
      <c r="P824" s="178"/>
      <c r="Q824" s="181"/>
      <c r="R824" s="181"/>
      <c r="S824" s="181"/>
      <c r="T824" s="181"/>
      <c r="U824" s="181"/>
      <c r="V824" s="181"/>
      <c r="W824" s="178"/>
      <c r="X824" s="178"/>
      <c r="Y824" s="178"/>
      <c r="Z824" s="178"/>
    </row>
    <row r="825" spans="1:26" ht="14.25" customHeight="1">
      <c r="A825" s="178"/>
      <c r="B825" s="192"/>
      <c r="C825" s="178"/>
      <c r="D825" s="178"/>
      <c r="E825" s="178"/>
      <c r="F825" s="178"/>
      <c r="G825" s="178"/>
      <c r="H825" s="178"/>
      <c r="I825" s="178"/>
      <c r="J825" s="178"/>
      <c r="K825" s="181"/>
      <c r="L825" s="178"/>
      <c r="M825" s="178"/>
      <c r="N825" s="178"/>
      <c r="O825" s="178"/>
      <c r="P825" s="178"/>
      <c r="Q825" s="181"/>
      <c r="R825" s="181"/>
      <c r="S825" s="181"/>
      <c r="T825" s="181"/>
      <c r="U825" s="181"/>
      <c r="V825" s="181"/>
      <c r="W825" s="178"/>
      <c r="X825" s="178"/>
      <c r="Y825" s="178"/>
      <c r="Z825" s="178"/>
    </row>
    <row r="826" spans="1:26" ht="14.25" customHeight="1">
      <c r="A826" s="178"/>
      <c r="B826" s="192"/>
      <c r="C826" s="178"/>
      <c r="D826" s="178"/>
      <c r="E826" s="178"/>
      <c r="F826" s="178"/>
      <c r="G826" s="178"/>
      <c r="H826" s="178"/>
      <c r="I826" s="178"/>
      <c r="J826" s="178"/>
      <c r="K826" s="181"/>
      <c r="L826" s="178"/>
      <c r="M826" s="178"/>
      <c r="N826" s="178"/>
      <c r="O826" s="178"/>
      <c r="P826" s="178"/>
      <c r="Q826" s="181"/>
      <c r="R826" s="181"/>
      <c r="S826" s="181"/>
      <c r="T826" s="181"/>
      <c r="U826" s="181"/>
      <c r="V826" s="181"/>
      <c r="W826" s="178"/>
      <c r="X826" s="178"/>
      <c r="Y826" s="178"/>
      <c r="Z826" s="178"/>
    </row>
    <row r="827" spans="1:26" ht="14.25" customHeight="1">
      <c r="A827" s="178"/>
      <c r="B827" s="192"/>
      <c r="C827" s="178"/>
      <c r="D827" s="178"/>
      <c r="E827" s="178"/>
      <c r="F827" s="178"/>
      <c r="G827" s="178"/>
      <c r="H827" s="178"/>
      <c r="I827" s="178"/>
      <c r="J827" s="178"/>
      <c r="K827" s="181"/>
      <c r="L827" s="178"/>
      <c r="M827" s="178"/>
      <c r="N827" s="178"/>
      <c r="O827" s="178"/>
      <c r="P827" s="178"/>
      <c r="Q827" s="181"/>
      <c r="R827" s="181"/>
      <c r="S827" s="181"/>
      <c r="T827" s="181"/>
      <c r="U827" s="181"/>
      <c r="V827" s="181"/>
      <c r="W827" s="178"/>
      <c r="X827" s="178"/>
      <c r="Y827" s="178"/>
      <c r="Z827" s="178"/>
    </row>
    <row r="828" spans="1:26" ht="14.25" customHeight="1">
      <c r="A828" s="178"/>
      <c r="B828" s="192"/>
      <c r="C828" s="178"/>
      <c r="D828" s="178"/>
      <c r="E828" s="178"/>
      <c r="F828" s="178"/>
      <c r="G828" s="178"/>
      <c r="H828" s="178"/>
      <c r="I828" s="178"/>
      <c r="J828" s="178"/>
      <c r="K828" s="181"/>
      <c r="L828" s="178"/>
      <c r="M828" s="178"/>
      <c r="N828" s="178"/>
      <c r="O828" s="178"/>
      <c r="P828" s="178"/>
      <c r="Q828" s="181"/>
      <c r="R828" s="181"/>
      <c r="S828" s="181"/>
      <c r="T828" s="181"/>
      <c r="U828" s="181"/>
      <c r="V828" s="181"/>
      <c r="W828" s="178"/>
      <c r="X828" s="178"/>
      <c r="Y828" s="178"/>
      <c r="Z828" s="178"/>
    </row>
    <row r="829" spans="1:26" ht="14.25" customHeight="1">
      <c r="A829" s="178"/>
      <c r="B829" s="192"/>
      <c r="C829" s="178"/>
      <c r="D829" s="178"/>
      <c r="E829" s="178"/>
      <c r="F829" s="178"/>
      <c r="G829" s="178"/>
      <c r="H829" s="178"/>
      <c r="I829" s="178"/>
      <c r="J829" s="178"/>
      <c r="K829" s="181"/>
      <c r="L829" s="178"/>
      <c r="M829" s="178"/>
      <c r="N829" s="178"/>
      <c r="O829" s="178"/>
      <c r="P829" s="178"/>
      <c r="Q829" s="181"/>
      <c r="R829" s="181"/>
      <c r="S829" s="181"/>
      <c r="T829" s="181"/>
      <c r="U829" s="181"/>
      <c r="V829" s="181"/>
      <c r="W829" s="178"/>
      <c r="X829" s="178"/>
      <c r="Y829" s="178"/>
      <c r="Z829" s="178"/>
    </row>
    <row r="830" spans="1:26" ht="14.25" customHeight="1">
      <c r="A830" s="178"/>
      <c r="B830" s="192"/>
      <c r="C830" s="178"/>
      <c r="D830" s="178"/>
      <c r="E830" s="178"/>
      <c r="F830" s="178"/>
      <c r="G830" s="178"/>
      <c r="H830" s="178"/>
      <c r="I830" s="178"/>
      <c r="J830" s="178"/>
      <c r="K830" s="181"/>
      <c r="L830" s="178"/>
      <c r="M830" s="178"/>
      <c r="N830" s="178"/>
      <c r="O830" s="178"/>
      <c r="P830" s="178"/>
      <c r="Q830" s="181"/>
      <c r="R830" s="181"/>
      <c r="S830" s="181"/>
      <c r="T830" s="181"/>
      <c r="U830" s="181"/>
      <c r="V830" s="181"/>
      <c r="W830" s="178"/>
      <c r="X830" s="178"/>
      <c r="Y830" s="178"/>
      <c r="Z830" s="178"/>
    </row>
    <row r="831" spans="1:26" ht="14.25" customHeight="1">
      <c r="A831" s="178"/>
      <c r="B831" s="192"/>
      <c r="C831" s="178"/>
      <c r="D831" s="178"/>
      <c r="E831" s="178"/>
      <c r="F831" s="178"/>
      <c r="G831" s="178"/>
      <c r="H831" s="178"/>
      <c r="I831" s="178"/>
      <c r="J831" s="178"/>
      <c r="K831" s="181"/>
      <c r="L831" s="178"/>
      <c r="M831" s="178"/>
      <c r="N831" s="178"/>
      <c r="O831" s="178"/>
      <c r="P831" s="178"/>
      <c r="Q831" s="181"/>
      <c r="R831" s="181"/>
      <c r="S831" s="181"/>
      <c r="T831" s="181"/>
      <c r="U831" s="181"/>
      <c r="V831" s="181"/>
      <c r="W831" s="178"/>
      <c r="X831" s="178"/>
      <c r="Y831" s="178"/>
      <c r="Z831" s="178"/>
    </row>
    <row r="832" spans="1:26" ht="14.25" customHeight="1">
      <c r="A832" s="178"/>
      <c r="B832" s="192"/>
      <c r="C832" s="178"/>
      <c r="D832" s="178"/>
      <c r="E832" s="178"/>
      <c r="F832" s="178"/>
      <c r="G832" s="178"/>
      <c r="H832" s="178"/>
      <c r="I832" s="178"/>
      <c r="J832" s="178"/>
      <c r="K832" s="181"/>
      <c r="L832" s="178"/>
      <c r="M832" s="178"/>
      <c r="N832" s="178"/>
      <c r="O832" s="178"/>
      <c r="P832" s="178"/>
      <c r="Q832" s="181"/>
      <c r="R832" s="181"/>
      <c r="S832" s="181"/>
      <c r="T832" s="181"/>
      <c r="U832" s="181"/>
      <c r="V832" s="181"/>
      <c r="W832" s="178"/>
      <c r="X832" s="178"/>
      <c r="Y832" s="178"/>
      <c r="Z832" s="178"/>
    </row>
    <row r="833" spans="1:26" ht="14.25" customHeight="1">
      <c r="A833" s="178"/>
      <c r="B833" s="192"/>
      <c r="C833" s="178"/>
      <c r="D833" s="178"/>
      <c r="E833" s="178"/>
      <c r="F833" s="178"/>
      <c r="G833" s="178"/>
      <c r="H833" s="178"/>
      <c r="I833" s="178"/>
      <c r="J833" s="178"/>
      <c r="K833" s="181"/>
      <c r="L833" s="178"/>
      <c r="M833" s="178"/>
      <c r="N833" s="178"/>
      <c r="O833" s="178"/>
      <c r="P833" s="178"/>
      <c r="Q833" s="181"/>
      <c r="R833" s="181"/>
      <c r="S833" s="181"/>
      <c r="T833" s="181"/>
      <c r="U833" s="181"/>
      <c r="V833" s="181"/>
      <c r="W833" s="178"/>
      <c r="X833" s="178"/>
      <c r="Y833" s="178"/>
      <c r="Z833" s="178"/>
    </row>
    <row r="834" spans="1:26" ht="14.25" customHeight="1">
      <c r="A834" s="178"/>
      <c r="B834" s="192"/>
      <c r="C834" s="178"/>
      <c r="D834" s="178"/>
      <c r="E834" s="178"/>
      <c r="F834" s="178"/>
      <c r="G834" s="178"/>
      <c r="H834" s="178"/>
      <c r="I834" s="178"/>
      <c r="J834" s="178"/>
      <c r="K834" s="181"/>
      <c r="L834" s="178"/>
      <c r="M834" s="178"/>
      <c r="N834" s="178"/>
      <c r="O834" s="178"/>
      <c r="P834" s="178"/>
      <c r="Q834" s="181"/>
      <c r="R834" s="181"/>
      <c r="S834" s="181"/>
      <c r="T834" s="181"/>
      <c r="U834" s="181"/>
      <c r="V834" s="181"/>
      <c r="W834" s="178"/>
      <c r="X834" s="178"/>
      <c r="Y834" s="178"/>
      <c r="Z834" s="178"/>
    </row>
    <row r="835" spans="1:26" ht="14.25" customHeight="1">
      <c r="A835" s="178"/>
      <c r="B835" s="192"/>
      <c r="C835" s="178"/>
      <c r="D835" s="178"/>
      <c r="E835" s="178"/>
      <c r="F835" s="178"/>
      <c r="G835" s="178"/>
      <c r="H835" s="178"/>
      <c r="I835" s="178"/>
      <c r="J835" s="178"/>
      <c r="K835" s="181"/>
      <c r="L835" s="178"/>
      <c r="M835" s="178"/>
      <c r="N835" s="178"/>
      <c r="O835" s="178"/>
      <c r="P835" s="178"/>
      <c r="Q835" s="181"/>
      <c r="R835" s="181"/>
      <c r="S835" s="181"/>
      <c r="T835" s="181"/>
      <c r="U835" s="181"/>
      <c r="V835" s="181"/>
      <c r="W835" s="178"/>
      <c r="X835" s="178"/>
      <c r="Y835" s="178"/>
      <c r="Z835" s="178"/>
    </row>
    <row r="836" spans="1:26" ht="14.25" customHeight="1">
      <c r="A836" s="178"/>
      <c r="B836" s="192"/>
      <c r="C836" s="178"/>
      <c r="D836" s="178"/>
      <c r="E836" s="178"/>
      <c r="F836" s="178"/>
      <c r="G836" s="178"/>
      <c r="H836" s="178"/>
      <c r="I836" s="178"/>
      <c r="J836" s="178"/>
      <c r="K836" s="181"/>
      <c r="L836" s="178"/>
      <c r="M836" s="178"/>
      <c r="N836" s="178"/>
      <c r="O836" s="178"/>
      <c r="P836" s="178"/>
      <c r="Q836" s="181"/>
      <c r="R836" s="181"/>
      <c r="S836" s="181"/>
      <c r="T836" s="181"/>
      <c r="U836" s="181"/>
      <c r="V836" s="181"/>
      <c r="W836" s="178"/>
      <c r="X836" s="178"/>
      <c r="Y836" s="178"/>
      <c r="Z836" s="178"/>
    </row>
    <row r="837" spans="1:26" ht="14.25" customHeight="1">
      <c r="A837" s="178"/>
      <c r="B837" s="192"/>
      <c r="C837" s="178"/>
      <c r="D837" s="178"/>
      <c r="E837" s="178"/>
      <c r="F837" s="178"/>
      <c r="G837" s="178"/>
      <c r="H837" s="178"/>
      <c r="I837" s="178"/>
      <c r="J837" s="178"/>
      <c r="K837" s="181"/>
      <c r="L837" s="178"/>
      <c r="M837" s="178"/>
      <c r="N837" s="178"/>
      <c r="O837" s="178"/>
      <c r="P837" s="178"/>
      <c r="Q837" s="181"/>
      <c r="R837" s="181"/>
      <c r="S837" s="181"/>
      <c r="T837" s="181"/>
      <c r="U837" s="181"/>
      <c r="V837" s="181"/>
      <c r="W837" s="178"/>
      <c r="X837" s="178"/>
      <c r="Y837" s="178"/>
      <c r="Z837" s="178"/>
    </row>
    <row r="838" spans="1:26" ht="14.25" customHeight="1">
      <c r="A838" s="178"/>
      <c r="B838" s="192"/>
      <c r="C838" s="178"/>
      <c r="D838" s="178"/>
      <c r="E838" s="178"/>
      <c r="F838" s="178"/>
      <c r="G838" s="178"/>
      <c r="H838" s="178"/>
      <c r="I838" s="178"/>
      <c r="J838" s="178"/>
      <c r="K838" s="181"/>
      <c r="L838" s="178"/>
      <c r="M838" s="178"/>
      <c r="N838" s="178"/>
      <c r="O838" s="178"/>
      <c r="P838" s="178"/>
      <c r="Q838" s="181"/>
      <c r="R838" s="181"/>
      <c r="S838" s="181"/>
      <c r="T838" s="181"/>
      <c r="U838" s="181"/>
      <c r="V838" s="181"/>
      <c r="W838" s="178"/>
      <c r="X838" s="178"/>
      <c r="Y838" s="178"/>
      <c r="Z838" s="178"/>
    </row>
    <row r="839" spans="1:26" ht="14.25" customHeight="1">
      <c r="A839" s="178"/>
      <c r="B839" s="192"/>
      <c r="C839" s="178"/>
      <c r="D839" s="178"/>
      <c r="E839" s="178"/>
      <c r="F839" s="178"/>
      <c r="G839" s="178"/>
      <c r="H839" s="178"/>
      <c r="I839" s="178"/>
      <c r="J839" s="178"/>
      <c r="K839" s="181"/>
      <c r="L839" s="178"/>
      <c r="M839" s="178"/>
      <c r="N839" s="178"/>
      <c r="O839" s="178"/>
      <c r="P839" s="178"/>
      <c r="Q839" s="181"/>
      <c r="R839" s="181"/>
      <c r="S839" s="181"/>
      <c r="T839" s="181"/>
      <c r="U839" s="181"/>
      <c r="V839" s="181"/>
      <c r="W839" s="178"/>
      <c r="X839" s="178"/>
      <c r="Y839" s="178"/>
      <c r="Z839" s="178"/>
    </row>
    <row r="840" spans="1:26" ht="14.25" customHeight="1">
      <c r="A840" s="178"/>
      <c r="B840" s="192"/>
      <c r="C840" s="178"/>
      <c r="D840" s="178"/>
      <c r="E840" s="178"/>
      <c r="F840" s="178"/>
      <c r="G840" s="178"/>
      <c r="H840" s="178"/>
      <c r="I840" s="178"/>
      <c r="J840" s="178"/>
      <c r="K840" s="181"/>
      <c r="L840" s="178"/>
      <c r="M840" s="178"/>
      <c r="N840" s="178"/>
      <c r="O840" s="178"/>
      <c r="P840" s="178"/>
      <c r="Q840" s="181"/>
      <c r="R840" s="181"/>
      <c r="S840" s="181"/>
      <c r="T840" s="181"/>
      <c r="U840" s="181"/>
      <c r="V840" s="181"/>
      <c r="W840" s="178"/>
      <c r="X840" s="178"/>
      <c r="Y840" s="178"/>
      <c r="Z840" s="178"/>
    </row>
    <row r="841" spans="1:26" ht="14.25" customHeight="1">
      <c r="A841" s="178"/>
      <c r="B841" s="192"/>
      <c r="C841" s="178"/>
      <c r="D841" s="178"/>
      <c r="E841" s="178"/>
      <c r="F841" s="178"/>
      <c r="G841" s="178"/>
      <c r="H841" s="178"/>
      <c r="I841" s="178"/>
      <c r="J841" s="178"/>
      <c r="K841" s="181"/>
      <c r="L841" s="178"/>
      <c r="M841" s="178"/>
      <c r="N841" s="178"/>
      <c r="O841" s="178"/>
      <c r="P841" s="178"/>
      <c r="Q841" s="181"/>
      <c r="R841" s="181"/>
      <c r="S841" s="181"/>
      <c r="T841" s="181"/>
      <c r="U841" s="181"/>
      <c r="V841" s="181"/>
      <c r="W841" s="178"/>
      <c r="X841" s="178"/>
      <c r="Y841" s="178"/>
      <c r="Z841" s="178"/>
    </row>
    <row r="842" spans="1:26" ht="14.25" customHeight="1">
      <c r="A842" s="178"/>
      <c r="B842" s="192"/>
      <c r="C842" s="178"/>
      <c r="D842" s="178"/>
      <c r="E842" s="178"/>
      <c r="F842" s="178"/>
      <c r="G842" s="178"/>
      <c r="H842" s="178"/>
      <c r="I842" s="178"/>
      <c r="J842" s="178"/>
      <c r="K842" s="181"/>
      <c r="L842" s="178"/>
      <c r="M842" s="178"/>
      <c r="N842" s="178"/>
      <c r="O842" s="178"/>
      <c r="P842" s="178"/>
      <c r="Q842" s="181"/>
      <c r="R842" s="181"/>
      <c r="S842" s="181"/>
      <c r="T842" s="181"/>
      <c r="U842" s="181"/>
      <c r="V842" s="181"/>
      <c r="W842" s="178"/>
      <c r="X842" s="178"/>
      <c r="Y842" s="178"/>
      <c r="Z842" s="178"/>
    </row>
    <row r="843" spans="1:26" ht="14.25" customHeight="1">
      <c r="A843" s="178"/>
      <c r="B843" s="192"/>
      <c r="C843" s="178"/>
      <c r="D843" s="178"/>
      <c r="E843" s="178"/>
      <c r="F843" s="178"/>
      <c r="G843" s="178"/>
      <c r="H843" s="178"/>
      <c r="I843" s="178"/>
      <c r="J843" s="178"/>
      <c r="K843" s="181"/>
      <c r="L843" s="178"/>
      <c r="M843" s="178"/>
      <c r="N843" s="178"/>
      <c r="O843" s="178"/>
      <c r="P843" s="178"/>
      <c r="Q843" s="181"/>
      <c r="R843" s="181"/>
      <c r="S843" s="181"/>
      <c r="T843" s="181"/>
      <c r="U843" s="181"/>
      <c r="V843" s="181"/>
      <c r="W843" s="178"/>
      <c r="X843" s="178"/>
      <c r="Y843" s="178"/>
      <c r="Z843" s="178"/>
    </row>
    <row r="844" spans="1:26" ht="14.25" customHeight="1">
      <c r="A844" s="178"/>
      <c r="B844" s="192"/>
      <c r="C844" s="178"/>
      <c r="D844" s="178"/>
      <c r="E844" s="178"/>
      <c r="F844" s="178"/>
      <c r="G844" s="178"/>
      <c r="H844" s="178"/>
      <c r="I844" s="178"/>
      <c r="J844" s="178"/>
      <c r="K844" s="181"/>
      <c r="L844" s="178"/>
      <c r="M844" s="178"/>
      <c r="N844" s="178"/>
      <c r="O844" s="178"/>
      <c r="P844" s="178"/>
      <c r="Q844" s="181"/>
      <c r="R844" s="181"/>
      <c r="S844" s="181"/>
      <c r="T844" s="181"/>
      <c r="U844" s="181"/>
      <c r="V844" s="181"/>
      <c r="W844" s="178"/>
      <c r="X844" s="178"/>
      <c r="Y844" s="178"/>
      <c r="Z844" s="178"/>
    </row>
    <row r="845" spans="1:26" ht="14.25" customHeight="1">
      <c r="A845" s="178"/>
      <c r="B845" s="192"/>
      <c r="C845" s="178"/>
      <c r="D845" s="178"/>
      <c r="E845" s="178"/>
      <c r="F845" s="178"/>
      <c r="G845" s="178"/>
      <c r="H845" s="178"/>
      <c r="I845" s="178"/>
      <c r="J845" s="178"/>
      <c r="K845" s="181"/>
      <c r="L845" s="178"/>
      <c r="M845" s="178"/>
      <c r="N845" s="178"/>
      <c r="O845" s="178"/>
      <c r="P845" s="178"/>
      <c r="Q845" s="181"/>
      <c r="R845" s="181"/>
      <c r="S845" s="181"/>
      <c r="T845" s="181"/>
      <c r="U845" s="181"/>
      <c r="V845" s="181"/>
      <c r="W845" s="178"/>
      <c r="X845" s="178"/>
      <c r="Y845" s="178"/>
      <c r="Z845" s="178"/>
    </row>
    <row r="846" spans="1:26" ht="14.25" customHeight="1">
      <c r="A846" s="178"/>
      <c r="B846" s="192"/>
      <c r="C846" s="178"/>
      <c r="D846" s="178"/>
      <c r="E846" s="178"/>
      <c r="F846" s="178"/>
      <c r="G846" s="178"/>
      <c r="H846" s="178"/>
      <c r="I846" s="178"/>
      <c r="J846" s="178"/>
      <c r="K846" s="181"/>
      <c r="L846" s="178"/>
      <c r="M846" s="178"/>
      <c r="N846" s="178"/>
      <c r="O846" s="178"/>
      <c r="P846" s="178"/>
      <c r="Q846" s="181"/>
      <c r="R846" s="181"/>
      <c r="S846" s="181"/>
      <c r="T846" s="181"/>
      <c r="U846" s="181"/>
      <c r="V846" s="181"/>
      <c r="W846" s="178"/>
      <c r="X846" s="178"/>
      <c r="Y846" s="178"/>
      <c r="Z846" s="178"/>
    </row>
    <row r="847" spans="1:26" ht="14.25" customHeight="1">
      <c r="A847" s="178"/>
      <c r="B847" s="192"/>
      <c r="C847" s="178"/>
      <c r="D847" s="178"/>
      <c r="E847" s="178"/>
      <c r="F847" s="178"/>
      <c r="G847" s="178"/>
      <c r="H847" s="178"/>
      <c r="I847" s="178"/>
      <c r="J847" s="178"/>
      <c r="K847" s="181"/>
      <c r="L847" s="178"/>
      <c r="M847" s="178"/>
      <c r="N847" s="178"/>
      <c r="O847" s="178"/>
      <c r="P847" s="178"/>
      <c r="Q847" s="181"/>
      <c r="R847" s="181"/>
      <c r="S847" s="181"/>
      <c r="T847" s="181"/>
      <c r="U847" s="181"/>
      <c r="V847" s="181"/>
      <c r="W847" s="178"/>
      <c r="X847" s="178"/>
      <c r="Y847" s="178"/>
      <c r="Z847" s="178"/>
    </row>
    <row r="848" spans="1:26" ht="14.25" customHeight="1">
      <c r="A848" s="178"/>
      <c r="B848" s="192"/>
      <c r="C848" s="178"/>
      <c r="D848" s="178"/>
      <c r="E848" s="178"/>
      <c r="F848" s="178"/>
      <c r="G848" s="178"/>
      <c r="H848" s="178"/>
      <c r="I848" s="178"/>
      <c r="J848" s="178"/>
      <c r="K848" s="181"/>
      <c r="L848" s="178"/>
      <c r="M848" s="178"/>
      <c r="N848" s="178"/>
      <c r="O848" s="178"/>
      <c r="P848" s="178"/>
      <c r="Q848" s="181"/>
      <c r="R848" s="181"/>
      <c r="S848" s="181"/>
      <c r="T848" s="181"/>
      <c r="U848" s="181"/>
      <c r="V848" s="181"/>
      <c r="W848" s="178"/>
      <c r="X848" s="178"/>
      <c r="Y848" s="178"/>
      <c r="Z848" s="178"/>
    </row>
    <row r="849" spans="1:26" ht="14.25" customHeight="1">
      <c r="A849" s="178"/>
      <c r="B849" s="192"/>
      <c r="C849" s="178"/>
      <c r="D849" s="178"/>
      <c r="E849" s="178"/>
      <c r="F849" s="178"/>
      <c r="G849" s="178"/>
      <c r="H849" s="178"/>
      <c r="I849" s="178"/>
      <c r="J849" s="178"/>
      <c r="K849" s="181"/>
      <c r="L849" s="178"/>
      <c r="M849" s="178"/>
      <c r="N849" s="178"/>
      <c r="O849" s="178"/>
      <c r="P849" s="178"/>
      <c r="Q849" s="181"/>
      <c r="R849" s="181"/>
      <c r="S849" s="181"/>
      <c r="T849" s="181"/>
      <c r="U849" s="181"/>
      <c r="V849" s="181"/>
      <c r="W849" s="178"/>
      <c r="X849" s="178"/>
      <c r="Y849" s="178"/>
      <c r="Z849" s="178"/>
    </row>
    <row r="850" spans="1:26" ht="14.25" customHeight="1">
      <c r="A850" s="178"/>
      <c r="B850" s="192"/>
      <c r="C850" s="178"/>
      <c r="D850" s="178"/>
      <c r="E850" s="178"/>
      <c r="F850" s="178"/>
      <c r="G850" s="178"/>
      <c r="H850" s="178"/>
      <c r="I850" s="178"/>
      <c r="J850" s="178"/>
      <c r="K850" s="181"/>
      <c r="L850" s="178"/>
      <c r="M850" s="178"/>
      <c r="N850" s="178"/>
      <c r="O850" s="178"/>
      <c r="P850" s="178"/>
      <c r="Q850" s="181"/>
      <c r="R850" s="181"/>
      <c r="S850" s="181"/>
      <c r="T850" s="181"/>
      <c r="U850" s="181"/>
      <c r="V850" s="181"/>
      <c r="W850" s="178"/>
      <c r="X850" s="178"/>
      <c r="Y850" s="178"/>
      <c r="Z850" s="178"/>
    </row>
    <row r="851" spans="1:26" ht="14.25" customHeight="1">
      <c r="A851" s="178"/>
      <c r="B851" s="192"/>
      <c r="C851" s="178"/>
      <c r="D851" s="178"/>
      <c r="E851" s="178"/>
      <c r="F851" s="178"/>
      <c r="G851" s="178"/>
      <c r="H851" s="178"/>
      <c r="I851" s="178"/>
      <c r="J851" s="178"/>
      <c r="K851" s="181"/>
      <c r="L851" s="178"/>
      <c r="M851" s="178"/>
      <c r="N851" s="178"/>
      <c r="O851" s="178"/>
      <c r="P851" s="178"/>
      <c r="Q851" s="181"/>
      <c r="R851" s="181"/>
      <c r="S851" s="181"/>
      <c r="T851" s="181"/>
      <c r="U851" s="181"/>
      <c r="V851" s="181"/>
      <c r="W851" s="178"/>
      <c r="X851" s="178"/>
      <c r="Y851" s="178"/>
      <c r="Z851" s="178"/>
    </row>
    <row r="852" spans="1:26" ht="14.25" customHeight="1">
      <c r="A852" s="178"/>
      <c r="B852" s="192"/>
      <c r="C852" s="178"/>
      <c r="D852" s="178"/>
      <c r="E852" s="178"/>
      <c r="F852" s="178"/>
      <c r="G852" s="178"/>
      <c r="H852" s="178"/>
      <c r="I852" s="178"/>
      <c r="J852" s="178"/>
      <c r="K852" s="181"/>
      <c r="L852" s="178"/>
      <c r="M852" s="178"/>
      <c r="N852" s="178"/>
      <c r="O852" s="178"/>
      <c r="P852" s="178"/>
      <c r="Q852" s="181"/>
      <c r="R852" s="181"/>
      <c r="S852" s="181"/>
      <c r="T852" s="181"/>
      <c r="U852" s="181"/>
      <c r="V852" s="181"/>
      <c r="W852" s="178"/>
      <c r="X852" s="178"/>
      <c r="Y852" s="178"/>
      <c r="Z852" s="178"/>
    </row>
    <row r="853" spans="1:26" ht="14.25" customHeight="1">
      <c r="A853" s="178"/>
      <c r="B853" s="192"/>
      <c r="C853" s="178"/>
      <c r="D853" s="178"/>
      <c r="E853" s="178"/>
      <c r="F853" s="178"/>
      <c r="G853" s="178"/>
      <c r="H853" s="178"/>
      <c r="I853" s="178"/>
      <c r="J853" s="178"/>
      <c r="K853" s="181"/>
      <c r="L853" s="178"/>
      <c r="M853" s="178"/>
      <c r="N853" s="178"/>
      <c r="O853" s="178"/>
      <c r="P853" s="178"/>
      <c r="Q853" s="181"/>
      <c r="R853" s="181"/>
      <c r="S853" s="181"/>
      <c r="T853" s="181"/>
      <c r="U853" s="181"/>
      <c r="V853" s="181"/>
      <c r="W853" s="178"/>
      <c r="X853" s="178"/>
      <c r="Y853" s="178"/>
      <c r="Z853" s="178"/>
    </row>
    <row r="854" spans="1:26" ht="14.25" customHeight="1">
      <c r="A854" s="178"/>
      <c r="B854" s="192"/>
      <c r="C854" s="178"/>
      <c r="D854" s="178"/>
      <c r="E854" s="178"/>
      <c r="F854" s="178"/>
      <c r="G854" s="178"/>
      <c r="H854" s="178"/>
      <c r="I854" s="178"/>
      <c r="J854" s="178"/>
      <c r="K854" s="181"/>
      <c r="L854" s="178"/>
      <c r="M854" s="178"/>
      <c r="N854" s="178"/>
      <c r="O854" s="178"/>
      <c r="P854" s="178"/>
      <c r="Q854" s="181"/>
      <c r="R854" s="181"/>
      <c r="S854" s="181"/>
      <c r="T854" s="181"/>
      <c r="U854" s="181"/>
      <c r="V854" s="181"/>
      <c r="W854" s="178"/>
      <c r="X854" s="178"/>
      <c r="Y854" s="178"/>
      <c r="Z854" s="178"/>
    </row>
    <row r="855" spans="1:26" ht="14.25" customHeight="1">
      <c r="A855" s="178"/>
      <c r="B855" s="192"/>
      <c r="C855" s="178"/>
      <c r="D855" s="178"/>
      <c r="E855" s="178"/>
      <c r="F855" s="178"/>
      <c r="G855" s="178"/>
      <c r="H855" s="178"/>
      <c r="I855" s="178"/>
      <c r="J855" s="178"/>
      <c r="K855" s="181"/>
      <c r="L855" s="178"/>
      <c r="M855" s="178"/>
      <c r="N855" s="178"/>
      <c r="O855" s="178"/>
      <c r="P855" s="178"/>
      <c r="Q855" s="181"/>
      <c r="R855" s="181"/>
      <c r="S855" s="181"/>
      <c r="T855" s="181"/>
      <c r="U855" s="181"/>
      <c r="V855" s="181"/>
      <c r="W855" s="178"/>
      <c r="X855" s="178"/>
      <c r="Y855" s="178"/>
      <c r="Z855" s="178"/>
    </row>
    <row r="856" spans="1:26" ht="14.25" customHeight="1">
      <c r="A856" s="178"/>
      <c r="B856" s="192"/>
      <c r="C856" s="178"/>
      <c r="D856" s="178"/>
      <c r="E856" s="178"/>
      <c r="F856" s="178"/>
      <c r="G856" s="178"/>
      <c r="H856" s="178"/>
      <c r="I856" s="178"/>
      <c r="J856" s="178"/>
      <c r="K856" s="181"/>
      <c r="L856" s="178"/>
      <c r="M856" s="178"/>
      <c r="N856" s="178"/>
      <c r="O856" s="178"/>
      <c r="P856" s="178"/>
      <c r="Q856" s="181"/>
      <c r="R856" s="181"/>
      <c r="S856" s="181"/>
      <c r="T856" s="181"/>
      <c r="U856" s="181"/>
      <c r="V856" s="181"/>
      <c r="W856" s="178"/>
      <c r="X856" s="178"/>
      <c r="Y856" s="178"/>
      <c r="Z856" s="178"/>
    </row>
    <row r="857" spans="1:26" ht="14.25" customHeight="1">
      <c r="A857" s="178"/>
      <c r="B857" s="192"/>
      <c r="C857" s="178"/>
      <c r="D857" s="178"/>
      <c r="E857" s="178"/>
      <c r="F857" s="178"/>
      <c r="G857" s="178"/>
      <c r="H857" s="178"/>
      <c r="I857" s="178"/>
      <c r="J857" s="178"/>
      <c r="K857" s="181"/>
      <c r="L857" s="178"/>
      <c r="M857" s="178"/>
      <c r="N857" s="178"/>
      <c r="O857" s="178"/>
      <c r="P857" s="178"/>
      <c r="Q857" s="181"/>
      <c r="R857" s="181"/>
      <c r="S857" s="181"/>
      <c r="T857" s="181"/>
      <c r="U857" s="181"/>
      <c r="V857" s="181"/>
      <c r="W857" s="178"/>
      <c r="X857" s="178"/>
      <c r="Y857" s="178"/>
      <c r="Z857" s="178"/>
    </row>
    <row r="858" spans="1:26" ht="14.25" customHeight="1">
      <c r="A858" s="178"/>
      <c r="B858" s="192"/>
      <c r="C858" s="178"/>
      <c r="D858" s="178"/>
      <c r="E858" s="178"/>
      <c r="F858" s="178"/>
      <c r="G858" s="178"/>
      <c r="H858" s="178"/>
      <c r="I858" s="178"/>
      <c r="J858" s="178"/>
      <c r="K858" s="181"/>
      <c r="L858" s="178"/>
      <c r="M858" s="178"/>
      <c r="N858" s="178"/>
      <c r="O858" s="178"/>
      <c r="P858" s="178"/>
      <c r="Q858" s="181"/>
      <c r="R858" s="181"/>
      <c r="S858" s="181"/>
      <c r="T858" s="181"/>
      <c r="U858" s="181"/>
      <c r="V858" s="181"/>
      <c r="W858" s="178"/>
      <c r="X858" s="178"/>
      <c r="Y858" s="178"/>
      <c r="Z858" s="178"/>
    </row>
    <row r="859" spans="1:26" ht="14.25" customHeight="1">
      <c r="A859" s="178"/>
      <c r="B859" s="192"/>
      <c r="C859" s="178"/>
      <c r="D859" s="178"/>
      <c r="E859" s="178"/>
      <c r="F859" s="178"/>
      <c r="G859" s="178"/>
      <c r="H859" s="178"/>
      <c r="I859" s="178"/>
      <c r="J859" s="178"/>
      <c r="K859" s="181"/>
      <c r="L859" s="178"/>
      <c r="M859" s="178"/>
      <c r="N859" s="178"/>
      <c r="O859" s="178"/>
      <c r="P859" s="178"/>
      <c r="Q859" s="181"/>
      <c r="R859" s="181"/>
      <c r="S859" s="181"/>
      <c r="T859" s="181"/>
      <c r="U859" s="181"/>
      <c r="V859" s="181"/>
      <c r="W859" s="178"/>
      <c r="X859" s="178"/>
      <c r="Y859" s="178"/>
      <c r="Z859" s="178"/>
    </row>
    <row r="860" spans="1:26" ht="14.25" customHeight="1">
      <c r="A860" s="178"/>
      <c r="B860" s="192"/>
      <c r="C860" s="178"/>
      <c r="D860" s="178"/>
      <c r="E860" s="178"/>
      <c r="F860" s="178"/>
      <c r="G860" s="178"/>
      <c r="H860" s="178"/>
      <c r="I860" s="178"/>
      <c r="J860" s="178"/>
      <c r="K860" s="181"/>
      <c r="L860" s="178"/>
      <c r="M860" s="178"/>
      <c r="N860" s="178"/>
      <c r="O860" s="178"/>
      <c r="P860" s="178"/>
      <c r="Q860" s="181"/>
      <c r="R860" s="181"/>
      <c r="S860" s="181"/>
      <c r="T860" s="181"/>
      <c r="U860" s="181"/>
      <c r="V860" s="181"/>
      <c r="W860" s="178"/>
      <c r="X860" s="178"/>
      <c r="Y860" s="178"/>
      <c r="Z860" s="178"/>
    </row>
    <row r="861" spans="1:26" ht="14.25" customHeight="1">
      <c r="A861" s="178"/>
      <c r="B861" s="192"/>
      <c r="C861" s="178"/>
      <c r="D861" s="178"/>
      <c r="E861" s="178"/>
      <c r="F861" s="178"/>
      <c r="G861" s="178"/>
      <c r="H861" s="178"/>
      <c r="I861" s="178"/>
      <c r="J861" s="178"/>
      <c r="K861" s="181"/>
      <c r="L861" s="178"/>
      <c r="M861" s="178"/>
      <c r="N861" s="178"/>
      <c r="O861" s="178"/>
      <c r="P861" s="178"/>
      <c r="Q861" s="181"/>
      <c r="R861" s="181"/>
      <c r="S861" s="181"/>
      <c r="T861" s="181"/>
      <c r="U861" s="181"/>
      <c r="V861" s="181"/>
      <c r="W861" s="178"/>
      <c r="X861" s="178"/>
      <c r="Y861" s="178"/>
      <c r="Z861" s="178"/>
    </row>
    <row r="862" spans="1:26" ht="14.25" customHeight="1">
      <c r="A862" s="178"/>
      <c r="B862" s="192"/>
      <c r="C862" s="178"/>
      <c r="D862" s="178"/>
      <c r="E862" s="178"/>
      <c r="F862" s="178"/>
      <c r="G862" s="178"/>
      <c r="H862" s="178"/>
      <c r="I862" s="178"/>
      <c r="J862" s="178"/>
      <c r="K862" s="181"/>
      <c r="L862" s="178"/>
      <c r="M862" s="178"/>
      <c r="N862" s="178"/>
      <c r="O862" s="178"/>
      <c r="P862" s="178"/>
      <c r="Q862" s="181"/>
      <c r="R862" s="181"/>
      <c r="S862" s="181"/>
      <c r="T862" s="181"/>
      <c r="U862" s="181"/>
      <c r="V862" s="181"/>
      <c r="W862" s="178"/>
      <c r="X862" s="178"/>
      <c r="Y862" s="178"/>
      <c r="Z862" s="178"/>
    </row>
    <row r="863" spans="1:26" ht="14.25" customHeight="1">
      <c r="A863" s="178"/>
      <c r="B863" s="192"/>
      <c r="C863" s="178"/>
      <c r="D863" s="178"/>
      <c r="E863" s="178"/>
      <c r="F863" s="178"/>
      <c r="G863" s="178"/>
      <c r="H863" s="178"/>
      <c r="I863" s="178"/>
      <c r="J863" s="178"/>
      <c r="K863" s="181"/>
      <c r="L863" s="178"/>
      <c r="M863" s="178"/>
      <c r="N863" s="178"/>
      <c r="O863" s="178"/>
      <c r="P863" s="178"/>
      <c r="Q863" s="181"/>
      <c r="R863" s="181"/>
      <c r="S863" s="181"/>
      <c r="T863" s="181"/>
      <c r="U863" s="181"/>
      <c r="V863" s="181"/>
      <c r="W863" s="178"/>
      <c r="X863" s="178"/>
      <c r="Y863" s="178"/>
      <c r="Z863" s="178"/>
    </row>
    <row r="864" spans="1:26" ht="14.25" customHeight="1">
      <c r="A864" s="178"/>
      <c r="B864" s="192"/>
      <c r="C864" s="178"/>
      <c r="D864" s="178"/>
      <c r="E864" s="178"/>
      <c r="F864" s="178"/>
      <c r="G864" s="178"/>
      <c r="H864" s="178"/>
      <c r="I864" s="178"/>
      <c r="J864" s="178"/>
      <c r="K864" s="181"/>
      <c r="L864" s="178"/>
      <c r="M864" s="178"/>
      <c r="N864" s="178"/>
      <c r="O864" s="178"/>
      <c r="P864" s="178"/>
      <c r="Q864" s="181"/>
      <c r="R864" s="181"/>
      <c r="S864" s="181"/>
      <c r="T864" s="181"/>
      <c r="U864" s="181"/>
      <c r="V864" s="181"/>
      <c r="W864" s="178"/>
      <c r="X864" s="178"/>
      <c r="Y864" s="178"/>
      <c r="Z864" s="178"/>
    </row>
    <row r="865" spans="1:26" ht="14.25" customHeight="1">
      <c r="A865" s="178"/>
      <c r="B865" s="192"/>
      <c r="C865" s="178"/>
      <c r="D865" s="178"/>
      <c r="E865" s="178"/>
      <c r="F865" s="178"/>
      <c r="G865" s="178"/>
      <c r="H865" s="178"/>
      <c r="I865" s="178"/>
      <c r="J865" s="178"/>
      <c r="K865" s="181"/>
      <c r="L865" s="178"/>
      <c r="M865" s="178"/>
      <c r="N865" s="178"/>
      <c r="O865" s="178"/>
      <c r="P865" s="178"/>
      <c r="Q865" s="181"/>
      <c r="R865" s="181"/>
      <c r="S865" s="181"/>
      <c r="T865" s="181"/>
      <c r="U865" s="181"/>
      <c r="V865" s="181"/>
      <c r="W865" s="178"/>
      <c r="X865" s="178"/>
      <c r="Y865" s="178"/>
      <c r="Z865" s="178"/>
    </row>
    <row r="866" spans="1:26" ht="14.25" customHeight="1">
      <c r="A866" s="178"/>
      <c r="B866" s="192"/>
      <c r="C866" s="178"/>
      <c r="D866" s="178"/>
      <c r="E866" s="178"/>
      <c r="F866" s="178"/>
      <c r="G866" s="178"/>
      <c r="H866" s="178"/>
      <c r="I866" s="178"/>
      <c r="J866" s="178"/>
      <c r="K866" s="181"/>
      <c r="L866" s="178"/>
      <c r="M866" s="178"/>
      <c r="N866" s="178"/>
      <c r="O866" s="178"/>
      <c r="P866" s="178"/>
      <c r="Q866" s="181"/>
      <c r="R866" s="181"/>
      <c r="S866" s="181"/>
      <c r="T866" s="181"/>
      <c r="U866" s="181"/>
      <c r="V866" s="181"/>
      <c r="W866" s="178"/>
      <c r="X866" s="178"/>
      <c r="Y866" s="178"/>
      <c r="Z866" s="178"/>
    </row>
    <row r="867" spans="1:26" ht="14.25" customHeight="1">
      <c r="A867" s="178"/>
      <c r="B867" s="192"/>
      <c r="C867" s="178"/>
      <c r="D867" s="178"/>
      <c r="E867" s="178"/>
      <c r="F867" s="178"/>
      <c r="G867" s="178"/>
      <c r="H867" s="178"/>
      <c r="I867" s="178"/>
      <c r="J867" s="178"/>
      <c r="K867" s="181"/>
      <c r="L867" s="178"/>
      <c r="M867" s="178"/>
      <c r="N867" s="178"/>
      <c r="O867" s="178"/>
      <c r="P867" s="178"/>
      <c r="Q867" s="181"/>
      <c r="R867" s="181"/>
      <c r="S867" s="181"/>
      <c r="T867" s="181"/>
      <c r="U867" s="181"/>
      <c r="V867" s="181"/>
      <c r="W867" s="178"/>
      <c r="X867" s="178"/>
      <c r="Y867" s="178"/>
      <c r="Z867" s="178"/>
    </row>
    <row r="868" spans="1:26" ht="14.25" customHeight="1">
      <c r="A868" s="178"/>
      <c r="B868" s="192"/>
      <c r="C868" s="178"/>
      <c r="D868" s="178"/>
      <c r="E868" s="178"/>
      <c r="F868" s="178"/>
      <c r="G868" s="178"/>
      <c r="H868" s="178"/>
      <c r="I868" s="178"/>
      <c r="J868" s="178"/>
      <c r="K868" s="181"/>
      <c r="L868" s="178"/>
      <c r="M868" s="178"/>
      <c r="N868" s="178"/>
      <c r="O868" s="178"/>
      <c r="P868" s="178"/>
      <c r="Q868" s="181"/>
      <c r="R868" s="181"/>
      <c r="S868" s="181"/>
      <c r="T868" s="181"/>
      <c r="U868" s="181"/>
      <c r="V868" s="181"/>
      <c r="W868" s="178"/>
      <c r="X868" s="178"/>
      <c r="Y868" s="178"/>
      <c r="Z868" s="178"/>
    </row>
    <row r="869" spans="1:26" ht="14.25" customHeight="1">
      <c r="A869" s="178"/>
      <c r="B869" s="192"/>
      <c r="C869" s="178"/>
      <c r="D869" s="178"/>
      <c r="E869" s="178"/>
      <c r="F869" s="178"/>
      <c r="G869" s="178"/>
      <c r="H869" s="178"/>
      <c r="I869" s="178"/>
      <c r="J869" s="178"/>
      <c r="K869" s="181"/>
      <c r="L869" s="178"/>
      <c r="M869" s="178"/>
      <c r="N869" s="178"/>
      <c r="O869" s="178"/>
      <c r="P869" s="178"/>
      <c r="Q869" s="181"/>
      <c r="R869" s="181"/>
      <c r="S869" s="181"/>
      <c r="T869" s="181"/>
      <c r="U869" s="181"/>
      <c r="V869" s="181"/>
      <c r="W869" s="178"/>
      <c r="X869" s="178"/>
      <c r="Y869" s="178"/>
      <c r="Z869" s="178"/>
    </row>
    <row r="870" spans="1:26" ht="14.25" customHeight="1">
      <c r="A870" s="178"/>
      <c r="B870" s="192"/>
      <c r="C870" s="178"/>
      <c r="D870" s="178"/>
      <c r="E870" s="178"/>
      <c r="F870" s="178"/>
      <c r="G870" s="178"/>
      <c r="H870" s="178"/>
      <c r="I870" s="178"/>
      <c r="J870" s="178"/>
      <c r="K870" s="181"/>
      <c r="L870" s="178"/>
      <c r="M870" s="178"/>
      <c r="N870" s="178"/>
      <c r="O870" s="178"/>
      <c r="P870" s="178"/>
      <c r="Q870" s="181"/>
      <c r="R870" s="181"/>
      <c r="S870" s="181"/>
      <c r="T870" s="181"/>
      <c r="U870" s="181"/>
      <c r="V870" s="181"/>
      <c r="W870" s="178"/>
      <c r="X870" s="178"/>
      <c r="Y870" s="178"/>
      <c r="Z870" s="178"/>
    </row>
    <row r="871" spans="1:26" ht="14.25" customHeight="1">
      <c r="A871" s="178"/>
      <c r="B871" s="192"/>
      <c r="C871" s="178"/>
      <c r="D871" s="178"/>
      <c r="E871" s="178"/>
      <c r="F871" s="178"/>
      <c r="G871" s="178"/>
      <c r="H871" s="178"/>
      <c r="I871" s="178"/>
      <c r="J871" s="178"/>
      <c r="K871" s="181"/>
      <c r="L871" s="178"/>
      <c r="M871" s="178"/>
      <c r="N871" s="178"/>
      <c r="O871" s="178"/>
      <c r="P871" s="178"/>
      <c r="Q871" s="181"/>
      <c r="R871" s="181"/>
      <c r="S871" s="181"/>
      <c r="T871" s="181"/>
      <c r="U871" s="181"/>
      <c r="V871" s="181"/>
      <c r="W871" s="178"/>
      <c r="X871" s="178"/>
      <c r="Y871" s="178"/>
      <c r="Z871" s="178"/>
    </row>
    <row r="872" spans="1:26" ht="14.25" customHeight="1">
      <c r="A872" s="178"/>
      <c r="B872" s="192"/>
      <c r="C872" s="178"/>
      <c r="D872" s="178"/>
      <c r="E872" s="178"/>
      <c r="F872" s="178"/>
      <c r="G872" s="178"/>
      <c r="H872" s="178"/>
      <c r="I872" s="178"/>
      <c r="J872" s="178"/>
      <c r="K872" s="181"/>
      <c r="L872" s="178"/>
      <c r="M872" s="178"/>
      <c r="N872" s="178"/>
      <c r="O872" s="178"/>
      <c r="P872" s="178"/>
      <c r="Q872" s="181"/>
      <c r="R872" s="181"/>
      <c r="S872" s="181"/>
      <c r="T872" s="181"/>
      <c r="U872" s="181"/>
      <c r="V872" s="181"/>
      <c r="W872" s="178"/>
      <c r="X872" s="178"/>
      <c r="Y872" s="178"/>
      <c r="Z872" s="178"/>
    </row>
    <row r="873" spans="1:26" ht="14.25" customHeight="1">
      <c r="A873" s="178"/>
      <c r="B873" s="192"/>
      <c r="C873" s="178"/>
      <c r="D873" s="178"/>
      <c r="E873" s="178"/>
      <c r="F873" s="178"/>
      <c r="G873" s="178"/>
      <c r="H873" s="178"/>
      <c r="I873" s="178"/>
      <c r="J873" s="178"/>
      <c r="K873" s="181"/>
      <c r="L873" s="178"/>
      <c r="M873" s="178"/>
      <c r="N873" s="178"/>
      <c r="O873" s="178"/>
      <c r="P873" s="178"/>
      <c r="Q873" s="181"/>
      <c r="R873" s="181"/>
      <c r="S873" s="181"/>
      <c r="T873" s="181"/>
      <c r="U873" s="181"/>
      <c r="V873" s="181"/>
      <c r="W873" s="178"/>
      <c r="X873" s="178"/>
      <c r="Y873" s="178"/>
      <c r="Z873" s="178"/>
    </row>
    <row r="874" spans="1:26" ht="14.25" customHeight="1">
      <c r="A874" s="178"/>
      <c r="B874" s="192"/>
      <c r="C874" s="178"/>
      <c r="D874" s="178"/>
      <c r="E874" s="178"/>
      <c r="F874" s="178"/>
      <c r="G874" s="178"/>
      <c r="H874" s="178"/>
      <c r="I874" s="178"/>
      <c r="J874" s="178"/>
      <c r="K874" s="181"/>
      <c r="L874" s="178"/>
      <c r="M874" s="178"/>
      <c r="N874" s="178"/>
      <c r="O874" s="178"/>
      <c r="P874" s="178"/>
      <c r="Q874" s="181"/>
      <c r="R874" s="181"/>
      <c r="S874" s="181"/>
      <c r="T874" s="181"/>
      <c r="U874" s="181"/>
      <c r="V874" s="181"/>
      <c r="W874" s="178"/>
      <c r="X874" s="178"/>
      <c r="Y874" s="178"/>
      <c r="Z874" s="178"/>
    </row>
    <row r="875" spans="1:26" ht="14.25" customHeight="1">
      <c r="A875" s="178"/>
      <c r="B875" s="192"/>
      <c r="C875" s="178"/>
      <c r="D875" s="178"/>
      <c r="E875" s="178"/>
      <c r="F875" s="178"/>
      <c r="G875" s="178"/>
      <c r="H875" s="178"/>
      <c r="I875" s="178"/>
      <c r="J875" s="178"/>
      <c r="K875" s="181"/>
      <c r="L875" s="178"/>
      <c r="M875" s="178"/>
      <c r="N875" s="178"/>
      <c r="O875" s="178"/>
      <c r="P875" s="178"/>
      <c r="Q875" s="181"/>
      <c r="R875" s="181"/>
      <c r="S875" s="181"/>
      <c r="T875" s="181"/>
      <c r="U875" s="181"/>
      <c r="V875" s="181"/>
      <c r="W875" s="178"/>
      <c r="X875" s="178"/>
      <c r="Y875" s="178"/>
      <c r="Z875" s="178"/>
    </row>
    <row r="876" spans="1:26" ht="14.25" customHeight="1">
      <c r="A876" s="178"/>
      <c r="B876" s="192"/>
      <c r="C876" s="178"/>
      <c r="D876" s="178"/>
      <c r="E876" s="178"/>
      <c r="F876" s="178"/>
      <c r="G876" s="178"/>
      <c r="H876" s="178"/>
      <c r="I876" s="178"/>
      <c r="J876" s="178"/>
      <c r="K876" s="181"/>
      <c r="L876" s="178"/>
      <c r="M876" s="178"/>
      <c r="N876" s="178"/>
      <c r="O876" s="178"/>
      <c r="P876" s="178"/>
      <c r="Q876" s="181"/>
      <c r="R876" s="181"/>
      <c r="S876" s="181"/>
      <c r="T876" s="181"/>
      <c r="U876" s="181"/>
      <c r="V876" s="181"/>
      <c r="W876" s="178"/>
      <c r="X876" s="178"/>
      <c r="Y876" s="178"/>
      <c r="Z876" s="178"/>
    </row>
    <row r="877" spans="1:26" ht="14.25" customHeight="1">
      <c r="A877" s="178"/>
      <c r="B877" s="192"/>
      <c r="C877" s="178"/>
      <c r="D877" s="178"/>
      <c r="E877" s="178"/>
      <c r="F877" s="178"/>
      <c r="G877" s="178"/>
      <c r="H877" s="178"/>
      <c r="I877" s="178"/>
      <c r="J877" s="178"/>
      <c r="K877" s="181"/>
      <c r="L877" s="178"/>
      <c r="M877" s="178"/>
      <c r="N877" s="178"/>
      <c r="O877" s="178"/>
      <c r="P877" s="178"/>
      <c r="Q877" s="181"/>
      <c r="R877" s="181"/>
      <c r="S877" s="181"/>
      <c r="T877" s="181"/>
      <c r="U877" s="181"/>
      <c r="V877" s="181"/>
      <c r="W877" s="178"/>
      <c r="X877" s="178"/>
      <c r="Y877" s="178"/>
      <c r="Z877" s="178"/>
    </row>
    <row r="878" spans="1:26" ht="14.25" customHeight="1">
      <c r="A878" s="178"/>
      <c r="B878" s="192"/>
      <c r="C878" s="178"/>
      <c r="D878" s="178"/>
      <c r="E878" s="178"/>
      <c r="F878" s="178"/>
      <c r="G878" s="178"/>
      <c r="H878" s="178"/>
      <c r="I878" s="178"/>
      <c r="J878" s="178"/>
      <c r="K878" s="181"/>
      <c r="L878" s="178"/>
      <c r="M878" s="178"/>
      <c r="N878" s="178"/>
      <c r="O878" s="178"/>
      <c r="P878" s="178"/>
      <c r="Q878" s="181"/>
      <c r="R878" s="181"/>
      <c r="S878" s="181"/>
      <c r="T878" s="181"/>
      <c r="U878" s="181"/>
      <c r="V878" s="181"/>
      <c r="W878" s="178"/>
      <c r="X878" s="178"/>
      <c r="Y878" s="178"/>
      <c r="Z878" s="178"/>
    </row>
    <row r="879" spans="1:26" ht="14.25" customHeight="1">
      <c r="A879" s="178"/>
      <c r="B879" s="192"/>
      <c r="C879" s="178"/>
      <c r="D879" s="178"/>
      <c r="E879" s="178"/>
      <c r="F879" s="178"/>
      <c r="G879" s="178"/>
      <c r="H879" s="178"/>
      <c r="I879" s="178"/>
      <c r="J879" s="178"/>
      <c r="K879" s="181"/>
      <c r="L879" s="178"/>
      <c r="M879" s="178"/>
      <c r="N879" s="178"/>
      <c r="O879" s="178"/>
      <c r="P879" s="178"/>
      <c r="Q879" s="181"/>
      <c r="R879" s="181"/>
      <c r="S879" s="181"/>
      <c r="T879" s="181"/>
      <c r="U879" s="181"/>
      <c r="V879" s="181"/>
      <c r="W879" s="178"/>
      <c r="X879" s="178"/>
      <c r="Y879" s="178"/>
      <c r="Z879" s="178"/>
    </row>
    <row r="880" spans="1:26" ht="14.25" customHeight="1">
      <c r="A880" s="178"/>
      <c r="B880" s="192"/>
      <c r="C880" s="178"/>
      <c r="D880" s="178"/>
      <c r="E880" s="178"/>
      <c r="F880" s="178"/>
      <c r="G880" s="178"/>
      <c r="H880" s="178"/>
      <c r="I880" s="178"/>
      <c r="J880" s="178"/>
      <c r="K880" s="181"/>
      <c r="L880" s="178"/>
      <c r="M880" s="178"/>
      <c r="N880" s="178"/>
      <c r="O880" s="178"/>
      <c r="P880" s="178"/>
      <c r="Q880" s="181"/>
      <c r="R880" s="181"/>
      <c r="S880" s="181"/>
      <c r="T880" s="181"/>
      <c r="U880" s="181"/>
      <c r="V880" s="181"/>
      <c r="W880" s="178"/>
      <c r="X880" s="178"/>
      <c r="Y880" s="178"/>
      <c r="Z880" s="178"/>
    </row>
    <row r="881" spans="1:26" ht="14.25" customHeight="1">
      <c r="A881" s="178"/>
      <c r="B881" s="192"/>
      <c r="C881" s="178"/>
      <c r="D881" s="178"/>
      <c r="E881" s="178"/>
      <c r="F881" s="178"/>
      <c r="G881" s="178"/>
      <c r="H881" s="178"/>
      <c r="I881" s="178"/>
      <c r="J881" s="178"/>
      <c r="K881" s="181"/>
      <c r="L881" s="178"/>
      <c r="M881" s="178"/>
      <c r="N881" s="178"/>
      <c r="O881" s="178"/>
      <c r="P881" s="178"/>
      <c r="Q881" s="181"/>
      <c r="R881" s="181"/>
      <c r="S881" s="181"/>
      <c r="T881" s="181"/>
      <c r="U881" s="181"/>
      <c r="V881" s="181"/>
      <c r="W881" s="178"/>
      <c r="X881" s="178"/>
      <c r="Y881" s="178"/>
      <c r="Z881" s="178"/>
    </row>
    <row r="882" spans="1:26" ht="14.25" customHeight="1">
      <c r="A882" s="178"/>
      <c r="B882" s="192"/>
      <c r="C882" s="178"/>
      <c r="D882" s="178"/>
      <c r="E882" s="178"/>
      <c r="F882" s="178"/>
      <c r="G882" s="178"/>
      <c r="H882" s="178"/>
      <c r="I882" s="178"/>
      <c r="J882" s="178"/>
      <c r="K882" s="181"/>
      <c r="L882" s="178"/>
      <c r="M882" s="178"/>
      <c r="N882" s="178"/>
      <c r="O882" s="178"/>
      <c r="P882" s="178"/>
      <c r="Q882" s="181"/>
      <c r="R882" s="181"/>
      <c r="S882" s="181"/>
      <c r="T882" s="181"/>
      <c r="U882" s="181"/>
      <c r="V882" s="181"/>
      <c r="W882" s="178"/>
      <c r="X882" s="178"/>
      <c r="Y882" s="178"/>
      <c r="Z882" s="178"/>
    </row>
    <row r="883" spans="1:26" ht="14.25" customHeight="1">
      <c r="A883" s="178"/>
      <c r="B883" s="192"/>
      <c r="C883" s="178"/>
      <c r="D883" s="178"/>
      <c r="E883" s="178"/>
      <c r="F883" s="178"/>
      <c r="G883" s="178"/>
      <c r="H883" s="178"/>
      <c r="I883" s="178"/>
      <c r="J883" s="178"/>
      <c r="K883" s="181"/>
      <c r="L883" s="178"/>
      <c r="M883" s="178"/>
      <c r="N883" s="178"/>
      <c r="O883" s="178"/>
      <c r="P883" s="178"/>
      <c r="Q883" s="181"/>
      <c r="R883" s="181"/>
      <c r="S883" s="181"/>
      <c r="T883" s="181"/>
      <c r="U883" s="181"/>
      <c r="V883" s="181"/>
      <c r="W883" s="178"/>
      <c r="X883" s="178"/>
      <c r="Y883" s="178"/>
      <c r="Z883" s="178"/>
    </row>
    <row r="884" spans="1:26" ht="14.25" customHeight="1">
      <c r="A884" s="178"/>
      <c r="B884" s="192"/>
      <c r="C884" s="178"/>
      <c r="D884" s="178"/>
      <c r="E884" s="178"/>
      <c r="F884" s="178"/>
      <c r="G884" s="178"/>
      <c r="H884" s="178"/>
      <c r="I884" s="178"/>
      <c r="J884" s="178"/>
      <c r="K884" s="181"/>
      <c r="L884" s="178"/>
      <c r="M884" s="178"/>
      <c r="N884" s="178"/>
      <c r="O884" s="178"/>
      <c r="P884" s="178"/>
      <c r="Q884" s="181"/>
      <c r="R884" s="181"/>
      <c r="S884" s="181"/>
      <c r="T884" s="181"/>
      <c r="U884" s="181"/>
      <c r="V884" s="181"/>
      <c r="W884" s="178"/>
      <c r="X884" s="178"/>
      <c r="Y884" s="178"/>
      <c r="Z884" s="178"/>
    </row>
    <row r="885" spans="1:26" ht="14.25" customHeight="1">
      <c r="A885" s="178"/>
      <c r="B885" s="192"/>
      <c r="C885" s="178"/>
      <c r="D885" s="178"/>
      <c r="E885" s="178"/>
      <c r="F885" s="178"/>
      <c r="G885" s="178"/>
      <c r="H885" s="178"/>
      <c r="I885" s="178"/>
      <c r="J885" s="178"/>
      <c r="K885" s="181"/>
      <c r="L885" s="178"/>
      <c r="M885" s="178"/>
      <c r="N885" s="178"/>
      <c r="O885" s="178"/>
      <c r="P885" s="178"/>
      <c r="Q885" s="181"/>
      <c r="R885" s="181"/>
      <c r="S885" s="181"/>
      <c r="T885" s="181"/>
      <c r="U885" s="181"/>
      <c r="V885" s="181"/>
      <c r="W885" s="178"/>
      <c r="X885" s="178"/>
      <c r="Y885" s="178"/>
      <c r="Z885" s="178"/>
    </row>
    <row r="886" spans="1:26" ht="14.25" customHeight="1">
      <c r="A886" s="178"/>
      <c r="B886" s="192"/>
      <c r="C886" s="178"/>
      <c r="D886" s="178"/>
      <c r="E886" s="178"/>
      <c r="F886" s="178"/>
      <c r="G886" s="178"/>
      <c r="H886" s="178"/>
      <c r="I886" s="178"/>
      <c r="J886" s="178"/>
      <c r="K886" s="181"/>
      <c r="L886" s="178"/>
      <c r="M886" s="178"/>
      <c r="N886" s="178"/>
      <c r="O886" s="178"/>
      <c r="P886" s="178"/>
      <c r="Q886" s="181"/>
      <c r="R886" s="181"/>
      <c r="S886" s="181"/>
      <c r="T886" s="181"/>
      <c r="U886" s="181"/>
      <c r="V886" s="181"/>
      <c r="W886" s="178"/>
      <c r="X886" s="178"/>
      <c r="Y886" s="178"/>
      <c r="Z886" s="178"/>
    </row>
    <row r="887" spans="1:26" ht="14.25" customHeight="1">
      <c r="A887" s="178"/>
      <c r="B887" s="192"/>
      <c r="C887" s="178"/>
      <c r="D887" s="178"/>
      <c r="E887" s="178"/>
      <c r="F887" s="178"/>
      <c r="G887" s="178"/>
      <c r="H887" s="178"/>
      <c r="I887" s="178"/>
      <c r="J887" s="178"/>
      <c r="K887" s="181"/>
      <c r="L887" s="178"/>
      <c r="M887" s="178"/>
      <c r="N887" s="178"/>
      <c r="O887" s="178"/>
      <c r="P887" s="178"/>
      <c r="Q887" s="181"/>
      <c r="R887" s="181"/>
      <c r="S887" s="181"/>
      <c r="T887" s="181"/>
      <c r="U887" s="181"/>
      <c r="V887" s="181"/>
      <c r="W887" s="178"/>
      <c r="X887" s="178"/>
      <c r="Y887" s="178"/>
      <c r="Z887" s="178"/>
    </row>
    <row r="888" spans="1:26" ht="14.25" customHeight="1">
      <c r="A888" s="178"/>
      <c r="B888" s="192"/>
      <c r="C888" s="178"/>
      <c r="D888" s="178"/>
      <c r="E888" s="178"/>
      <c r="F888" s="178"/>
      <c r="G888" s="178"/>
      <c r="H888" s="178"/>
      <c r="I888" s="178"/>
      <c r="J888" s="178"/>
      <c r="K888" s="181"/>
      <c r="L888" s="178"/>
      <c r="M888" s="178"/>
      <c r="N888" s="178"/>
      <c r="O888" s="178"/>
      <c r="P888" s="178"/>
      <c r="Q888" s="181"/>
      <c r="R888" s="181"/>
      <c r="S888" s="181"/>
      <c r="T888" s="181"/>
      <c r="U888" s="181"/>
      <c r="V888" s="181"/>
      <c r="W888" s="178"/>
      <c r="X888" s="178"/>
      <c r="Y888" s="178"/>
      <c r="Z888" s="178"/>
    </row>
    <row r="889" spans="1:26" ht="14.25" customHeight="1">
      <c r="A889" s="178"/>
      <c r="B889" s="192"/>
      <c r="C889" s="178"/>
      <c r="D889" s="178"/>
      <c r="E889" s="178"/>
      <c r="F889" s="178"/>
      <c r="G889" s="178"/>
      <c r="H889" s="178"/>
      <c r="I889" s="178"/>
      <c r="J889" s="178"/>
      <c r="K889" s="181"/>
      <c r="L889" s="178"/>
      <c r="M889" s="178"/>
      <c r="N889" s="178"/>
      <c r="O889" s="178"/>
      <c r="P889" s="178"/>
      <c r="Q889" s="181"/>
      <c r="R889" s="181"/>
      <c r="S889" s="181"/>
      <c r="T889" s="181"/>
      <c r="U889" s="181"/>
      <c r="V889" s="181"/>
      <c r="W889" s="178"/>
      <c r="X889" s="178"/>
      <c r="Y889" s="178"/>
      <c r="Z889" s="178"/>
    </row>
    <row r="890" spans="1:26" ht="14.25" customHeight="1">
      <c r="A890" s="178"/>
      <c r="B890" s="192"/>
      <c r="C890" s="178"/>
      <c r="D890" s="178"/>
      <c r="E890" s="178"/>
      <c r="F890" s="178"/>
      <c r="G890" s="178"/>
      <c r="H890" s="178"/>
      <c r="I890" s="178"/>
      <c r="J890" s="178"/>
      <c r="K890" s="181"/>
      <c r="L890" s="178"/>
      <c r="M890" s="178"/>
      <c r="N890" s="178"/>
      <c r="O890" s="178"/>
      <c r="P890" s="178"/>
      <c r="Q890" s="181"/>
      <c r="R890" s="181"/>
      <c r="S890" s="181"/>
      <c r="T890" s="181"/>
      <c r="U890" s="181"/>
      <c r="V890" s="181"/>
      <c r="W890" s="178"/>
      <c r="X890" s="178"/>
      <c r="Y890" s="178"/>
      <c r="Z890" s="178"/>
    </row>
    <row r="891" spans="1:26" ht="14.25" customHeight="1">
      <c r="A891" s="178"/>
      <c r="B891" s="192"/>
      <c r="C891" s="178"/>
      <c r="D891" s="178"/>
      <c r="E891" s="178"/>
      <c r="F891" s="178"/>
      <c r="G891" s="178"/>
      <c r="H891" s="178"/>
      <c r="I891" s="178"/>
      <c r="J891" s="178"/>
      <c r="K891" s="181"/>
      <c r="L891" s="178"/>
      <c r="M891" s="178"/>
      <c r="N891" s="178"/>
      <c r="O891" s="178"/>
      <c r="P891" s="178"/>
      <c r="Q891" s="181"/>
      <c r="R891" s="181"/>
      <c r="S891" s="181"/>
      <c r="T891" s="181"/>
      <c r="U891" s="181"/>
      <c r="V891" s="181"/>
      <c r="W891" s="178"/>
      <c r="X891" s="178"/>
      <c r="Y891" s="178"/>
      <c r="Z891" s="178"/>
    </row>
    <row r="892" spans="1:26" ht="14.25" customHeight="1">
      <c r="A892" s="178"/>
      <c r="B892" s="192"/>
      <c r="C892" s="178"/>
      <c r="D892" s="178"/>
      <c r="E892" s="178"/>
      <c r="F892" s="178"/>
      <c r="G892" s="178"/>
      <c r="H892" s="178"/>
      <c r="I892" s="178"/>
      <c r="J892" s="178"/>
      <c r="K892" s="181"/>
      <c r="L892" s="178"/>
      <c r="M892" s="178"/>
      <c r="N892" s="178"/>
      <c r="O892" s="178"/>
      <c r="P892" s="178"/>
      <c r="Q892" s="181"/>
      <c r="R892" s="181"/>
      <c r="S892" s="181"/>
      <c r="T892" s="181"/>
      <c r="U892" s="181"/>
      <c r="V892" s="181"/>
      <c r="W892" s="178"/>
      <c r="X892" s="178"/>
      <c r="Y892" s="178"/>
      <c r="Z892" s="178"/>
    </row>
    <row r="893" spans="1:26" ht="14.25" customHeight="1">
      <c r="A893" s="178"/>
      <c r="B893" s="192"/>
      <c r="C893" s="178"/>
      <c r="D893" s="178"/>
      <c r="E893" s="178"/>
      <c r="F893" s="178"/>
      <c r="G893" s="178"/>
      <c r="H893" s="178"/>
      <c r="I893" s="178"/>
      <c r="J893" s="178"/>
      <c r="K893" s="181"/>
      <c r="L893" s="178"/>
      <c r="M893" s="178"/>
      <c r="N893" s="178"/>
      <c r="O893" s="178"/>
      <c r="P893" s="178"/>
      <c r="Q893" s="181"/>
      <c r="R893" s="181"/>
      <c r="S893" s="181"/>
      <c r="T893" s="181"/>
      <c r="U893" s="181"/>
      <c r="V893" s="181"/>
      <c r="W893" s="178"/>
      <c r="X893" s="178"/>
      <c r="Y893" s="178"/>
      <c r="Z893" s="178"/>
    </row>
    <row r="894" spans="1:26" ht="14.25" customHeight="1">
      <c r="A894" s="178"/>
      <c r="B894" s="192"/>
      <c r="C894" s="178"/>
      <c r="D894" s="178"/>
      <c r="E894" s="178"/>
      <c r="F894" s="178"/>
      <c r="G894" s="178"/>
      <c r="H894" s="178"/>
      <c r="I894" s="178"/>
      <c r="J894" s="178"/>
      <c r="K894" s="181"/>
      <c r="L894" s="178"/>
      <c r="M894" s="178"/>
      <c r="N894" s="178"/>
      <c r="O894" s="178"/>
      <c r="P894" s="178"/>
      <c r="Q894" s="181"/>
      <c r="R894" s="181"/>
      <c r="S894" s="181"/>
      <c r="T894" s="181"/>
      <c r="U894" s="181"/>
      <c r="V894" s="181"/>
      <c r="W894" s="178"/>
      <c r="X894" s="178"/>
      <c r="Y894" s="178"/>
      <c r="Z894" s="178"/>
    </row>
    <row r="895" spans="1:26" ht="14.25" customHeight="1">
      <c r="A895" s="178"/>
      <c r="B895" s="192"/>
      <c r="C895" s="178"/>
      <c r="D895" s="178"/>
      <c r="E895" s="178"/>
      <c r="F895" s="178"/>
      <c r="G895" s="178"/>
      <c r="H895" s="178"/>
      <c r="I895" s="178"/>
      <c r="J895" s="178"/>
      <c r="K895" s="181"/>
      <c r="L895" s="178"/>
      <c r="M895" s="178"/>
      <c r="N895" s="178"/>
      <c r="O895" s="178"/>
      <c r="P895" s="178"/>
      <c r="Q895" s="181"/>
      <c r="R895" s="181"/>
      <c r="S895" s="181"/>
      <c r="T895" s="181"/>
      <c r="U895" s="181"/>
      <c r="V895" s="181"/>
      <c r="W895" s="178"/>
      <c r="X895" s="178"/>
      <c r="Y895" s="178"/>
      <c r="Z895" s="178"/>
    </row>
    <row r="896" spans="1:26" ht="14.25" customHeight="1">
      <c r="A896" s="178"/>
      <c r="B896" s="192"/>
      <c r="C896" s="178"/>
      <c r="D896" s="178"/>
      <c r="E896" s="178"/>
      <c r="F896" s="178"/>
      <c r="G896" s="178"/>
      <c r="H896" s="178"/>
      <c r="I896" s="178"/>
      <c r="J896" s="178"/>
      <c r="K896" s="181"/>
      <c r="L896" s="178"/>
      <c r="M896" s="178"/>
      <c r="N896" s="178"/>
      <c r="O896" s="178"/>
      <c r="P896" s="178"/>
      <c r="Q896" s="181"/>
      <c r="R896" s="181"/>
      <c r="S896" s="181"/>
      <c r="T896" s="181"/>
      <c r="U896" s="181"/>
      <c r="V896" s="181"/>
      <c r="W896" s="178"/>
      <c r="X896" s="178"/>
      <c r="Y896" s="178"/>
      <c r="Z896" s="178"/>
    </row>
    <row r="897" spans="1:26" ht="14.25" customHeight="1">
      <c r="A897" s="178"/>
      <c r="B897" s="192"/>
      <c r="C897" s="178"/>
      <c r="D897" s="178"/>
      <c r="E897" s="178"/>
      <c r="F897" s="178"/>
      <c r="G897" s="178"/>
      <c r="H897" s="178"/>
      <c r="I897" s="178"/>
      <c r="J897" s="178"/>
      <c r="K897" s="181"/>
      <c r="L897" s="178"/>
      <c r="M897" s="178"/>
      <c r="N897" s="178"/>
      <c r="O897" s="178"/>
      <c r="P897" s="178"/>
      <c r="Q897" s="181"/>
      <c r="R897" s="181"/>
      <c r="S897" s="181"/>
      <c r="T897" s="181"/>
      <c r="U897" s="181"/>
      <c r="V897" s="181"/>
      <c r="W897" s="178"/>
      <c r="X897" s="178"/>
      <c r="Y897" s="178"/>
      <c r="Z897" s="178"/>
    </row>
    <row r="898" spans="1:26" ht="14.25" customHeight="1">
      <c r="A898" s="178"/>
      <c r="B898" s="192"/>
      <c r="C898" s="178"/>
      <c r="D898" s="178"/>
      <c r="E898" s="178"/>
      <c r="F898" s="178"/>
      <c r="G898" s="178"/>
      <c r="H898" s="178"/>
      <c r="I898" s="178"/>
      <c r="J898" s="178"/>
      <c r="K898" s="181"/>
      <c r="L898" s="178"/>
      <c r="M898" s="178"/>
      <c r="N898" s="178"/>
      <c r="O898" s="178"/>
      <c r="P898" s="178"/>
      <c r="Q898" s="181"/>
      <c r="R898" s="181"/>
      <c r="S898" s="181"/>
      <c r="T898" s="181"/>
      <c r="U898" s="181"/>
      <c r="V898" s="181"/>
      <c r="W898" s="178"/>
      <c r="X898" s="178"/>
      <c r="Y898" s="178"/>
      <c r="Z898" s="178"/>
    </row>
    <row r="899" spans="1:26" ht="14.25" customHeight="1">
      <c r="A899" s="178"/>
      <c r="B899" s="192"/>
      <c r="C899" s="178"/>
      <c r="D899" s="178"/>
      <c r="E899" s="178"/>
      <c r="F899" s="178"/>
      <c r="G899" s="178"/>
      <c r="H899" s="178"/>
      <c r="I899" s="178"/>
      <c r="J899" s="178"/>
      <c r="K899" s="181"/>
      <c r="L899" s="178"/>
      <c r="M899" s="178"/>
      <c r="N899" s="178"/>
      <c r="O899" s="178"/>
      <c r="P899" s="178"/>
      <c r="Q899" s="181"/>
      <c r="R899" s="181"/>
      <c r="S899" s="181"/>
      <c r="T899" s="181"/>
      <c r="U899" s="181"/>
      <c r="V899" s="181"/>
      <c r="W899" s="178"/>
      <c r="X899" s="178"/>
      <c r="Y899" s="178"/>
      <c r="Z899" s="178"/>
    </row>
    <row r="900" spans="1:26" ht="14.25" customHeight="1">
      <c r="A900" s="178"/>
      <c r="B900" s="192"/>
      <c r="C900" s="178"/>
      <c r="D900" s="178"/>
      <c r="E900" s="178"/>
      <c r="F900" s="178"/>
      <c r="G900" s="178"/>
      <c r="H900" s="178"/>
      <c r="I900" s="178"/>
      <c r="J900" s="178"/>
      <c r="K900" s="181"/>
      <c r="L900" s="178"/>
      <c r="M900" s="178"/>
      <c r="N900" s="178"/>
      <c r="O900" s="178"/>
      <c r="P900" s="178"/>
      <c r="Q900" s="181"/>
      <c r="R900" s="181"/>
      <c r="S900" s="181"/>
      <c r="T900" s="181"/>
      <c r="U900" s="181"/>
      <c r="V900" s="181"/>
      <c r="W900" s="178"/>
      <c r="X900" s="178"/>
      <c r="Y900" s="178"/>
      <c r="Z900" s="178"/>
    </row>
    <row r="901" spans="1:26" ht="14.25" customHeight="1">
      <c r="A901" s="178"/>
      <c r="B901" s="192"/>
      <c r="C901" s="178"/>
      <c r="D901" s="178"/>
      <c r="E901" s="178"/>
      <c r="F901" s="178"/>
      <c r="G901" s="178"/>
      <c r="H901" s="178"/>
      <c r="I901" s="178"/>
      <c r="J901" s="178"/>
      <c r="K901" s="181"/>
      <c r="L901" s="178"/>
      <c r="M901" s="178"/>
      <c r="N901" s="178"/>
      <c r="O901" s="178"/>
      <c r="P901" s="178"/>
      <c r="Q901" s="181"/>
      <c r="R901" s="181"/>
      <c r="S901" s="181"/>
      <c r="T901" s="181"/>
      <c r="U901" s="181"/>
      <c r="V901" s="181"/>
      <c r="W901" s="178"/>
      <c r="X901" s="178"/>
      <c r="Y901" s="178"/>
      <c r="Z901" s="178"/>
    </row>
    <row r="902" spans="1:26" ht="14.25" customHeight="1">
      <c r="A902" s="178"/>
      <c r="B902" s="192"/>
      <c r="C902" s="178"/>
      <c r="D902" s="178"/>
      <c r="E902" s="178"/>
      <c r="F902" s="178"/>
      <c r="G902" s="178"/>
      <c r="H902" s="178"/>
      <c r="I902" s="178"/>
      <c r="J902" s="178"/>
      <c r="K902" s="181"/>
      <c r="L902" s="178"/>
      <c r="M902" s="178"/>
      <c r="N902" s="178"/>
      <c r="O902" s="178"/>
      <c r="P902" s="178"/>
      <c r="Q902" s="181"/>
      <c r="R902" s="181"/>
      <c r="S902" s="181"/>
      <c r="T902" s="181"/>
      <c r="U902" s="181"/>
      <c r="V902" s="181"/>
      <c r="W902" s="178"/>
      <c r="X902" s="178"/>
      <c r="Y902" s="178"/>
      <c r="Z902" s="178"/>
    </row>
    <row r="903" spans="1:26" ht="14.25" customHeight="1">
      <c r="A903" s="178"/>
      <c r="B903" s="192"/>
      <c r="C903" s="178"/>
      <c r="D903" s="178"/>
      <c r="E903" s="178"/>
      <c r="F903" s="178"/>
      <c r="G903" s="178"/>
      <c r="H903" s="178"/>
      <c r="I903" s="178"/>
      <c r="J903" s="178"/>
      <c r="K903" s="181"/>
      <c r="L903" s="178"/>
      <c r="M903" s="178"/>
      <c r="N903" s="178"/>
      <c r="O903" s="178"/>
      <c r="P903" s="178"/>
      <c r="Q903" s="181"/>
      <c r="R903" s="181"/>
      <c r="S903" s="181"/>
      <c r="T903" s="181"/>
      <c r="U903" s="181"/>
      <c r="V903" s="181"/>
      <c r="W903" s="178"/>
      <c r="X903" s="178"/>
      <c r="Y903" s="178"/>
      <c r="Z903" s="178"/>
    </row>
    <row r="904" spans="1:26" ht="14.25" customHeight="1">
      <c r="A904" s="178"/>
      <c r="B904" s="192"/>
      <c r="C904" s="178"/>
      <c r="D904" s="178"/>
      <c r="E904" s="178"/>
      <c r="F904" s="178"/>
      <c r="G904" s="178"/>
      <c r="H904" s="178"/>
      <c r="I904" s="178"/>
      <c r="J904" s="178"/>
      <c r="K904" s="181"/>
      <c r="L904" s="178"/>
      <c r="M904" s="178"/>
      <c r="N904" s="178"/>
      <c r="O904" s="178"/>
      <c r="P904" s="178"/>
      <c r="Q904" s="181"/>
      <c r="R904" s="181"/>
      <c r="S904" s="181"/>
      <c r="T904" s="181"/>
      <c r="U904" s="181"/>
      <c r="V904" s="181"/>
      <c r="W904" s="178"/>
      <c r="X904" s="178"/>
      <c r="Y904" s="178"/>
      <c r="Z904" s="178"/>
    </row>
    <row r="905" spans="1:26" ht="14.25" customHeight="1">
      <c r="A905" s="178"/>
      <c r="B905" s="192"/>
      <c r="C905" s="178"/>
      <c r="D905" s="178"/>
      <c r="E905" s="178"/>
      <c r="F905" s="178"/>
      <c r="G905" s="178"/>
      <c r="H905" s="178"/>
      <c r="I905" s="178"/>
      <c r="J905" s="178"/>
      <c r="K905" s="181"/>
      <c r="L905" s="178"/>
      <c r="M905" s="178"/>
      <c r="N905" s="178"/>
      <c r="O905" s="178"/>
      <c r="P905" s="178"/>
      <c r="Q905" s="181"/>
      <c r="R905" s="181"/>
      <c r="S905" s="181"/>
      <c r="T905" s="181"/>
      <c r="U905" s="181"/>
      <c r="V905" s="181"/>
      <c r="W905" s="178"/>
      <c r="X905" s="178"/>
      <c r="Y905" s="178"/>
      <c r="Z905" s="178"/>
    </row>
    <row r="906" spans="1:26" ht="14.25" customHeight="1">
      <c r="A906" s="178"/>
      <c r="B906" s="192"/>
      <c r="C906" s="178"/>
      <c r="D906" s="178"/>
      <c r="E906" s="178"/>
      <c r="F906" s="178"/>
      <c r="G906" s="178"/>
      <c r="H906" s="178"/>
      <c r="I906" s="178"/>
      <c r="J906" s="178"/>
      <c r="K906" s="181"/>
      <c r="L906" s="178"/>
      <c r="M906" s="178"/>
      <c r="N906" s="178"/>
      <c r="O906" s="178"/>
      <c r="P906" s="178"/>
      <c r="Q906" s="181"/>
      <c r="R906" s="181"/>
      <c r="S906" s="181"/>
      <c r="T906" s="181"/>
      <c r="U906" s="181"/>
      <c r="V906" s="181"/>
      <c r="W906" s="178"/>
      <c r="X906" s="178"/>
      <c r="Y906" s="178"/>
      <c r="Z906" s="178"/>
    </row>
    <row r="907" spans="1:26" ht="14.25" customHeight="1">
      <c r="A907" s="178"/>
      <c r="B907" s="192"/>
      <c r="C907" s="178"/>
      <c r="D907" s="178"/>
      <c r="E907" s="178"/>
      <c r="F907" s="178"/>
      <c r="G907" s="178"/>
      <c r="H907" s="178"/>
      <c r="I907" s="178"/>
      <c r="J907" s="178"/>
      <c r="K907" s="181"/>
      <c r="L907" s="178"/>
      <c r="M907" s="178"/>
      <c r="N907" s="178"/>
      <c r="O907" s="178"/>
      <c r="P907" s="178"/>
      <c r="Q907" s="181"/>
      <c r="R907" s="181"/>
      <c r="S907" s="181"/>
      <c r="T907" s="181"/>
      <c r="U907" s="181"/>
      <c r="V907" s="181"/>
      <c r="W907" s="178"/>
      <c r="X907" s="178"/>
      <c r="Y907" s="178"/>
      <c r="Z907" s="178"/>
    </row>
    <row r="908" spans="1:26" ht="14.25" customHeight="1">
      <c r="A908" s="178"/>
      <c r="B908" s="192"/>
      <c r="C908" s="178"/>
      <c r="D908" s="178"/>
      <c r="E908" s="178"/>
      <c r="F908" s="178"/>
      <c r="G908" s="178"/>
      <c r="H908" s="178"/>
      <c r="I908" s="178"/>
      <c r="J908" s="178"/>
      <c r="K908" s="181"/>
      <c r="L908" s="178"/>
      <c r="M908" s="178"/>
      <c r="N908" s="178"/>
      <c r="O908" s="178"/>
      <c r="P908" s="178"/>
      <c r="Q908" s="181"/>
      <c r="R908" s="181"/>
      <c r="S908" s="181"/>
      <c r="T908" s="181"/>
      <c r="U908" s="181"/>
      <c r="V908" s="181"/>
      <c r="W908" s="178"/>
      <c r="X908" s="178"/>
      <c r="Y908" s="178"/>
      <c r="Z908" s="178"/>
    </row>
    <row r="909" spans="1:26" ht="14.25" customHeight="1">
      <c r="A909" s="178"/>
      <c r="B909" s="192"/>
      <c r="C909" s="178"/>
      <c r="D909" s="178"/>
      <c r="E909" s="178"/>
      <c r="F909" s="178"/>
      <c r="G909" s="178"/>
      <c r="H909" s="178"/>
      <c r="I909" s="178"/>
      <c r="J909" s="178"/>
      <c r="K909" s="181"/>
      <c r="L909" s="178"/>
      <c r="M909" s="178"/>
      <c r="N909" s="178"/>
      <c r="O909" s="178"/>
      <c r="P909" s="178"/>
      <c r="Q909" s="181"/>
      <c r="R909" s="181"/>
      <c r="S909" s="181"/>
      <c r="T909" s="181"/>
      <c r="U909" s="181"/>
      <c r="V909" s="181"/>
      <c r="W909" s="178"/>
      <c r="X909" s="178"/>
      <c r="Y909" s="178"/>
      <c r="Z909" s="178"/>
    </row>
    <row r="910" spans="1:26" ht="14.25" customHeight="1">
      <c r="A910" s="178"/>
      <c r="B910" s="192"/>
      <c r="C910" s="178"/>
      <c r="D910" s="178"/>
      <c r="E910" s="178"/>
      <c r="F910" s="178"/>
      <c r="G910" s="178"/>
      <c r="H910" s="178"/>
      <c r="I910" s="178"/>
      <c r="J910" s="178"/>
      <c r="K910" s="181"/>
      <c r="L910" s="178"/>
      <c r="M910" s="178"/>
      <c r="N910" s="178"/>
      <c r="O910" s="178"/>
      <c r="P910" s="178"/>
      <c r="Q910" s="181"/>
      <c r="R910" s="181"/>
      <c r="S910" s="181"/>
      <c r="T910" s="181"/>
      <c r="U910" s="181"/>
      <c r="V910" s="181"/>
      <c r="W910" s="178"/>
      <c r="X910" s="178"/>
      <c r="Y910" s="178"/>
      <c r="Z910" s="178"/>
    </row>
    <row r="911" spans="1:26" ht="14.25" customHeight="1">
      <c r="A911" s="178"/>
      <c r="B911" s="192"/>
      <c r="C911" s="178"/>
      <c r="D911" s="178"/>
      <c r="E911" s="178"/>
      <c r="F911" s="178"/>
      <c r="G911" s="178"/>
      <c r="H911" s="178"/>
      <c r="I911" s="178"/>
      <c r="J911" s="178"/>
      <c r="K911" s="181"/>
      <c r="L911" s="178"/>
      <c r="M911" s="178"/>
      <c r="N911" s="178"/>
      <c r="O911" s="178"/>
      <c r="P911" s="178"/>
      <c r="Q911" s="181"/>
      <c r="R911" s="181"/>
      <c r="S911" s="181"/>
      <c r="T911" s="181"/>
      <c r="U911" s="181"/>
      <c r="V911" s="181"/>
      <c r="W911" s="178"/>
      <c r="X911" s="178"/>
      <c r="Y911" s="178"/>
      <c r="Z911" s="178"/>
    </row>
    <row r="912" spans="1:26" ht="14.25" customHeight="1">
      <c r="A912" s="178"/>
      <c r="B912" s="192"/>
      <c r="C912" s="178"/>
      <c r="D912" s="178"/>
      <c r="E912" s="178"/>
      <c r="F912" s="178"/>
      <c r="G912" s="178"/>
      <c r="H912" s="178"/>
      <c r="I912" s="178"/>
      <c r="J912" s="178"/>
      <c r="K912" s="181"/>
      <c r="L912" s="178"/>
      <c r="M912" s="178"/>
      <c r="N912" s="178"/>
      <c r="O912" s="178"/>
      <c r="P912" s="178"/>
      <c r="Q912" s="181"/>
      <c r="R912" s="181"/>
      <c r="S912" s="181"/>
      <c r="T912" s="181"/>
      <c r="U912" s="181"/>
      <c r="V912" s="181"/>
      <c r="W912" s="178"/>
      <c r="X912" s="178"/>
      <c r="Y912" s="178"/>
      <c r="Z912" s="178"/>
    </row>
    <row r="913" spans="1:26" ht="14.25" customHeight="1">
      <c r="A913" s="178"/>
      <c r="B913" s="192"/>
      <c r="C913" s="178"/>
      <c r="D913" s="178"/>
      <c r="E913" s="178"/>
      <c r="F913" s="178"/>
      <c r="G913" s="178"/>
      <c r="H913" s="178"/>
      <c r="I913" s="178"/>
      <c r="J913" s="178"/>
      <c r="K913" s="181"/>
      <c r="L913" s="178"/>
      <c r="M913" s="178"/>
      <c r="N913" s="178"/>
      <c r="O913" s="178"/>
      <c r="P913" s="178"/>
      <c r="Q913" s="181"/>
      <c r="R913" s="181"/>
      <c r="S913" s="181"/>
      <c r="T913" s="181"/>
      <c r="U913" s="181"/>
      <c r="V913" s="181"/>
      <c r="W913" s="178"/>
      <c r="X913" s="178"/>
      <c r="Y913" s="178"/>
      <c r="Z913" s="178"/>
    </row>
    <row r="914" spans="1:26" ht="14.25" customHeight="1">
      <c r="A914" s="178"/>
      <c r="B914" s="192"/>
      <c r="C914" s="178"/>
      <c r="D914" s="178"/>
      <c r="E914" s="178"/>
      <c r="F914" s="178"/>
      <c r="G914" s="178"/>
      <c r="H914" s="178"/>
      <c r="I914" s="178"/>
      <c r="J914" s="178"/>
      <c r="K914" s="181"/>
      <c r="L914" s="178"/>
      <c r="M914" s="178"/>
      <c r="N914" s="178"/>
      <c r="O914" s="178"/>
      <c r="P914" s="178"/>
      <c r="Q914" s="181"/>
      <c r="R914" s="181"/>
      <c r="S914" s="181"/>
      <c r="T914" s="181"/>
      <c r="U914" s="181"/>
      <c r="V914" s="181"/>
      <c r="W914" s="178"/>
      <c r="X914" s="178"/>
      <c r="Y914" s="178"/>
      <c r="Z914" s="178"/>
    </row>
    <row r="915" spans="1:26" ht="14.25" customHeight="1">
      <c r="A915" s="178"/>
      <c r="B915" s="192"/>
      <c r="C915" s="178"/>
      <c r="D915" s="178"/>
      <c r="E915" s="178"/>
      <c r="F915" s="178"/>
      <c r="G915" s="178"/>
      <c r="H915" s="178"/>
      <c r="I915" s="178"/>
      <c r="J915" s="178"/>
      <c r="K915" s="181"/>
      <c r="L915" s="178"/>
      <c r="M915" s="178"/>
      <c r="N915" s="178"/>
      <c r="O915" s="178"/>
      <c r="P915" s="178"/>
      <c r="Q915" s="181"/>
      <c r="R915" s="181"/>
      <c r="S915" s="181"/>
      <c r="T915" s="181"/>
      <c r="U915" s="181"/>
      <c r="V915" s="181"/>
      <c r="W915" s="178"/>
      <c r="X915" s="178"/>
      <c r="Y915" s="178"/>
      <c r="Z915" s="178"/>
    </row>
    <row r="916" spans="1:26" ht="14.25" customHeight="1">
      <c r="A916" s="178"/>
      <c r="B916" s="192"/>
      <c r="C916" s="178"/>
      <c r="D916" s="178"/>
      <c r="E916" s="178"/>
      <c r="F916" s="178"/>
      <c r="G916" s="178"/>
      <c r="H916" s="178"/>
      <c r="I916" s="178"/>
      <c r="J916" s="178"/>
      <c r="K916" s="181"/>
      <c r="L916" s="178"/>
      <c r="M916" s="178"/>
      <c r="N916" s="178"/>
      <c r="O916" s="178"/>
      <c r="P916" s="178"/>
      <c r="Q916" s="181"/>
      <c r="R916" s="181"/>
      <c r="S916" s="181"/>
      <c r="T916" s="181"/>
      <c r="U916" s="181"/>
      <c r="V916" s="181"/>
      <c r="W916" s="178"/>
      <c r="X916" s="178"/>
      <c r="Y916" s="178"/>
      <c r="Z916" s="178"/>
    </row>
    <row r="917" spans="1:26" ht="14.25" customHeight="1">
      <c r="A917" s="178"/>
      <c r="B917" s="192"/>
      <c r="C917" s="178"/>
      <c r="D917" s="178"/>
      <c r="E917" s="178"/>
      <c r="F917" s="178"/>
      <c r="G917" s="178"/>
      <c r="H917" s="178"/>
      <c r="I917" s="178"/>
      <c r="J917" s="178"/>
      <c r="K917" s="181"/>
      <c r="L917" s="178"/>
      <c r="M917" s="178"/>
      <c r="N917" s="178"/>
      <c r="O917" s="178"/>
      <c r="P917" s="178"/>
      <c r="Q917" s="181"/>
      <c r="R917" s="181"/>
      <c r="S917" s="181"/>
      <c r="T917" s="181"/>
      <c r="U917" s="181"/>
      <c r="V917" s="181"/>
      <c r="W917" s="178"/>
      <c r="X917" s="178"/>
      <c r="Y917" s="178"/>
      <c r="Z917" s="178"/>
    </row>
    <row r="918" spans="1:26" ht="14.25" customHeight="1">
      <c r="A918" s="178"/>
      <c r="B918" s="192"/>
      <c r="C918" s="178"/>
      <c r="D918" s="178"/>
      <c r="E918" s="178"/>
      <c r="F918" s="178"/>
      <c r="G918" s="178"/>
      <c r="H918" s="178"/>
      <c r="I918" s="178"/>
      <c r="J918" s="178"/>
      <c r="K918" s="181"/>
      <c r="L918" s="178"/>
      <c r="M918" s="178"/>
      <c r="N918" s="178"/>
      <c r="O918" s="178"/>
      <c r="P918" s="178"/>
      <c r="Q918" s="181"/>
      <c r="R918" s="181"/>
      <c r="S918" s="181"/>
      <c r="T918" s="181"/>
      <c r="U918" s="181"/>
      <c r="V918" s="181"/>
      <c r="W918" s="178"/>
      <c r="X918" s="178"/>
      <c r="Y918" s="178"/>
      <c r="Z918" s="178"/>
    </row>
    <row r="919" spans="1:26" ht="14.25" customHeight="1">
      <c r="A919" s="178"/>
      <c r="B919" s="192"/>
      <c r="C919" s="178"/>
      <c r="D919" s="178"/>
      <c r="E919" s="178"/>
      <c r="F919" s="178"/>
      <c r="G919" s="178"/>
      <c r="H919" s="178"/>
      <c r="I919" s="178"/>
      <c r="J919" s="178"/>
      <c r="K919" s="181"/>
      <c r="L919" s="178"/>
      <c r="M919" s="178"/>
      <c r="N919" s="178"/>
      <c r="O919" s="178"/>
      <c r="P919" s="178"/>
      <c r="Q919" s="181"/>
      <c r="R919" s="181"/>
      <c r="S919" s="181"/>
      <c r="T919" s="181"/>
      <c r="U919" s="181"/>
      <c r="V919" s="181"/>
      <c r="W919" s="178"/>
      <c r="X919" s="178"/>
      <c r="Y919" s="178"/>
      <c r="Z919" s="178"/>
    </row>
    <row r="920" spans="1:26" ht="14.25" customHeight="1">
      <c r="A920" s="178"/>
      <c r="B920" s="192"/>
      <c r="C920" s="178"/>
      <c r="D920" s="178"/>
      <c r="E920" s="178"/>
      <c r="F920" s="178"/>
      <c r="G920" s="178"/>
      <c r="H920" s="178"/>
      <c r="I920" s="178"/>
      <c r="J920" s="178"/>
      <c r="K920" s="181"/>
      <c r="L920" s="178"/>
      <c r="M920" s="178"/>
      <c r="N920" s="178"/>
      <c r="O920" s="178"/>
      <c r="P920" s="178"/>
      <c r="Q920" s="181"/>
      <c r="R920" s="181"/>
      <c r="S920" s="181"/>
      <c r="T920" s="181"/>
      <c r="U920" s="181"/>
      <c r="V920" s="181"/>
      <c r="W920" s="178"/>
      <c r="X920" s="178"/>
      <c r="Y920" s="178"/>
      <c r="Z920" s="178"/>
    </row>
    <row r="921" spans="1:26" ht="14.25" customHeight="1">
      <c r="A921" s="178"/>
      <c r="B921" s="192"/>
      <c r="C921" s="178"/>
      <c r="D921" s="178"/>
      <c r="E921" s="178"/>
      <c r="F921" s="178"/>
      <c r="G921" s="178"/>
      <c r="H921" s="178"/>
      <c r="I921" s="178"/>
      <c r="J921" s="178"/>
      <c r="K921" s="181"/>
      <c r="L921" s="178"/>
      <c r="M921" s="178"/>
      <c r="N921" s="178"/>
      <c r="O921" s="178"/>
      <c r="P921" s="178"/>
      <c r="Q921" s="181"/>
      <c r="R921" s="181"/>
      <c r="S921" s="181"/>
      <c r="T921" s="181"/>
      <c r="U921" s="181"/>
      <c r="V921" s="181"/>
      <c r="W921" s="178"/>
      <c r="X921" s="178"/>
      <c r="Y921" s="178"/>
      <c r="Z921" s="178"/>
    </row>
    <row r="922" spans="1:26" ht="14.25" customHeight="1">
      <c r="A922" s="178"/>
      <c r="B922" s="192"/>
      <c r="C922" s="178"/>
      <c r="D922" s="178"/>
      <c r="E922" s="178"/>
      <c r="F922" s="178"/>
      <c r="G922" s="178"/>
      <c r="H922" s="178"/>
      <c r="I922" s="178"/>
      <c r="J922" s="178"/>
      <c r="K922" s="181"/>
      <c r="L922" s="178"/>
      <c r="M922" s="178"/>
      <c r="N922" s="178"/>
      <c r="O922" s="178"/>
      <c r="P922" s="178"/>
      <c r="Q922" s="181"/>
      <c r="R922" s="181"/>
      <c r="S922" s="181"/>
      <c r="T922" s="181"/>
      <c r="U922" s="181"/>
      <c r="V922" s="181"/>
      <c r="W922" s="178"/>
      <c r="X922" s="178"/>
      <c r="Y922" s="178"/>
      <c r="Z922" s="178"/>
    </row>
    <row r="923" spans="1:26" ht="14.25" customHeight="1">
      <c r="A923" s="178"/>
      <c r="B923" s="192"/>
      <c r="C923" s="178"/>
      <c r="D923" s="178"/>
      <c r="E923" s="178"/>
      <c r="F923" s="178"/>
      <c r="G923" s="178"/>
      <c r="H923" s="178"/>
      <c r="I923" s="178"/>
      <c r="J923" s="178"/>
      <c r="K923" s="181"/>
      <c r="L923" s="178"/>
      <c r="M923" s="178"/>
      <c r="N923" s="178"/>
      <c r="O923" s="178"/>
      <c r="P923" s="178"/>
      <c r="Q923" s="181"/>
      <c r="R923" s="181"/>
      <c r="S923" s="181"/>
      <c r="T923" s="181"/>
      <c r="U923" s="181"/>
      <c r="V923" s="181"/>
      <c r="W923" s="178"/>
      <c r="X923" s="178"/>
      <c r="Y923" s="178"/>
      <c r="Z923" s="178"/>
    </row>
    <row r="924" spans="1:26" ht="14.25" customHeight="1">
      <c r="A924" s="178"/>
      <c r="B924" s="192"/>
      <c r="C924" s="178"/>
      <c r="D924" s="178"/>
      <c r="E924" s="178"/>
      <c r="F924" s="178"/>
      <c r="G924" s="178"/>
      <c r="H924" s="178"/>
      <c r="I924" s="178"/>
      <c r="J924" s="178"/>
      <c r="K924" s="181"/>
      <c r="L924" s="178"/>
      <c r="M924" s="178"/>
      <c r="N924" s="178"/>
      <c r="O924" s="178"/>
      <c r="P924" s="178"/>
      <c r="Q924" s="181"/>
      <c r="R924" s="181"/>
      <c r="S924" s="181"/>
      <c r="T924" s="181"/>
      <c r="U924" s="181"/>
      <c r="V924" s="181"/>
      <c r="W924" s="178"/>
      <c r="X924" s="178"/>
      <c r="Y924" s="178"/>
      <c r="Z924" s="178"/>
    </row>
    <row r="925" spans="1:26" ht="14.25" customHeight="1">
      <c r="A925" s="178"/>
      <c r="B925" s="192"/>
      <c r="C925" s="178"/>
      <c r="D925" s="178"/>
      <c r="E925" s="178"/>
      <c r="F925" s="178"/>
      <c r="G925" s="178"/>
      <c r="H925" s="178"/>
      <c r="I925" s="178"/>
      <c r="J925" s="178"/>
      <c r="K925" s="181"/>
      <c r="L925" s="178"/>
      <c r="M925" s="178"/>
      <c r="N925" s="178"/>
      <c r="O925" s="178"/>
      <c r="P925" s="178"/>
      <c r="Q925" s="181"/>
      <c r="R925" s="181"/>
      <c r="S925" s="181"/>
      <c r="T925" s="181"/>
      <c r="U925" s="181"/>
      <c r="V925" s="181"/>
      <c r="W925" s="178"/>
      <c r="X925" s="178"/>
      <c r="Y925" s="178"/>
      <c r="Z925" s="178"/>
    </row>
    <row r="926" spans="1:26" ht="14.25" customHeight="1">
      <c r="A926" s="178"/>
      <c r="B926" s="192"/>
      <c r="C926" s="178"/>
      <c r="D926" s="178"/>
      <c r="E926" s="178"/>
      <c r="F926" s="178"/>
      <c r="G926" s="178"/>
      <c r="H926" s="178"/>
      <c r="I926" s="178"/>
      <c r="J926" s="178"/>
      <c r="K926" s="181"/>
      <c r="L926" s="178"/>
      <c r="M926" s="178"/>
      <c r="N926" s="178"/>
      <c r="O926" s="178"/>
      <c r="P926" s="178"/>
      <c r="Q926" s="181"/>
      <c r="R926" s="181"/>
      <c r="S926" s="181"/>
      <c r="T926" s="181"/>
      <c r="U926" s="181"/>
      <c r="V926" s="181"/>
      <c r="W926" s="178"/>
      <c r="X926" s="178"/>
      <c r="Y926" s="178"/>
      <c r="Z926" s="178"/>
    </row>
    <row r="927" spans="1:26" ht="14.25" customHeight="1">
      <c r="A927" s="178"/>
      <c r="B927" s="192"/>
      <c r="C927" s="178"/>
      <c r="D927" s="178"/>
      <c r="E927" s="178"/>
      <c r="F927" s="178"/>
      <c r="G927" s="178"/>
      <c r="H927" s="178"/>
      <c r="I927" s="178"/>
      <c r="J927" s="178"/>
      <c r="K927" s="181"/>
      <c r="L927" s="178"/>
      <c r="M927" s="178"/>
      <c r="N927" s="178"/>
      <c r="O927" s="178"/>
      <c r="P927" s="178"/>
      <c r="Q927" s="181"/>
      <c r="R927" s="181"/>
      <c r="S927" s="181"/>
      <c r="T927" s="181"/>
      <c r="U927" s="181"/>
      <c r="V927" s="181"/>
      <c r="W927" s="178"/>
      <c r="X927" s="178"/>
      <c r="Y927" s="178"/>
      <c r="Z927" s="178"/>
    </row>
    <row r="928" spans="1:26" ht="14.25" customHeight="1">
      <c r="A928" s="178"/>
      <c r="B928" s="192"/>
      <c r="C928" s="178"/>
      <c r="D928" s="178"/>
      <c r="E928" s="178"/>
      <c r="F928" s="178"/>
      <c r="G928" s="178"/>
      <c r="H928" s="178"/>
      <c r="I928" s="178"/>
      <c r="J928" s="178"/>
      <c r="K928" s="181"/>
      <c r="L928" s="178"/>
      <c r="M928" s="178"/>
      <c r="N928" s="178"/>
      <c r="O928" s="178"/>
      <c r="P928" s="178"/>
      <c r="Q928" s="181"/>
      <c r="R928" s="181"/>
      <c r="S928" s="181"/>
      <c r="T928" s="181"/>
      <c r="U928" s="181"/>
      <c r="V928" s="181"/>
      <c r="W928" s="178"/>
      <c r="X928" s="178"/>
      <c r="Y928" s="178"/>
      <c r="Z928" s="178"/>
    </row>
    <row r="929" spans="1:26" ht="14.25" customHeight="1">
      <c r="A929" s="178"/>
      <c r="B929" s="192"/>
      <c r="C929" s="178"/>
      <c r="D929" s="178"/>
      <c r="E929" s="178"/>
      <c r="F929" s="178"/>
      <c r="G929" s="178"/>
      <c r="H929" s="178"/>
      <c r="I929" s="178"/>
      <c r="J929" s="178"/>
      <c r="K929" s="181"/>
      <c r="L929" s="178"/>
      <c r="M929" s="178"/>
      <c r="N929" s="178"/>
      <c r="O929" s="178"/>
      <c r="P929" s="178"/>
      <c r="Q929" s="181"/>
      <c r="R929" s="181"/>
      <c r="S929" s="181"/>
      <c r="T929" s="181"/>
      <c r="U929" s="181"/>
      <c r="V929" s="181"/>
      <c r="W929" s="178"/>
      <c r="X929" s="178"/>
      <c r="Y929" s="178"/>
      <c r="Z929" s="178"/>
    </row>
    <row r="930" spans="1:26" ht="14.25" customHeight="1">
      <c r="A930" s="178"/>
      <c r="B930" s="192"/>
      <c r="C930" s="178"/>
      <c r="D930" s="178"/>
      <c r="E930" s="178"/>
      <c r="F930" s="178"/>
      <c r="G930" s="178"/>
      <c r="H930" s="178"/>
      <c r="I930" s="178"/>
      <c r="J930" s="178"/>
      <c r="K930" s="181"/>
      <c r="L930" s="178"/>
      <c r="M930" s="178"/>
      <c r="N930" s="178"/>
      <c r="O930" s="178"/>
      <c r="P930" s="178"/>
      <c r="Q930" s="181"/>
      <c r="R930" s="181"/>
      <c r="S930" s="181"/>
      <c r="T930" s="181"/>
      <c r="U930" s="181"/>
      <c r="V930" s="181"/>
      <c r="W930" s="178"/>
      <c r="X930" s="178"/>
      <c r="Y930" s="178"/>
      <c r="Z930" s="178"/>
    </row>
    <row r="931" spans="1:26" ht="14.25" customHeight="1">
      <c r="A931" s="178"/>
      <c r="B931" s="192"/>
      <c r="C931" s="178"/>
      <c r="D931" s="178"/>
      <c r="E931" s="178"/>
      <c r="F931" s="178"/>
      <c r="G931" s="178"/>
      <c r="H931" s="178"/>
      <c r="I931" s="178"/>
      <c r="J931" s="178"/>
      <c r="K931" s="181"/>
      <c r="L931" s="178"/>
      <c r="M931" s="178"/>
      <c r="N931" s="178"/>
      <c r="O931" s="178"/>
      <c r="P931" s="178"/>
      <c r="Q931" s="181"/>
      <c r="R931" s="181"/>
      <c r="S931" s="181"/>
      <c r="T931" s="181"/>
      <c r="U931" s="181"/>
      <c r="V931" s="181"/>
      <c r="W931" s="178"/>
      <c r="X931" s="178"/>
      <c r="Y931" s="178"/>
      <c r="Z931" s="178"/>
    </row>
    <row r="932" spans="1:26" ht="14.25" customHeight="1">
      <c r="A932" s="178"/>
      <c r="B932" s="192"/>
      <c r="C932" s="178"/>
      <c r="D932" s="178"/>
      <c r="E932" s="178"/>
      <c r="F932" s="178"/>
      <c r="G932" s="178"/>
      <c r="H932" s="178"/>
      <c r="I932" s="178"/>
      <c r="J932" s="178"/>
      <c r="K932" s="181"/>
      <c r="L932" s="178"/>
      <c r="M932" s="178"/>
      <c r="N932" s="178"/>
      <c r="O932" s="178"/>
      <c r="P932" s="178"/>
      <c r="Q932" s="181"/>
      <c r="R932" s="181"/>
      <c r="S932" s="181"/>
      <c r="T932" s="181"/>
      <c r="U932" s="181"/>
      <c r="V932" s="181"/>
      <c r="W932" s="178"/>
      <c r="X932" s="178"/>
      <c r="Y932" s="178"/>
      <c r="Z932" s="178"/>
    </row>
    <row r="933" spans="1:26" ht="14.25" customHeight="1">
      <c r="A933" s="178"/>
      <c r="B933" s="192"/>
      <c r="C933" s="178"/>
      <c r="D933" s="178"/>
      <c r="E933" s="178"/>
      <c r="F933" s="178"/>
      <c r="G933" s="178"/>
      <c r="H933" s="178"/>
      <c r="I933" s="178"/>
      <c r="J933" s="178"/>
      <c r="K933" s="181"/>
      <c r="L933" s="178"/>
      <c r="M933" s="178"/>
      <c r="N933" s="178"/>
      <c r="O933" s="178"/>
      <c r="P933" s="178"/>
      <c r="Q933" s="181"/>
      <c r="R933" s="181"/>
      <c r="S933" s="181"/>
      <c r="T933" s="181"/>
      <c r="U933" s="181"/>
      <c r="V933" s="181"/>
      <c r="W933" s="178"/>
      <c r="X933" s="178"/>
      <c r="Y933" s="178"/>
      <c r="Z933" s="178"/>
    </row>
    <row r="934" spans="1:26" ht="14.25" customHeight="1">
      <c r="A934" s="178"/>
      <c r="B934" s="192"/>
      <c r="C934" s="178"/>
      <c r="D934" s="178"/>
      <c r="E934" s="178"/>
      <c r="F934" s="178"/>
      <c r="G934" s="178"/>
      <c r="H934" s="178"/>
      <c r="I934" s="178"/>
      <c r="J934" s="178"/>
      <c r="K934" s="181"/>
      <c r="L934" s="178"/>
      <c r="M934" s="178"/>
      <c r="N934" s="178"/>
      <c r="O934" s="178"/>
      <c r="P934" s="178"/>
      <c r="Q934" s="181"/>
      <c r="R934" s="181"/>
      <c r="S934" s="181"/>
      <c r="T934" s="181"/>
      <c r="U934" s="181"/>
      <c r="V934" s="181"/>
      <c r="W934" s="178"/>
      <c r="X934" s="178"/>
      <c r="Y934" s="178"/>
      <c r="Z934" s="178"/>
    </row>
    <row r="935" spans="1:26" ht="14.25" customHeight="1">
      <c r="A935" s="178"/>
      <c r="B935" s="192"/>
      <c r="C935" s="178"/>
      <c r="D935" s="178"/>
      <c r="E935" s="178"/>
      <c r="F935" s="178"/>
      <c r="G935" s="178"/>
      <c r="H935" s="178"/>
      <c r="I935" s="178"/>
      <c r="J935" s="178"/>
      <c r="K935" s="181"/>
      <c r="L935" s="178"/>
      <c r="M935" s="178"/>
      <c r="N935" s="178"/>
      <c r="O935" s="178"/>
      <c r="P935" s="178"/>
      <c r="Q935" s="181"/>
      <c r="R935" s="181"/>
      <c r="S935" s="181"/>
      <c r="T935" s="181"/>
      <c r="U935" s="181"/>
      <c r="V935" s="181"/>
      <c r="W935" s="178"/>
      <c r="X935" s="178"/>
      <c r="Y935" s="178"/>
      <c r="Z935" s="178"/>
    </row>
    <row r="936" spans="1:26" ht="14.25" customHeight="1">
      <c r="A936" s="178"/>
      <c r="B936" s="192"/>
      <c r="C936" s="178"/>
      <c r="D936" s="178"/>
      <c r="E936" s="178"/>
      <c r="F936" s="178"/>
      <c r="G936" s="178"/>
      <c r="H936" s="178"/>
      <c r="I936" s="178"/>
      <c r="J936" s="178"/>
      <c r="K936" s="181"/>
      <c r="L936" s="178"/>
      <c r="M936" s="178"/>
      <c r="N936" s="178"/>
      <c r="O936" s="178"/>
      <c r="P936" s="178"/>
      <c r="Q936" s="181"/>
      <c r="R936" s="181"/>
      <c r="S936" s="181"/>
      <c r="T936" s="181"/>
      <c r="U936" s="181"/>
      <c r="V936" s="181"/>
      <c r="W936" s="178"/>
      <c r="X936" s="178"/>
      <c r="Y936" s="178"/>
      <c r="Z936" s="178"/>
    </row>
    <row r="937" spans="1:26" ht="14.25" customHeight="1">
      <c r="A937" s="178"/>
      <c r="B937" s="192"/>
      <c r="C937" s="178"/>
      <c r="D937" s="178"/>
      <c r="E937" s="178"/>
      <c r="F937" s="178"/>
      <c r="G937" s="178"/>
      <c r="H937" s="178"/>
      <c r="I937" s="178"/>
      <c r="J937" s="178"/>
      <c r="K937" s="181"/>
      <c r="L937" s="178"/>
      <c r="M937" s="178"/>
      <c r="N937" s="178"/>
      <c r="O937" s="178"/>
      <c r="P937" s="178"/>
      <c r="Q937" s="181"/>
      <c r="R937" s="181"/>
      <c r="S937" s="181"/>
      <c r="T937" s="181"/>
      <c r="U937" s="181"/>
      <c r="V937" s="181"/>
      <c r="W937" s="178"/>
      <c r="X937" s="178"/>
      <c r="Y937" s="178"/>
      <c r="Z937" s="178"/>
    </row>
    <row r="938" spans="1:26" ht="14.25" customHeight="1">
      <c r="A938" s="178"/>
      <c r="B938" s="192"/>
      <c r="C938" s="178"/>
      <c r="D938" s="178"/>
      <c r="E938" s="178"/>
      <c r="F938" s="178"/>
      <c r="G938" s="178"/>
      <c r="H938" s="178"/>
      <c r="I938" s="178"/>
      <c r="J938" s="178"/>
      <c r="K938" s="181"/>
      <c r="L938" s="178"/>
      <c r="M938" s="178"/>
      <c r="N938" s="178"/>
      <c r="O938" s="178"/>
      <c r="P938" s="178"/>
      <c r="Q938" s="181"/>
      <c r="R938" s="181"/>
      <c r="S938" s="181"/>
      <c r="T938" s="181"/>
      <c r="U938" s="181"/>
      <c r="V938" s="181"/>
      <c r="W938" s="178"/>
      <c r="X938" s="178"/>
      <c r="Y938" s="178"/>
      <c r="Z938" s="178"/>
    </row>
    <row r="939" spans="1:26" ht="14.25" customHeight="1">
      <c r="A939" s="178"/>
      <c r="B939" s="192"/>
      <c r="C939" s="178"/>
      <c r="D939" s="178"/>
      <c r="E939" s="178"/>
      <c r="F939" s="178"/>
      <c r="G939" s="178"/>
      <c r="H939" s="178"/>
      <c r="I939" s="178"/>
      <c r="J939" s="178"/>
      <c r="K939" s="181"/>
      <c r="L939" s="178"/>
      <c r="M939" s="178"/>
      <c r="N939" s="178"/>
      <c r="O939" s="178"/>
      <c r="P939" s="178"/>
      <c r="Q939" s="181"/>
      <c r="R939" s="181"/>
      <c r="S939" s="181"/>
      <c r="T939" s="181"/>
      <c r="U939" s="181"/>
      <c r="V939" s="181"/>
      <c r="W939" s="178"/>
      <c r="X939" s="178"/>
      <c r="Y939" s="178"/>
      <c r="Z939" s="178"/>
    </row>
    <row r="940" spans="1:26" ht="14.25" customHeight="1">
      <c r="A940" s="178"/>
      <c r="B940" s="192"/>
      <c r="C940" s="178"/>
      <c r="D940" s="178"/>
      <c r="E940" s="178"/>
      <c r="F940" s="178"/>
      <c r="G940" s="178"/>
      <c r="H940" s="178"/>
      <c r="I940" s="178"/>
      <c r="J940" s="178"/>
      <c r="K940" s="181"/>
      <c r="L940" s="178"/>
      <c r="M940" s="178"/>
      <c r="N940" s="178"/>
      <c r="O940" s="178"/>
      <c r="P940" s="178"/>
      <c r="Q940" s="181"/>
      <c r="R940" s="181"/>
      <c r="S940" s="181"/>
      <c r="T940" s="181"/>
      <c r="U940" s="181"/>
      <c r="V940" s="181"/>
      <c r="W940" s="178"/>
      <c r="X940" s="178"/>
      <c r="Y940" s="178"/>
      <c r="Z940" s="178"/>
    </row>
    <row r="941" spans="1:26" ht="14.25" customHeight="1">
      <c r="A941" s="178"/>
      <c r="B941" s="192"/>
      <c r="C941" s="178"/>
      <c r="D941" s="178"/>
      <c r="E941" s="178"/>
      <c r="F941" s="178"/>
      <c r="G941" s="178"/>
      <c r="H941" s="178"/>
      <c r="I941" s="178"/>
      <c r="J941" s="178"/>
      <c r="K941" s="181"/>
      <c r="L941" s="178"/>
      <c r="M941" s="178"/>
      <c r="N941" s="178"/>
      <c r="O941" s="178"/>
      <c r="P941" s="178"/>
      <c r="Q941" s="181"/>
      <c r="R941" s="181"/>
      <c r="S941" s="181"/>
      <c r="T941" s="181"/>
      <c r="U941" s="181"/>
      <c r="V941" s="181"/>
      <c r="W941" s="178"/>
      <c r="X941" s="178"/>
      <c r="Y941" s="178"/>
      <c r="Z941" s="178"/>
    </row>
    <row r="942" spans="1:26" ht="14.25" customHeight="1">
      <c r="A942" s="178"/>
      <c r="B942" s="192"/>
      <c r="C942" s="178"/>
      <c r="D942" s="178"/>
      <c r="E942" s="178"/>
      <c r="F942" s="178"/>
      <c r="G942" s="178"/>
      <c r="H942" s="178"/>
      <c r="I942" s="178"/>
      <c r="J942" s="178"/>
      <c r="K942" s="181"/>
      <c r="L942" s="178"/>
      <c r="M942" s="178"/>
      <c r="N942" s="178"/>
      <c r="O942" s="178"/>
      <c r="P942" s="178"/>
      <c r="Q942" s="181"/>
      <c r="R942" s="181"/>
      <c r="S942" s="181"/>
      <c r="T942" s="181"/>
      <c r="U942" s="181"/>
      <c r="V942" s="181"/>
      <c r="W942" s="178"/>
      <c r="X942" s="178"/>
      <c r="Y942" s="178"/>
      <c r="Z942" s="178"/>
    </row>
    <row r="943" spans="1:26" ht="14.25" customHeight="1">
      <c r="A943" s="178"/>
      <c r="B943" s="192"/>
      <c r="C943" s="178"/>
      <c r="D943" s="178"/>
      <c r="E943" s="178"/>
      <c r="F943" s="178"/>
      <c r="G943" s="178"/>
      <c r="H943" s="178"/>
      <c r="I943" s="178"/>
      <c r="J943" s="178"/>
      <c r="K943" s="181"/>
      <c r="L943" s="178"/>
      <c r="M943" s="178"/>
      <c r="N943" s="178"/>
      <c r="O943" s="178"/>
      <c r="P943" s="178"/>
      <c r="Q943" s="181"/>
      <c r="R943" s="181"/>
      <c r="S943" s="181"/>
      <c r="T943" s="181"/>
      <c r="U943" s="181"/>
      <c r="V943" s="181"/>
      <c r="W943" s="178"/>
      <c r="X943" s="178"/>
      <c r="Y943" s="178"/>
      <c r="Z943" s="178"/>
    </row>
    <row r="944" spans="1:26" ht="14.25" customHeight="1">
      <c r="A944" s="178"/>
      <c r="B944" s="192"/>
      <c r="C944" s="178"/>
      <c r="D944" s="178"/>
      <c r="E944" s="178"/>
      <c r="F944" s="178"/>
      <c r="G944" s="178"/>
      <c r="H944" s="178"/>
      <c r="I944" s="178"/>
      <c r="J944" s="178"/>
      <c r="K944" s="181"/>
      <c r="L944" s="178"/>
      <c r="M944" s="178"/>
      <c r="N944" s="178"/>
      <c r="O944" s="178"/>
      <c r="P944" s="178"/>
      <c r="Q944" s="181"/>
      <c r="R944" s="181"/>
      <c r="S944" s="181"/>
      <c r="T944" s="181"/>
      <c r="U944" s="181"/>
      <c r="V944" s="181"/>
      <c r="W944" s="178"/>
      <c r="X944" s="178"/>
      <c r="Y944" s="178"/>
      <c r="Z944" s="178"/>
    </row>
    <row r="945" spans="1:26" ht="14.25" customHeight="1">
      <c r="A945" s="178"/>
      <c r="B945" s="192"/>
      <c r="C945" s="178"/>
      <c r="D945" s="178"/>
      <c r="E945" s="178"/>
      <c r="F945" s="178"/>
      <c r="G945" s="178"/>
      <c r="H945" s="178"/>
      <c r="I945" s="178"/>
      <c r="J945" s="178"/>
      <c r="K945" s="181"/>
      <c r="L945" s="178"/>
      <c r="M945" s="178"/>
      <c r="N945" s="178"/>
      <c r="O945" s="178"/>
      <c r="P945" s="178"/>
      <c r="Q945" s="181"/>
      <c r="R945" s="181"/>
      <c r="S945" s="181"/>
      <c r="T945" s="181"/>
      <c r="U945" s="181"/>
      <c r="V945" s="181"/>
      <c r="W945" s="178"/>
      <c r="X945" s="178"/>
      <c r="Y945" s="178"/>
      <c r="Z945" s="178"/>
    </row>
    <row r="946" spans="1:26" ht="14.25" customHeight="1">
      <c r="A946" s="178"/>
      <c r="B946" s="192"/>
      <c r="C946" s="178"/>
      <c r="D946" s="178"/>
      <c r="E946" s="178"/>
      <c r="F946" s="178"/>
      <c r="G946" s="178"/>
      <c r="H946" s="178"/>
      <c r="I946" s="178"/>
      <c r="J946" s="178"/>
      <c r="K946" s="181"/>
      <c r="L946" s="178"/>
      <c r="M946" s="178"/>
      <c r="N946" s="178"/>
      <c r="O946" s="178"/>
      <c r="P946" s="178"/>
      <c r="Q946" s="181"/>
      <c r="R946" s="181"/>
      <c r="S946" s="181"/>
      <c r="T946" s="181"/>
      <c r="U946" s="181"/>
      <c r="V946" s="181"/>
      <c r="W946" s="178"/>
      <c r="X946" s="178"/>
      <c r="Y946" s="178"/>
      <c r="Z946" s="178"/>
    </row>
    <row r="947" spans="1:26" ht="14.25" customHeight="1">
      <c r="A947" s="178"/>
      <c r="B947" s="192"/>
      <c r="C947" s="178"/>
      <c r="D947" s="178"/>
      <c r="E947" s="178"/>
      <c r="F947" s="178"/>
      <c r="G947" s="178"/>
      <c r="H947" s="178"/>
      <c r="I947" s="178"/>
      <c r="J947" s="178"/>
      <c r="K947" s="181"/>
      <c r="L947" s="178"/>
      <c r="M947" s="178"/>
      <c r="N947" s="178"/>
      <c r="O947" s="178"/>
      <c r="P947" s="178"/>
      <c r="Q947" s="181"/>
      <c r="R947" s="181"/>
      <c r="S947" s="181"/>
      <c r="T947" s="181"/>
      <c r="U947" s="181"/>
      <c r="V947" s="181"/>
      <c r="W947" s="178"/>
      <c r="X947" s="178"/>
      <c r="Y947" s="178"/>
      <c r="Z947" s="178"/>
    </row>
    <row r="948" spans="1:26" ht="14.25" customHeight="1">
      <c r="A948" s="178"/>
      <c r="B948" s="192"/>
      <c r="C948" s="178"/>
      <c r="D948" s="178"/>
      <c r="E948" s="178"/>
      <c r="F948" s="178"/>
      <c r="G948" s="178"/>
      <c r="H948" s="178"/>
      <c r="I948" s="178"/>
      <c r="J948" s="178"/>
      <c r="K948" s="181"/>
      <c r="L948" s="178"/>
      <c r="M948" s="178"/>
      <c r="N948" s="178"/>
      <c r="O948" s="178"/>
      <c r="P948" s="178"/>
      <c r="Q948" s="181"/>
      <c r="R948" s="181"/>
      <c r="S948" s="181"/>
      <c r="T948" s="181"/>
      <c r="U948" s="181"/>
      <c r="V948" s="181"/>
      <c r="W948" s="178"/>
      <c r="X948" s="178"/>
      <c r="Y948" s="178"/>
      <c r="Z948" s="178"/>
    </row>
    <row r="949" spans="1:26" ht="14.25" customHeight="1">
      <c r="A949" s="178"/>
      <c r="B949" s="192"/>
      <c r="C949" s="178"/>
      <c r="D949" s="178"/>
      <c r="E949" s="178"/>
      <c r="F949" s="178"/>
      <c r="G949" s="178"/>
      <c r="H949" s="178"/>
      <c r="I949" s="178"/>
      <c r="J949" s="178"/>
      <c r="K949" s="181"/>
      <c r="L949" s="178"/>
      <c r="M949" s="178"/>
      <c r="N949" s="178"/>
      <c r="O949" s="178"/>
      <c r="P949" s="178"/>
      <c r="Q949" s="181"/>
      <c r="R949" s="181"/>
      <c r="S949" s="181"/>
      <c r="T949" s="181"/>
      <c r="U949" s="181"/>
      <c r="V949" s="181"/>
      <c r="W949" s="178"/>
      <c r="X949" s="178"/>
      <c r="Y949" s="178"/>
      <c r="Z949" s="178"/>
    </row>
    <row r="950" spans="1:26" ht="14.25" customHeight="1">
      <c r="A950" s="178"/>
      <c r="B950" s="192"/>
      <c r="C950" s="178"/>
      <c r="D950" s="178"/>
      <c r="E950" s="178"/>
      <c r="F950" s="178"/>
      <c r="G950" s="178"/>
      <c r="H950" s="178"/>
      <c r="I950" s="178"/>
      <c r="J950" s="178"/>
      <c r="K950" s="181"/>
      <c r="L950" s="178"/>
      <c r="M950" s="178"/>
      <c r="N950" s="178"/>
      <c r="O950" s="178"/>
      <c r="P950" s="178"/>
      <c r="Q950" s="181"/>
      <c r="R950" s="181"/>
      <c r="S950" s="181"/>
      <c r="T950" s="181"/>
      <c r="U950" s="181"/>
      <c r="V950" s="181"/>
      <c r="W950" s="178"/>
      <c r="X950" s="178"/>
      <c r="Y950" s="178"/>
      <c r="Z950" s="178"/>
    </row>
    <row r="951" spans="1:26" ht="14.25" customHeight="1">
      <c r="A951" s="178"/>
      <c r="B951" s="192"/>
      <c r="C951" s="178"/>
      <c r="D951" s="178"/>
      <c r="E951" s="178"/>
      <c r="F951" s="178"/>
      <c r="G951" s="178"/>
      <c r="H951" s="178"/>
      <c r="I951" s="178"/>
      <c r="J951" s="178"/>
      <c r="K951" s="181"/>
      <c r="L951" s="178"/>
      <c r="M951" s="178"/>
      <c r="N951" s="178"/>
      <c r="O951" s="178"/>
      <c r="P951" s="178"/>
      <c r="Q951" s="181"/>
      <c r="R951" s="181"/>
      <c r="S951" s="181"/>
      <c r="T951" s="181"/>
      <c r="U951" s="181"/>
      <c r="V951" s="181"/>
      <c r="W951" s="178"/>
      <c r="X951" s="178"/>
      <c r="Y951" s="178"/>
      <c r="Z951" s="178"/>
    </row>
    <row r="952" spans="1:26" ht="14.25" customHeight="1">
      <c r="A952" s="178"/>
      <c r="B952" s="192"/>
      <c r="C952" s="178"/>
      <c r="D952" s="178"/>
      <c r="E952" s="178"/>
      <c r="F952" s="178"/>
      <c r="G952" s="178"/>
      <c r="H952" s="178"/>
      <c r="I952" s="178"/>
      <c r="J952" s="178"/>
      <c r="K952" s="181"/>
      <c r="L952" s="178"/>
      <c r="M952" s="178"/>
      <c r="N952" s="178"/>
      <c r="O952" s="178"/>
      <c r="P952" s="178"/>
      <c r="Q952" s="181"/>
      <c r="R952" s="181"/>
      <c r="S952" s="181"/>
      <c r="T952" s="181"/>
      <c r="U952" s="181"/>
      <c r="V952" s="181"/>
      <c r="W952" s="178"/>
      <c r="X952" s="178"/>
      <c r="Y952" s="178"/>
      <c r="Z952" s="178"/>
    </row>
    <row r="953" spans="1:26" ht="14.25" customHeight="1">
      <c r="A953" s="178"/>
      <c r="B953" s="192"/>
      <c r="C953" s="178"/>
      <c r="D953" s="178"/>
      <c r="E953" s="178"/>
      <c r="F953" s="178"/>
      <c r="G953" s="178"/>
      <c r="H953" s="178"/>
      <c r="I953" s="178"/>
      <c r="J953" s="178"/>
      <c r="K953" s="181"/>
      <c r="L953" s="178"/>
      <c r="M953" s="178"/>
      <c r="N953" s="178"/>
      <c r="O953" s="178"/>
      <c r="P953" s="178"/>
      <c r="Q953" s="181"/>
      <c r="R953" s="181"/>
      <c r="S953" s="181"/>
      <c r="T953" s="181"/>
      <c r="U953" s="181"/>
      <c r="V953" s="181"/>
      <c r="W953" s="178"/>
      <c r="X953" s="178"/>
      <c r="Y953" s="178"/>
      <c r="Z953" s="178"/>
    </row>
    <row r="954" spans="1:26" ht="14.25" customHeight="1">
      <c r="A954" s="178"/>
      <c r="B954" s="192"/>
      <c r="C954" s="178"/>
      <c r="D954" s="178"/>
      <c r="E954" s="178"/>
      <c r="F954" s="178"/>
      <c r="G954" s="178"/>
      <c r="H954" s="178"/>
      <c r="I954" s="178"/>
      <c r="J954" s="178"/>
      <c r="K954" s="181"/>
      <c r="L954" s="178"/>
      <c r="M954" s="178"/>
      <c r="N954" s="178"/>
      <c r="O954" s="178"/>
      <c r="P954" s="178"/>
      <c r="Q954" s="181"/>
      <c r="R954" s="181"/>
      <c r="S954" s="181"/>
      <c r="T954" s="181"/>
      <c r="U954" s="181"/>
      <c r="V954" s="181"/>
      <c r="W954" s="178"/>
      <c r="X954" s="178"/>
      <c r="Y954" s="178"/>
      <c r="Z954" s="178"/>
    </row>
    <row r="955" spans="1:26" ht="14.25" customHeight="1">
      <c r="A955" s="178"/>
      <c r="B955" s="192"/>
      <c r="C955" s="178"/>
      <c r="D955" s="178"/>
      <c r="E955" s="178"/>
      <c r="F955" s="178"/>
      <c r="G955" s="178"/>
      <c r="H955" s="178"/>
      <c r="I955" s="178"/>
      <c r="J955" s="178"/>
      <c r="K955" s="181"/>
      <c r="L955" s="178"/>
      <c r="M955" s="178"/>
      <c r="N955" s="178"/>
      <c r="O955" s="178"/>
      <c r="P955" s="178"/>
      <c r="Q955" s="181"/>
      <c r="R955" s="181"/>
      <c r="S955" s="181"/>
      <c r="T955" s="181"/>
      <c r="U955" s="181"/>
      <c r="V955" s="181"/>
      <c r="W955" s="178"/>
      <c r="X955" s="178"/>
      <c r="Y955" s="178"/>
      <c r="Z955" s="178"/>
    </row>
    <row r="956" spans="1:26" ht="14.25" customHeight="1">
      <c r="A956" s="178"/>
      <c r="B956" s="192"/>
      <c r="C956" s="178"/>
      <c r="D956" s="178"/>
      <c r="E956" s="178"/>
      <c r="F956" s="178"/>
      <c r="G956" s="178"/>
      <c r="H956" s="178"/>
      <c r="I956" s="178"/>
      <c r="J956" s="178"/>
      <c r="K956" s="181"/>
      <c r="L956" s="178"/>
      <c r="M956" s="178"/>
      <c r="N956" s="178"/>
      <c r="O956" s="178"/>
      <c r="P956" s="178"/>
      <c r="Q956" s="181"/>
      <c r="R956" s="181"/>
      <c r="S956" s="181"/>
      <c r="T956" s="181"/>
      <c r="U956" s="181"/>
      <c r="V956" s="181"/>
      <c r="W956" s="178"/>
      <c r="X956" s="178"/>
      <c r="Y956" s="178"/>
      <c r="Z956" s="178"/>
    </row>
    <row r="957" spans="1:26" ht="14.25" customHeight="1">
      <c r="A957" s="178"/>
      <c r="B957" s="192"/>
      <c r="C957" s="178"/>
      <c r="D957" s="178"/>
      <c r="E957" s="178"/>
      <c r="F957" s="178"/>
      <c r="G957" s="178"/>
      <c r="H957" s="178"/>
      <c r="I957" s="178"/>
      <c r="J957" s="178"/>
      <c r="K957" s="181"/>
      <c r="L957" s="178"/>
      <c r="M957" s="178"/>
      <c r="N957" s="178"/>
      <c r="O957" s="178"/>
      <c r="P957" s="178"/>
      <c r="Q957" s="181"/>
      <c r="R957" s="181"/>
      <c r="S957" s="181"/>
      <c r="T957" s="181"/>
      <c r="U957" s="181"/>
      <c r="V957" s="181"/>
      <c r="W957" s="178"/>
      <c r="X957" s="178"/>
      <c r="Y957" s="178"/>
      <c r="Z957" s="178"/>
    </row>
    <row r="958" spans="1:26" ht="14.25" customHeight="1">
      <c r="A958" s="178"/>
      <c r="B958" s="192"/>
      <c r="C958" s="178"/>
      <c r="D958" s="178"/>
      <c r="E958" s="178"/>
      <c r="F958" s="178"/>
      <c r="G958" s="178"/>
      <c r="H958" s="178"/>
      <c r="I958" s="178"/>
      <c r="J958" s="178"/>
      <c r="K958" s="181"/>
      <c r="L958" s="178"/>
      <c r="M958" s="178"/>
      <c r="N958" s="178"/>
      <c r="O958" s="178"/>
      <c r="P958" s="178"/>
      <c r="Q958" s="181"/>
      <c r="R958" s="181"/>
      <c r="S958" s="181"/>
      <c r="T958" s="181"/>
      <c r="U958" s="181"/>
      <c r="V958" s="181"/>
      <c r="W958" s="178"/>
      <c r="X958" s="178"/>
      <c r="Y958" s="178"/>
      <c r="Z958" s="178"/>
    </row>
    <row r="959" spans="1:26" ht="14.25" customHeight="1">
      <c r="A959" s="178"/>
      <c r="B959" s="192"/>
      <c r="C959" s="178"/>
      <c r="D959" s="178"/>
      <c r="E959" s="178"/>
      <c r="F959" s="178"/>
      <c r="G959" s="178"/>
      <c r="H959" s="178"/>
      <c r="I959" s="178"/>
      <c r="J959" s="178"/>
      <c r="K959" s="181"/>
      <c r="L959" s="178"/>
      <c r="M959" s="178"/>
      <c r="N959" s="178"/>
      <c r="O959" s="178"/>
      <c r="P959" s="178"/>
      <c r="Q959" s="181"/>
      <c r="R959" s="181"/>
      <c r="S959" s="181"/>
      <c r="T959" s="181"/>
      <c r="U959" s="181"/>
      <c r="V959" s="181"/>
      <c r="W959" s="178"/>
      <c r="X959" s="178"/>
      <c r="Y959" s="178"/>
      <c r="Z959" s="178"/>
    </row>
    <row r="960" spans="1:26" ht="14.25" customHeight="1">
      <c r="A960" s="178"/>
      <c r="B960" s="192"/>
      <c r="C960" s="178"/>
      <c r="D960" s="178"/>
      <c r="E960" s="178"/>
      <c r="F960" s="178"/>
      <c r="G960" s="178"/>
      <c r="H960" s="178"/>
      <c r="I960" s="178"/>
      <c r="J960" s="178"/>
      <c r="K960" s="181"/>
      <c r="L960" s="178"/>
      <c r="M960" s="178"/>
      <c r="N960" s="178"/>
      <c r="O960" s="178"/>
      <c r="P960" s="178"/>
      <c r="Q960" s="181"/>
      <c r="R960" s="181"/>
      <c r="S960" s="181"/>
      <c r="T960" s="181"/>
      <c r="U960" s="181"/>
      <c r="V960" s="181"/>
      <c r="W960" s="178"/>
      <c r="X960" s="178"/>
      <c r="Y960" s="178"/>
      <c r="Z960" s="178"/>
    </row>
    <row r="961" spans="1:26" ht="14.25" customHeight="1">
      <c r="A961" s="178"/>
      <c r="B961" s="192"/>
      <c r="C961" s="178"/>
      <c r="D961" s="178"/>
      <c r="E961" s="178"/>
      <c r="F961" s="178"/>
      <c r="G961" s="178"/>
      <c r="H961" s="178"/>
      <c r="I961" s="178"/>
      <c r="J961" s="178"/>
      <c r="K961" s="181"/>
      <c r="L961" s="178"/>
      <c r="M961" s="178"/>
      <c r="N961" s="178"/>
      <c r="O961" s="178"/>
      <c r="P961" s="178"/>
      <c r="Q961" s="181"/>
      <c r="R961" s="181"/>
      <c r="S961" s="181"/>
      <c r="T961" s="181"/>
      <c r="U961" s="181"/>
      <c r="V961" s="181"/>
      <c r="W961" s="178"/>
      <c r="X961" s="178"/>
      <c r="Y961" s="178"/>
      <c r="Z961" s="178"/>
    </row>
    <row r="962" spans="1:26" ht="14.25" customHeight="1">
      <c r="A962" s="178"/>
      <c r="B962" s="192"/>
      <c r="C962" s="178"/>
      <c r="D962" s="178"/>
      <c r="E962" s="178"/>
      <c r="F962" s="178"/>
      <c r="G962" s="178"/>
      <c r="H962" s="178"/>
      <c r="I962" s="178"/>
      <c r="J962" s="178"/>
      <c r="K962" s="181"/>
      <c r="L962" s="178"/>
      <c r="M962" s="178"/>
      <c r="N962" s="178"/>
      <c r="O962" s="178"/>
      <c r="P962" s="178"/>
      <c r="Q962" s="181"/>
      <c r="R962" s="181"/>
      <c r="S962" s="181"/>
      <c r="T962" s="181"/>
      <c r="U962" s="181"/>
      <c r="V962" s="181"/>
      <c r="W962" s="178"/>
      <c r="X962" s="178"/>
      <c r="Y962" s="178"/>
      <c r="Z962" s="178"/>
    </row>
    <row r="963" spans="1:26" ht="14.25" customHeight="1">
      <c r="A963" s="178"/>
      <c r="B963" s="192"/>
      <c r="C963" s="178"/>
      <c r="D963" s="178"/>
      <c r="E963" s="178"/>
      <c r="F963" s="178"/>
      <c r="G963" s="178"/>
      <c r="H963" s="178"/>
      <c r="I963" s="178"/>
      <c r="J963" s="178"/>
      <c r="K963" s="181"/>
      <c r="L963" s="178"/>
      <c r="M963" s="178"/>
      <c r="N963" s="178"/>
      <c r="O963" s="178"/>
      <c r="P963" s="178"/>
      <c r="Q963" s="181"/>
      <c r="R963" s="181"/>
      <c r="S963" s="181"/>
      <c r="T963" s="181"/>
      <c r="U963" s="181"/>
      <c r="V963" s="181"/>
      <c r="W963" s="178"/>
      <c r="X963" s="178"/>
      <c r="Y963" s="178"/>
      <c r="Z963" s="178"/>
    </row>
    <row r="964" spans="1:26" ht="14.25" customHeight="1">
      <c r="A964" s="178"/>
      <c r="B964" s="192"/>
      <c r="C964" s="178"/>
      <c r="D964" s="178"/>
      <c r="E964" s="178"/>
      <c r="F964" s="178"/>
      <c r="G964" s="178"/>
      <c r="H964" s="178"/>
      <c r="I964" s="178"/>
      <c r="J964" s="178"/>
      <c r="K964" s="181"/>
      <c r="L964" s="178"/>
      <c r="M964" s="178"/>
      <c r="N964" s="178"/>
      <c r="O964" s="178"/>
      <c r="P964" s="178"/>
      <c r="Q964" s="181"/>
      <c r="R964" s="181"/>
      <c r="S964" s="181"/>
      <c r="T964" s="181"/>
      <c r="U964" s="181"/>
      <c r="V964" s="181"/>
      <c r="W964" s="178"/>
      <c r="X964" s="178"/>
      <c r="Y964" s="178"/>
      <c r="Z964" s="178"/>
    </row>
    <row r="965" spans="1:26" ht="14.25" customHeight="1">
      <c r="A965" s="178"/>
      <c r="B965" s="192"/>
      <c r="C965" s="178"/>
      <c r="D965" s="178"/>
      <c r="E965" s="178"/>
      <c r="F965" s="178"/>
      <c r="G965" s="178"/>
      <c r="H965" s="178"/>
      <c r="I965" s="178"/>
      <c r="J965" s="178"/>
      <c r="K965" s="181"/>
      <c r="L965" s="178"/>
      <c r="M965" s="178"/>
      <c r="N965" s="178"/>
      <c r="O965" s="178"/>
      <c r="P965" s="178"/>
      <c r="Q965" s="181"/>
      <c r="R965" s="181"/>
      <c r="S965" s="181"/>
      <c r="T965" s="181"/>
      <c r="U965" s="181"/>
      <c r="V965" s="181"/>
      <c r="W965" s="178"/>
      <c r="X965" s="178"/>
      <c r="Y965" s="178"/>
      <c r="Z965" s="178"/>
    </row>
    <row r="966" spans="1:26" ht="14.25" customHeight="1">
      <c r="A966" s="178"/>
      <c r="B966" s="192"/>
      <c r="C966" s="178"/>
      <c r="D966" s="178"/>
      <c r="E966" s="178"/>
      <c r="F966" s="178"/>
      <c r="G966" s="178"/>
      <c r="H966" s="178"/>
      <c r="I966" s="178"/>
      <c r="J966" s="178"/>
      <c r="K966" s="181"/>
      <c r="L966" s="178"/>
      <c r="M966" s="178"/>
      <c r="N966" s="178"/>
      <c r="O966" s="178"/>
      <c r="P966" s="178"/>
      <c r="Q966" s="181"/>
      <c r="R966" s="181"/>
      <c r="S966" s="181"/>
      <c r="T966" s="181"/>
      <c r="U966" s="181"/>
      <c r="V966" s="181"/>
      <c r="W966" s="178"/>
      <c r="X966" s="178"/>
      <c r="Y966" s="178"/>
      <c r="Z966" s="178"/>
    </row>
    <row r="967" spans="1:26" ht="14.25" customHeight="1">
      <c r="A967" s="178"/>
      <c r="B967" s="192"/>
      <c r="C967" s="178"/>
      <c r="D967" s="178"/>
      <c r="E967" s="178"/>
      <c r="F967" s="178"/>
      <c r="G967" s="178"/>
      <c r="H967" s="178"/>
      <c r="I967" s="178"/>
      <c r="J967" s="178"/>
      <c r="K967" s="181"/>
      <c r="L967" s="178"/>
      <c r="M967" s="178"/>
      <c r="N967" s="178"/>
      <c r="O967" s="178"/>
      <c r="P967" s="178"/>
      <c r="Q967" s="181"/>
      <c r="R967" s="181"/>
      <c r="S967" s="181"/>
      <c r="T967" s="181"/>
      <c r="U967" s="181"/>
      <c r="V967" s="181"/>
      <c r="W967" s="178"/>
      <c r="X967" s="178"/>
      <c r="Y967" s="178"/>
      <c r="Z967" s="178"/>
    </row>
    <row r="968" spans="1:26" ht="14.25" customHeight="1">
      <c r="A968" s="178"/>
      <c r="B968" s="192"/>
      <c r="C968" s="178"/>
      <c r="D968" s="178"/>
      <c r="E968" s="178"/>
      <c r="F968" s="178"/>
      <c r="G968" s="178"/>
      <c r="H968" s="178"/>
      <c r="I968" s="178"/>
      <c r="J968" s="178"/>
      <c r="K968" s="181"/>
      <c r="L968" s="178"/>
      <c r="M968" s="178"/>
      <c r="N968" s="178"/>
      <c r="O968" s="178"/>
      <c r="P968" s="178"/>
      <c r="Q968" s="181"/>
      <c r="R968" s="181"/>
      <c r="S968" s="181"/>
      <c r="T968" s="181"/>
      <c r="U968" s="181"/>
      <c r="V968" s="181"/>
      <c r="W968" s="178"/>
      <c r="X968" s="178"/>
      <c r="Y968" s="178"/>
      <c r="Z968" s="178"/>
    </row>
    <row r="969" spans="1:26" ht="14.25" customHeight="1">
      <c r="A969" s="178"/>
      <c r="B969" s="192"/>
      <c r="C969" s="178"/>
      <c r="D969" s="178"/>
      <c r="E969" s="178"/>
      <c r="F969" s="178"/>
      <c r="G969" s="178"/>
      <c r="H969" s="178"/>
      <c r="I969" s="178"/>
      <c r="J969" s="178"/>
      <c r="K969" s="181"/>
      <c r="L969" s="178"/>
      <c r="M969" s="178"/>
      <c r="N969" s="178"/>
      <c r="O969" s="178"/>
      <c r="P969" s="178"/>
      <c r="Q969" s="181"/>
      <c r="R969" s="181"/>
      <c r="S969" s="181"/>
      <c r="T969" s="181"/>
      <c r="U969" s="181"/>
      <c r="V969" s="181"/>
      <c r="W969" s="178"/>
      <c r="X969" s="178"/>
      <c r="Y969" s="178"/>
      <c r="Z969" s="178"/>
    </row>
    <row r="970" spans="1:26" ht="14.25" customHeight="1">
      <c r="A970" s="178"/>
      <c r="B970" s="192"/>
      <c r="C970" s="178"/>
      <c r="D970" s="178"/>
      <c r="E970" s="178"/>
      <c r="F970" s="178"/>
      <c r="G970" s="178"/>
      <c r="H970" s="178"/>
      <c r="I970" s="178"/>
      <c r="J970" s="178"/>
      <c r="K970" s="181"/>
      <c r="L970" s="178"/>
      <c r="M970" s="178"/>
      <c r="N970" s="178"/>
      <c r="O970" s="178"/>
      <c r="P970" s="178"/>
      <c r="Q970" s="181"/>
      <c r="R970" s="181"/>
      <c r="S970" s="181"/>
      <c r="T970" s="181"/>
      <c r="U970" s="181"/>
      <c r="V970" s="181"/>
      <c r="W970" s="178"/>
      <c r="X970" s="178"/>
      <c r="Y970" s="178"/>
      <c r="Z970" s="178"/>
    </row>
    <row r="971" spans="1:26" ht="14.25" customHeight="1">
      <c r="A971" s="178"/>
      <c r="B971" s="192"/>
      <c r="C971" s="178"/>
      <c r="D971" s="178"/>
      <c r="E971" s="178"/>
      <c r="F971" s="178"/>
      <c r="G971" s="178"/>
      <c r="H971" s="178"/>
      <c r="I971" s="178"/>
      <c r="J971" s="178"/>
      <c r="K971" s="181"/>
      <c r="L971" s="178"/>
      <c r="M971" s="178"/>
      <c r="N971" s="178"/>
      <c r="O971" s="178"/>
      <c r="P971" s="178"/>
      <c r="Q971" s="181"/>
      <c r="R971" s="181"/>
      <c r="S971" s="181"/>
      <c r="T971" s="181"/>
      <c r="U971" s="181"/>
      <c r="V971" s="181"/>
      <c r="W971" s="178"/>
      <c r="X971" s="178"/>
      <c r="Y971" s="178"/>
      <c r="Z971" s="178"/>
    </row>
    <row r="972" spans="1:26" ht="14.25" customHeight="1">
      <c r="A972" s="178"/>
      <c r="B972" s="192"/>
      <c r="C972" s="178"/>
      <c r="D972" s="178"/>
      <c r="E972" s="178"/>
      <c r="F972" s="178"/>
      <c r="G972" s="178"/>
      <c r="H972" s="178"/>
      <c r="I972" s="178"/>
      <c r="J972" s="178"/>
      <c r="K972" s="181"/>
      <c r="L972" s="178"/>
      <c r="M972" s="178"/>
      <c r="N972" s="178"/>
      <c r="O972" s="178"/>
      <c r="P972" s="178"/>
      <c r="Q972" s="181"/>
      <c r="R972" s="181"/>
      <c r="S972" s="181"/>
      <c r="T972" s="181"/>
      <c r="U972" s="181"/>
      <c r="V972" s="181"/>
      <c r="W972" s="178"/>
      <c r="X972" s="178"/>
      <c r="Y972" s="178"/>
      <c r="Z972" s="178"/>
    </row>
    <row r="973" spans="1:26" ht="14.25" customHeight="1">
      <c r="A973" s="178"/>
      <c r="B973" s="192"/>
      <c r="C973" s="178"/>
      <c r="D973" s="178"/>
      <c r="E973" s="178"/>
      <c r="F973" s="178"/>
      <c r="G973" s="178"/>
      <c r="H973" s="178"/>
      <c r="I973" s="178"/>
      <c r="J973" s="178"/>
      <c r="K973" s="181"/>
      <c r="L973" s="178"/>
      <c r="M973" s="178"/>
      <c r="N973" s="178"/>
      <c r="O973" s="178"/>
      <c r="P973" s="178"/>
      <c r="Q973" s="181"/>
      <c r="R973" s="181"/>
      <c r="S973" s="181"/>
      <c r="T973" s="181"/>
      <c r="U973" s="181"/>
      <c r="V973" s="181"/>
      <c r="W973" s="178"/>
      <c r="X973" s="178"/>
      <c r="Y973" s="178"/>
      <c r="Z973" s="178"/>
    </row>
    <row r="974" spans="1:26" ht="14.25" customHeight="1">
      <c r="A974" s="178"/>
      <c r="B974" s="192"/>
      <c r="C974" s="178"/>
      <c r="D974" s="178"/>
      <c r="E974" s="178"/>
      <c r="F974" s="178"/>
      <c r="G974" s="178"/>
      <c r="H974" s="178"/>
      <c r="I974" s="178"/>
      <c r="J974" s="178"/>
      <c r="K974" s="181"/>
      <c r="L974" s="178"/>
      <c r="M974" s="178"/>
      <c r="N974" s="178"/>
      <c r="O974" s="178"/>
      <c r="P974" s="178"/>
      <c r="Q974" s="181"/>
      <c r="R974" s="181"/>
      <c r="S974" s="181"/>
      <c r="T974" s="181"/>
      <c r="U974" s="181"/>
      <c r="V974" s="181"/>
      <c r="W974" s="178"/>
      <c r="X974" s="178"/>
      <c r="Y974" s="178"/>
      <c r="Z974" s="178"/>
    </row>
    <row r="975" spans="1:26" ht="14.25" customHeight="1">
      <c r="A975" s="178"/>
      <c r="B975" s="192"/>
      <c r="C975" s="178"/>
      <c r="D975" s="178"/>
      <c r="E975" s="178"/>
      <c r="F975" s="178"/>
      <c r="G975" s="178"/>
      <c r="H975" s="178"/>
      <c r="I975" s="178"/>
      <c r="J975" s="178"/>
      <c r="K975" s="181"/>
      <c r="L975" s="178"/>
      <c r="M975" s="178"/>
      <c r="N975" s="178"/>
      <c r="O975" s="178"/>
      <c r="P975" s="178"/>
      <c r="Q975" s="181"/>
      <c r="R975" s="181"/>
      <c r="S975" s="181"/>
      <c r="T975" s="181"/>
      <c r="U975" s="181"/>
      <c r="V975" s="181"/>
      <c r="W975" s="178"/>
      <c r="X975" s="178"/>
      <c r="Y975" s="178"/>
      <c r="Z975" s="178"/>
    </row>
    <row r="976" spans="1:26" ht="14.25" customHeight="1">
      <c r="A976" s="178"/>
      <c r="B976" s="192"/>
      <c r="C976" s="178"/>
      <c r="D976" s="178"/>
      <c r="E976" s="178"/>
      <c r="F976" s="178"/>
      <c r="G976" s="178"/>
      <c r="H976" s="178"/>
      <c r="I976" s="178"/>
      <c r="J976" s="178"/>
      <c r="K976" s="181"/>
      <c r="L976" s="178"/>
      <c r="M976" s="178"/>
      <c r="N976" s="178"/>
      <c r="O976" s="178"/>
      <c r="P976" s="178"/>
      <c r="Q976" s="181"/>
      <c r="R976" s="181"/>
      <c r="S976" s="181"/>
      <c r="T976" s="181"/>
      <c r="U976" s="181"/>
      <c r="V976" s="181"/>
      <c r="W976" s="178"/>
      <c r="X976" s="178"/>
      <c r="Y976" s="178"/>
      <c r="Z976" s="178"/>
    </row>
    <row r="977" spans="1:26" ht="14.25" customHeight="1">
      <c r="A977" s="178"/>
      <c r="B977" s="192"/>
      <c r="C977" s="178"/>
      <c r="D977" s="178"/>
      <c r="E977" s="178"/>
      <c r="F977" s="178"/>
      <c r="G977" s="178"/>
      <c r="H977" s="178"/>
      <c r="I977" s="178"/>
      <c r="J977" s="178"/>
      <c r="K977" s="181"/>
      <c r="L977" s="178"/>
      <c r="M977" s="178"/>
      <c r="N977" s="178"/>
      <c r="O977" s="178"/>
      <c r="P977" s="178"/>
      <c r="Q977" s="181"/>
      <c r="R977" s="181"/>
      <c r="S977" s="181"/>
      <c r="T977" s="181"/>
      <c r="U977" s="181"/>
      <c r="V977" s="181"/>
      <c r="W977" s="178"/>
      <c r="X977" s="178"/>
      <c r="Y977" s="178"/>
      <c r="Z977" s="178"/>
    </row>
    <row r="978" spans="1:26" ht="14.25" customHeight="1">
      <c r="A978" s="178"/>
      <c r="B978" s="192"/>
      <c r="C978" s="178"/>
      <c r="D978" s="178"/>
      <c r="E978" s="178"/>
      <c r="F978" s="178"/>
      <c r="G978" s="178"/>
      <c r="H978" s="178"/>
      <c r="I978" s="178"/>
      <c r="J978" s="178"/>
      <c r="K978" s="181"/>
      <c r="L978" s="178"/>
      <c r="M978" s="178"/>
      <c r="N978" s="178"/>
      <c r="O978" s="178"/>
      <c r="P978" s="178"/>
      <c r="Q978" s="181"/>
      <c r="R978" s="181"/>
      <c r="S978" s="181"/>
      <c r="T978" s="181"/>
      <c r="U978" s="181"/>
      <c r="V978" s="181"/>
      <c r="W978" s="178"/>
      <c r="X978" s="178"/>
      <c r="Y978" s="178"/>
      <c r="Z978" s="178"/>
    </row>
    <row r="979" spans="1:26" ht="14.25" customHeight="1">
      <c r="A979" s="178"/>
      <c r="B979" s="192"/>
      <c r="C979" s="178"/>
      <c r="D979" s="178"/>
      <c r="E979" s="178"/>
      <c r="F979" s="178"/>
      <c r="G979" s="178"/>
      <c r="H979" s="178"/>
      <c r="I979" s="178"/>
      <c r="J979" s="178"/>
      <c r="K979" s="181"/>
      <c r="L979" s="178"/>
      <c r="M979" s="178"/>
      <c r="N979" s="178"/>
      <c r="O979" s="178"/>
      <c r="P979" s="178"/>
      <c r="Q979" s="181"/>
      <c r="R979" s="181"/>
      <c r="S979" s="181"/>
      <c r="T979" s="181"/>
      <c r="U979" s="181"/>
      <c r="V979" s="181"/>
      <c r="W979" s="178"/>
      <c r="X979" s="178"/>
      <c r="Y979" s="178"/>
      <c r="Z979" s="178"/>
    </row>
    <row r="980" spans="1:26" ht="14.25" customHeight="1">
      <c r="A980" s="178"/>
      <c r="B980" s="192"/>
      <c r="C980" s="178"/>
      <c r="D980" s="178"/>
      <c r="E980" s="178"/>
      <c r="F980" s="178"/>
      <c r="G980" s="178"/>
      <c r="H980" s="178"/>
      <c r="I980" s="178"/>
      <c r="J980" s="178"/>
      <c r="K980" s="181"/>
      <c r="L980" s="178"/>
      <c r="M980" s="178"/>
      <c r="N980" s="178"/>
      <c r="O980" s="178"/>
      <c r="P980" s="178"/>
      <c r="Q980" s="181"/>
      <c r="R980" s="181"/>
      <c r="S980" s="181"/>
      <c r="T980" s="181"/>
      <c r="U980" s="181"/>
      <c r="V980" s="181"/>
      <c r="W980" s="178"/>
      <c r="X980" s="178"/>
      <c r="Y980" s="178"/>
      <c r="Z980" s="178"/>
    </row>
    <row r="981" spans="1:26" ht="14.25" customHeight="1">
      <c r="A981" s="178"/>
      <c r="B981" s="192"/>
      <c r="C981" s="178"/>
      <c r="D981" s="178"/>
      <c r="E981" s="178"/>
      <c r="F981" s="178"/>
      <c r="G981" s="178"/>
      <c r="H981" s="178"/>
      <c r="I981" s="178"/>
      <c r="J981" s="178"/>
      <c r="K981" s="181"/>
      <c r="L981" s="178"/>
      <c r="M981" s="178"/>
      <c r="N981" s="178"/>
      <c r="O981" s="178"/>
      <c r="P981" s="178"/>
      <c r="Q981" s="181"/>
      <c r="R981" s="181"/>
      <c r="S981" s="181"/>
      <c r="T981" s="181"/>
      <c r="U981" s="181"/>
      <c r="V981" s="181"/>
      <c r="W981" s="178"/>
      <c r="X981" s="178"/>
      <c r="Y981" s="178"/>
      <c r="Z981" s="178"/>
    </row>
    <row r="982" spans="1:26" ht="14.25" customHeight="1">
      <c r="A982" s="178"/>
      <c r="B982" s="192"/>
      <c r="C982" s="178"/>
      <c r="D982" s="178"/>
      <c r="E982" s="178"/>
      <c r="F982" s="178"/>
      <c r="G982" s="178"/>
      <c r="H982" s="178"/>
      <c r="I982" s="178"/>
      <c r="J982" s="178"/>
      <c r="K982" s="181"/>
      <c r="L982" s="178"/>
      <c r="M982" s="178"/>
      <c r="N982" s="178"/>
      <c r="O982" s="178"/>
      <c r="P982" s="178"/>
      <c r="Q982" s="181"/>
      <c r="R982" s="181"/>
      <c r="S982" s="181"/>
      <c r="T982" s="181"/>
      <c r="U982" s="181"/>
      <c r="V982" s="181"/>
      <c r="W982" s="178"/>
      <c r="X982" s="178"/>
      <c r="Y982" s="178"/>
      <c r="Z982" s="178"/>
    </row>
    <row r="983" spans="1:26" ht="14.25" customHeight="1">
      <c r="A983" s="178"/>
      <c r="B983" s="192"/>
      <c r="C983" s="178"/>
      <c r="D983" s="178"/>
      <c r="E983" s="178"/>
      <c r="F983" s="178"/>
      <c r="G983" s="178"/>
      <c r="H983" s="178"/>
      <c r="I983" s="178"/>
      <c r="J983" s="178"/>
      <c r="K983" s="181"/>
      <c r="L983" s="178"/>
      <c r="M983" s="178"/>
      <c r="N983" s="178"/>
      <c r="O983" s="178"/>
      <c r="P983" s="178"/>
      <c r="Q983" s="181"/>
      <c r="R983" s="181"/>
      <c r="S983" s="181"/>
      <c r="T983" s="181"/>
      <c r="U983" s="181"/>
      <c r="V983" s="181"/>
      <c r="W983" s="178"/>
      <c r="X983" s="178"/>
      <c r="Y983" s="178"/>
      <c r="Z983" s="178"/>
    </row>
    <row r="984" spans="1:26" ht="14.25" customHeight="1">
      <c r="A984" s="178"/>
      <c r="B984" s="192"/>
      <c r="C984" s="178"/>
      <c r="D984" s="178"/>
      <c r="E984" s="178"/>
      <c r="F984" s="178"/>
      <c r="G984" s="178"/>
      <c r="H984" s="178"/>
      <c r="I984" s="178"/>
      <c r="J984" s="178"/>
      <c r="K984" s="181"/>
      <c r="L984" s="178"/>
      <c r="M984" s="178"/>
      <c r="N984" s="178"/>
      <c r="O984" s="178"/>
      <c r="P984" s="178"/>
      <c r="Q984" s="181"/>
      <c r="R984" s="181"/>
      <c r="S984" s="181"/>
      <c r="T984" s="181"/>
      <c r="U984" s="181"/>
      <c r="V984" s="181"/>
      <c r="W984" s="178"/>
      <c r="X984" s="178"/>
      <c r="Y984" s="178"/>
      <c r="Z984" s="178"/>
    </row>
    <row r="985" spans="1:26" ht="14.25" customHeight="1">
      <c r="A985" s="178"/>
      <c r="B985" s="192"/>
      <c r="C985" s="178"/>
      <c r="D985" s="178"/>
      <c r="E985" s="178"/>
      <c r="F985" s="178"/>
      <c r="G985" s="178"/>
      <c r="H985" s="178"/>
      <c r="I985" s="178"/>
      <c r="J985" s="178"/>
      <c r="K985" s="181"/>
      <c r="L985" s="178"/>
      <c r="M985" s="178"/>
      <c r="N985" s="178"/>
      <c r="O985" s="178"/>
      <c r="P985" s="178"/>
      <c r="Q985" s="181"/>
      <c r="R985" s="181"/>
      <c r="S985" s="181"/>
      <c r="T985" s="181"/>
      <c r="U985" s="181"/>
      <c r="V985" s="181"/>
      <c r="W985" s="178"/>
      <c r="X985" s="178"/>
      <c r="Y985" s="178"/>
      <c r="Z985" s="178"/>
    </row>
    <row r="986" spans="1:26" ht="14.25" customHeight="1">
      <c r="A986" s="178"/>
      <c r="B986" s="192"/>
      <c r="C986" s="178"/>
      <c r="D986" s="178"/>
      <c r="E986" s="178"/>
      <c r="F986" s="178"/>
      <c r="G986" s="178"/>
      <c r="H986" s="178"/>
      <c r="I986" s="178"/>
      <c r="J986" s="178"/>
      <c r="K986" s="181"/>
      <c r="L986" s="178"/>
      <c r="M986" s="178"/>
      <c r="N986" s="178"/>
      <c r="O986" s="178"/>
      <c r="P986" s="178"/>
      <c r="Q986" s="181"/>
      <c r="R986" s="181"/>
      <c r="S986" s="181"/>
      <c r="T986" s="181"/>
      <c r="U986" s="181"/>
      <c r="V986" s="181"/>
      <c r="W986" s="178"/>
      <c r="X986" s="178"/>
      <c r="Y986" s="178"/>
      <c r="Z986" s="178"/>
    </row>
    <row r="987" spans="1:26" ht="14.25" customHeight="1">
      <c r="A987" s="178"/>
      <c r="B987" s="192"/>
      <c r="C987" s="178"/>
      <c r="D987" s="178"/>
      <c r="E987" s="178"/>
      <c r="F987" s="178"/>
      <c r="G987" s="178"/>
      <c r="H987" s="178"/>
      <c r="I987" s="178"/>
      <c r="J987" s="178"/>
      <c r="K987" s="181"/>
      <c r="L987" s="178"/>
      <c r="M987" s="178"/>
      <c r="N987" s="178"/>
      <c r="O987" s="178"/>
      <c r="P987" s="178"/>
      <c r="Q987" s="181"/>
      <c r="R987" s="181"/>
      <c r="S987" s="181"/>
      <c r="T987" s="181"/>
      <c r="U987" s="181"/>
      <c r="V987" s="181"/>
      <c r="W987" s="178"/>
      <c r="X987" s="178"/>
      <c r="Y987" s="178"/>
      <c r="Z987" s="178"/>
    </row>
    <row r="988" spans="1:26" ht="14.25" customHeight="1">
      <c r="A988" s="178"/>
      <c r="B988" s="192"/>
      <c r="C988" s="178"/>
      <c r="D988" s="178"/>
      <c r="E988" s="178"/>
      <c r="F988" s="178"/>
      <c r="G988" s="178"/>
      <c r="H988" s="178"/>
      <c r="I988" s="178"/>
      <c r="J988" s="178"/>
      <c r="K988" s="181"/>
      <c r="L988" s="178"/>
      <c r="M988" s="178"/>
      <c r="N988" s="178"/>
      <c r="O988" s="178"/>
      <c r="P988" s="178"/>
      <c r="Q988" s="181"/>
      <c r="R988" s="181"/>
      <c r="S988" s="181"/>
      <c r="T988" s="181"/>
      <c r="U988" s="181"/>
      <c r="V988" s="181"/>
      <c r="W988" s="178"/>
      <c r="X988" s="178"/>
      <c r="Y988" s="178"/>
      <c r="Z988" s="178"/>
    </row>
    <row r="989" spans="1:26" ht="14.25" customHeight="1">
      <c r="A989" s="178"/>
      <c r="B989" s="192"/>
      <c r="C989" s="178"/>
      <c r="D989" s="178"/>
      <c r="E989" s="178"/>
      <c r="F989" s="178"/>
      <c r="G989" s="178"/>
      <c r="H989" s="178"/>
      <c r="I989" s="178"/>
      <c r="J989" s="178"/>
      <c r="K989" s="181"/>
      <c r="L989" s="178"/>
      <c r="M989" s="178"/>
      <c r="N989" s="178"/>
      <c r="O989" s="178"/>
      <c r="P989" s="178"/>
      <c r="Q989" s="181"/>
      <c r="R989" s="181"/>
      <c r="S989" s="181"/>
      <c r="T989" s="181"/>
      <c r="U989" s="181"/>
      <c r="V989" s="181"/>
      <c r="W989" s="178"/>
      <c r="X989" s="178"/>
      <c r="Y989" s="178"/>
      <c r="Z989" s="178"/>
    </row>
    <row r="990" spans="1:26" ht="14.25" customHeight="1">
      <c r="A990" s="178"/>
      <c r="B990" s="192"/>
      <c r="C990" s="178"/>
      <c r="D990" s="178"/>
      <c r="E990" s="178"/>
      <c r="F990" s="178"/>
      <c r="G990" s="178"/>
      <c r="H990" s="178"/>
      <c r="I990" s="178"/>
      <c r="J990" s="178"/>
      <c r="K990" s="181"/>
      <c r="L990" s="178"/>
      <c r="M990" s="178"/>
      <c r="N990" s="178"/>
      <c r="O990" s="178"/>
      <c r="P990" s="178"/>
      <c r="Q990" s="181"/>
      <c r="R990" s="181"/>
      <c r="S990" s="181"/>
      <c r="T990" s="181"/>
      <c r="U990" s="181"/>
      <c r="V990" s="181"/>
      <c r="W990" s="178"/>
      <c r="X990" s="178"/>
      <c r="Y990" s="178"/>
      <c r="Z990" s="178"/>
    </row>
    <row r="991" spans="1:26" ht="14.25" customHeight="1">
      <c r="A991" s="178"/>
      <c r="B991" s="192"/>
      <c r="C991" s="178"/>
      <c r="D991" s="178"/>
      <c r="E991" s="178"/>
      <c r="F991" s="178"/>
      <c r="G991" s="178"/>
      <c r="H991" s="178"/>
      <c r="I991" s="178"/>
      <c r="J991" s="178"/>
      <c r="K991" s="181"/>
      <c r="L991" s="178"/>
      <c r="M991" s="178"/>
      <c r="N991" s="178"/>
      <c r="O991" s="178"/>
      <c r="P991" s="178"/>
      <c r="Q991" s="181"/>
      <c r="R991" s="181"/>
      <c r="S991" s="181"/>
      <c r="T991" s="181"/>
      <c r="U991" s="181"/>
      <c r="V991" s="181"/>
      <c r="W991" s="178"/>
      <c r="X991" s="178"/>
      <c r="Y991" s="178"/>
      <c r="Z991" s="178"/>
    </row>
    <row r="992" spans="1:26" ht="14.25" customHeight="1">
      <c r="A992" s="178"/>
      <c r="B992" s="192"/>
      <c r="C992" s="178"/>
      <c r="D992" s="178"/>
      <c r="E992" s="178"/>
      <c r="F992" s="178"/>
      <c r="G992" s="178"/>
      <c r="H992" s="178"/>
      <c r="I992" s="178"/>
      <c r="J992" s="178"/>
      <c r="K992" s="181"/>
      <c r="L992" s="178"/>
      <c r="M992" s="178"/>
      <c r="N992" s="178"/>
      <c r="O992" s="178"/>
      <c r="P992" s="178"/>
      <c r="Q992" s="181"/>
      <c r="R992" s="181"/>
      <c r="S992" s="181"/>
      <c r="T992" s="181"/>
      <c r="U992" s="181"/>
      <c r="V992" s="181"/>
      <c r="W992" s="178"/>
      <c r="X992" s="178"/>
      <c r="Y992" s="178"/>
      <c r="Z992" s="178"/>
    </row>
    <row r="993" spans="1:26" ht="14.25" customHeight="1">
      <c r="A993" s="178"/>
      <c r="B993" s="192"/>
      <c r="C993" s="178"/>
      <c r="D993" s="178"/>
      <c r="E993" s="178"/>
      <c r="F993" s="178"/>
      <c r="G993" s="178"/>
      <c r="H993" s="178"/>
      <c r="I993" s="178"/>
      <c r="J993" s="178"/>
      <c r="K993" s="181"/>
      <c r="L993" s="178"/>
      <c r="M993" s="178"/>
      <c r="N993" s="178"/>
      <c r="O993" s="178"/>
      <c r="P993" s="178"/>
      <c r="Q993" s="181"/>
      <c r="R993" s="181"/>
      <c r="S993" s="181"/>
      <c r="T993" s="181"/>
      <c r="U993" s="181"/>
      <c r="V993" s="181"/>
      <c r="W993" s="178"/>
      <c r="X993" s="178"/>
      <c r="Y993" s="178"/>
      <c r="Z993" s="178"/>
    </row>
    <row r="994" spans="1:26" ht="14.25" customHeight="1">
      <c r="A994" s="178"/>
      <c r="B994" s="192"/>
      <c r="C994" s="178"/>
      <c r="D994" s="178"/>
      <c r="E994" s="178"/>
      <c r="F994" s="178"/>
      <c r="G994" s="178"/>
      <c r="H994" s="178"/>
      <c r="I994" s="178"/>
      <c r="J994" s="178"/>
      <c r="K994" s="181"/>
      <c r="L994" s="178"/>
      <c r="M994" s="178"/>
      <c r="N994" s="178"/>
      <c r="O994" s="178"/>
      <c r="P994" s="178"/>
      <c r="Q994" s="181"/>
      <c r="R994" s="181"/>
      <c r="S994" s="181"/>
      <c r="T994" s="181"/>
      <c r="U994" s="181"/>
      <c r="V994" s="181"/>
      <c r="W994" s="178"/>
      <c r="X994" s="178"/>
      <c r="Y994" s="178"/>
      <c r="Z994" s="178"/>
    </row>
    <row r="995" spans="1:26" ht="14.25" customHeight="1">
      <c r="A995" s="178"/>
      <c r="B995" s="192"/>
      <c r="C995" s="178"/>
      <c r="D995" s="178"/>
      <c r="E995" s="178"/>
      <c r="F995" s="178"/>
      <c r="G995" s="178"/>
      <c r="H995" s="178"/>
      <c r="I995" s="178"/>
      <c r="J995" s="178"/>
      <c r="K995" s="181"/>
      <c r="L995" s="178"/>
      <c r="M995" s="178"/>
      <c r="N995" s="178"/>
      <c r="O995" s="178"/>
      <c r="P995" s="178"/>
      <c r="Q995" s="181"/>
      <c r="R995" s="181"/>
      <c r="S995" s="181"/>
      <c r="T995" s="181"/>
      <c r="U995" s="181"/>
      <c r="V995" s="181"/>
      <c r="W995" s="178"/>
      <c r="X995" s="178"/>
      <c r="Y995" s="178"/>
      <c r="Z995" s="178"/>
    </row>
    <row r="996" spans="1:26" ht="14.25" customHeight="1">
      <c r="A996" s="178"/>
      <c r="B996" s="192"/>
      <c r="C996" s="178"/>
      <c r="D996" s="178"/>
      <c r="E996" s="178"/>
      <c r="F996" s="178"/>
      <c r="G996" s="178"/>
      <c r="H996" s="178"/>
      <c r="I996" s="178"/>
      <c r="J996" s="178"/>
      <c r="K996" s="181"/>
      <c r="L996" s="178"/>
      <c r="M996" s="178"/>
      <c r="N996" s="178"/>
      <c r="O996" s="178"/>
      <c r="P996" s="178"/>
      <c r="Q996" s="181"/>
      <c r="R996" s="181"/>
      <c r="S996" s="181"/>
      <c r="T996" s="181"/>
      <c r="U996" s="181"/>
      <c r="V996" s="181"/>
      <c r="W996" s="178"/>
      <c r="X996" s="178"/>
      <c r="Y996" s="178"/>
      <c r="Z996" s="178"/>
    </row>
    <row r="997" spans="1:26" ht="14.25" customHeight="1">
      <c r="A997" s="178"/>
      <c r="B997" s="192"/>
      <c r="C997" s="178"/>
      <c r="D997" s="178"/>
      <c r="E997" s="178"/>
      <c r="F997" s="178"/>
      <c r="G997" s="178"/>
      <c r="H997" s="178"/>
      <c r="I997" s="178"/>
      <c r="J997" s="178"/>
      <c r="K997" s="181"/>
      <c r="L997" s="178"/>
      <c r="M997" s="178"/>
      <c r="N997" s="178"/>
      <c r="O997" s="178"/>
      <c r="P997" s="178"/>
      <c r="Q997" s="181"/>
      <c r="R997" s="181"/>
      <c r="S997" s="181"/>
      <c r="T997" s="181"/>
      <c r="U997" s="181"/>
      <c r="V997" s="181"/>
      <c r="W997" s="178"/>
      <c r="X997" s="178"/>
      <c r="Y997" s="178"/>
      <c r="Z997" s="178"/>
    </row>
    <row r="998" spans="1:26" ht="14.25" customHeight="1">
      <c r="A998" s="178"/>
      <c r="B998" s="192"/>
      <c r="C998" s="178"/>
      <c r="D998" s="178"/>
      <c r="E998" s="178"/>
      <c r="F998" s="178"/>
      <c r="G998" s="178"/>
      <c r="H998" s="178"/>
      <c r="I998" s="178"/>
      <c r="J998" s="178"/>
      <c r="K998" s="181"/>
      <c r="L998" s="178"/>
      <c r="M998" s="178"/>
      <c r="N998" s="178"/>
      <c r="O998" s="178"/>
      <c r="P998" s="178"/>
      <c r="Q998" s="181"/>
      <c r="R998" s="181"/>
      <c r="S998" s="181"/>
      <c r="T998" s="181"/>
      <c r="U998" s="181"/>
      <c r="V998" s="181"/>
      <c r="W998" s="178"/>
      <c r="X998" s="178"/>
      <c r="Y998" s="178"/>
      <c r="Z998" s="178"/>
    </row>
    <row r="999" spans="1:26" ht="14.25" customHeight="1">
      <c r="A999" s="178"/>
      <c r="B999" s="192"/>
      <c r="C999" s="178"/>
      <c r="D999" s="178"/>
      <c r="E999" s="178"/>
      <c r="F999" s="178"/>
      <c r="G999" s="178"/>
      <c r="H999" s="178"/>
      <c r="I999" s="178"/>
      <c r="J999" s="178"/>
      <c r="K999" s="181"/>
      <c r="L999" s="178"/>
      <c r="M999" s="178"/>
      <c r="N999" s="178"/>
      <c r="O999" s="178"/>
      <c r="P999" s="178"/>
      <c r="Q999" s="181"/>
      <c r="R999" s="181"/>
      <c r="S999" s="181"/>
      <c r="T999" s="181"/>
      <c r="U999" s="181"/>
      <c r="V999" s="181"/>
      <c r="W999" s="178"/>
      <c r="X999" s="178"/>
      <c r="Y999" s="178"/>
      <c r="Z999" s="178"/>
    </row>
    <row r="1000" spans="1:26" ht="14.25" customHeight="1">
      <c r="A1000" s="178"/>
      <c r="B1000" s="192"/>
      <c r="C1000" s="178"/>
      <c r="D1000" s="178"/>
      <c r="E1000" s="178"/>
      <c r="F1000" s="178"/>
      <c r="G1000" s="178"/>
      <c r="H1000" s="178"/>
      <c r="I1000" s="178"/>
      <c r="J1000" s="178"/>
      <c r="K1000" s="181"/>
      <c r="L1000" s="178"/>
      <c r="M1000" s="178"/>
      <c r="N1000" s="178"/>
      <c r="O1000" s="178"/>
      <c r="P1000" s="178"/>
      <c r="Q1000" s="181"/>
      <c r="R1000" s="181"/>
      <c r="S1000" s="181"/>
      <c r="T1000" s="181"/>
      <c r="U1000" s="181"/>
      <c r="V1000" s="181"/>
      <c r="W1000" s="178"/>
      <c r="X1000" s="178"/>
      <c r="Y1000" s="178"/>
      <c r="Z1000" s="178"/>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000"/>
  <sheetViews>
    <sheetView workbookViewId="0">
      <selection activeCell="L26" sqref="L26"/>
    </sheetView>
  </sheetViews>
  <sheetFormatPr defaultColWidth="14.42578125" defaultRowHeight="15" customHeight="1"/>
  <cols>
    <col min="1" max="1" width="4.7109375" customWidth="1"/>
    <col min="2" max="2" width="13.7109375" customWidth="1"/>
    <col min="3" max="3" width="33.7109375" customWidth="1"/>
    <col min="4" max="5" width="17.7109375" customWidth="1"/>
    <col min="6" max="6" width="15.7109375" customWidth="1"/>
    <col min="7" max="8" width="6.7109375" customWidth="1"/>
    <col min="9" max="9" width="16.7109375" customWidth="1"/>
    <col min="10" max="10" width="24.7109375" customWidth="1"/>
    <col min="11" max="11" width="16.7109375" customWidth="1"/>
    <col min="12" max="26" width="8.7109375" customWidth="1"/>
  </cols>
  <sheetData>
    <row r="1" spans="1:11" ht="14.25" customHeight="1"/>
    <row r="2" spans="1:11" ht="14.25" customHeight="1"/>
    <row r="3" spans="1:11" ht="14.25" customHeight="1"/>
    <row r="4" spans="1:11" ht="14.25" customHeight="1"/>
    <row r="5" spans="1:11" ht="14.25" customHeight="1">
      <c r="A5" s="199" t="s">
        <v>1</v>
      </c>
      <c r="B5" s="199" t="s">
        <v>1409</v>
      </c>
      <c r="C5" s="199" t="s">
        <v>1410</v>
      </c>
      <c r="D5" s="199" t="s">
        <v>1411</v>
      </c>
      <c r="E5" s="199" t="s">
        <v>1397</v>
      </c>
      <c r="F5" s="199" t="s">
        <v>1412</v>
      </c>
      <c r="G5" s="199" t="s">
        <v>407</v>
      </c>
      <c r="H5" s="199" t="s">
        <v>1390</v>
      </c>
      <c r="I5" s="199" t="s">
        <v>1413</v>
      </c>
      <c r="J5" s="199" t="s">
        <v>1414</v>
      </c>
      <c r="K5" s="199" t="s">
        <v>1415</v>
      </c>
    </row>
    <row r="6" spans="1:11" ht="14.25" customHeight="1">
      <c r="A6" s="200"/>
      <c r="B6" s="200"/>
      <c r="C6" s="200"/>
      <c r="D6" s="200"/>
      <c r="E6" s="200"/>
      <c r="F6" s="200"/>
      <c r="G6" s="200"/>
      <c r="H6" s="200"/>
      <c r="I6" s="200"/>
      <c r="J6" s="200"/>
      <c r="K6" s="200"/>
    </row>
    <row r="7" spans="1:11" ht="14.25" customHeight="1">
      <c r="A7" s="201">
        <v>1</v>
      </c>
      <c r="B7" s="200" t="s">
        <v>1416</v>
      </c>
      <c r="C7" s="200" t="s">
        <v>1417</v>
      </c>
      <c r="D7" s="200" t="s">
        <v>1418</v>
      </c>
      <c r="E7" s="200" t="s">
        <v>1419</v>
      </c>
      <c r="F7" s="200" t="s">
        <v>1419</v>
      </c>
      <c r="G7" s="200" t="s">
        <v>1419</v>
      </c>
      <c r="H7" s="200" t="s">
        <v>1419</v>
      </c>
      <c r="I7" s="200" t="s">
        <v>1419</v>
      </c>
      <c r="J7" s="200" t="s">
        <v>1419</v>
      </c>
      <c r="K7" s="200" t="s">
        <v>1419</v>
      </c>
    </row>
    <row r="8" spans="1:11" ht="14.25" customHeight="1">
      <c r="A8" s="201"/>
      <c r="B8" s="200"/>
      <c r="C8" s="200"/>
      <c r="D8" s="200"/>
      <c r="E8" s="200" t="s">
        <v>1420</v>
      </c>
      <c r="F8" s="200" t="s">
        <v>1420</v>
      </c>
      <c r="G8" s="200" t="s">
        <v>1420</v>
      </c>
      <c r="H8" s="200" t="s">
        <v>1420</v>
      </c>
      <c r="I8" s="200" t="s">
        <v>1420</v>
      </c>
      <c r="J8" s="200"/>
      <c r="K8" s="200"/>
    </row>
    <row r="9" spans="1:11" ht="14.25" customHeight="1">
      <c r="A9" s="201"/>
      <c r="B9" s="200"/>
      <c r="C9" s="200"/>
      <c r="D9" s="200"/>
      <c r="E9" s="200" t="s">
        <v>1421</v>
      </c>
      <c r="F9" s="200" t="s">
        <v>1421</v>
      </c>
      <c r="G9" s="200" t="s">
        <v>1421</v>
      </c>
      <c r="H9" s="200" t="s">
        <v>1421</v>
      </c>
      <c r="I9" s="200" t="s">
        <v>1421</v>
      </c>
      <c r="J9" s="200"/>
      <c r="K9" s="200"/>
    </row>
    <row r="10" spans="1:11" ht="14.25" customHeight="1">
      <c r="A10" s="201">
        <v>2</v>
      </c>
      <c r="B10" s="200" t="s">
        <v>1416</v>
      </c>
      <c r="C10" s="200" t="s">
        <v>1422</v>
      </c>
      <c r="D10" s="200"/>
      <c r="E10" s="200"/>
      <c r="F10" s="200"/>
      <c r="G10" s="200"/>
      <c r="H10" s="200"/>
      <c r="I10" s="200"/>
      <c r="J10" s="200"/>
      <c r="K10" s="200"/>
    </row>
    <row r="11" spans="1:11" ht="14.25" customHeight="1">
      <c r="A11" s="201">
        <v>3</v>
      </c>
      <c r="B11" s="200" t="s">
        <v>1416</v>
      </c>
      <c r="C11" s="200" t="s">
        <v>1423</v>
      </c>
      <c r="D11" s="200"/>
      <c r="E11" s="200"/>
      <c r="F11" s="200"/>
      <c r="G11" s="200"/>
      <c r="H11" s="200"/>
      <c r="I11" s="200"/>
      <c r="J11" s="200"/>
      <c r="K11" s="200"/>
    </row>
    <row r="12" spans="1:11" ht="14.25" customHeight="1">
      <c r="A12" s="201">
        <v>4</v>
      </c>
      <c r="B12" s="200" t="s">
        <v>1416</v>
      </c>
      <c r="C12" s="200" t="s">
        <v>1424</v>
      </c>
      <c r="D12" s="200"/>
      <c r="E12" s="200"/>
      <c r="F12" s="200"/>
      <c r="G12" s="200"/>
      <c r="H12" s="200"/>
      <c r="I12" s="200"/>
      <c r="J12" s="200"/>
      <c r="K12" s="200"/>
    </row>
    <row r="13" spans="1:11" ht="14.25" customHeight="1">
      <c r="A13" s="201">
        <v>5</v>
      </c>
      <c r="B13" s="200" t="s">
        <v>1416</v>
      </c>
      <c r="C13" s="200" t="s">
        <v>1425</v>
      </c>
      <c r="D13" s="200"/>
      <c r="E13" s="200"/>
      <c r="F13" s="200"/>
      <c r="G13" s="200"/>
      <c r="H13" s="200"/>
      <c r="I13" s="200"/>
      <c r="J13" s="200"/>
      <c r="K13" s="200"/>
    </row>
    <row r="14" spans="1:11" ht="14.25" customHeight="1">
      <c r="A14" s="201">
        <v>6</v>
      </c>
      <c r="B14" s="200" t="s">
        <v>1416</v>
      </c>
      <c r="C14" s="200" t="s">
        <v>1426</v>
      </c>
      <c r="D14" s="200"/>
      <c r="E14" s="200"/>
      <c r="F14" s="200"/>
      <c r="G14" s="200"/>
      <c r="H14" s="200"/>
      <c r="I14" s="200"/>
      <c r="J14" s="200"/>
      <c r="K14" s="200"/>
    </row>
    <row r="15" spans="1:11" ht="14.25" customHeight="1">
      <c r="A15" s="201">
        <v>7</v>
      </c>
      <c r="B15" s="200" t="s">
        <v>1416</v>
      </c>
      <c r="C15" s="200" t="s">
        <v>1427</v>
      </c>
      <c r="D15" s="200"/>
      <c r="E15" s="200"/>
      <c r="F15" s="200"/>
      <c r="G15" s="200"/>
      <c r="H15" s="200"/>
      <c r="I15" s="200"/>
      <c r="J15" s="200"/>
      <c r="K15" s="200"/>
    </row>
    <row r="16" spans="1:11" ht="14.25" customHeight="1">
      <c r="A16" s="201"/>
      <c r="B16" s="200"/>
      <c r="C16" s="200"/>
      <c r="D16" s="200"/>
      <c r="E16" s="200"/>
      <c r="F16" s="200"/>
      <c r="G16" s="200"/>
      <c r="H16" s="200"/>
      <c r="I16" s="200"/>
      <c r="J16" s="200"/>
      <c r="K16" s="200"/>
    </row>
    <row r="17" spans="1:11" ht="14.25" customHeight="1">
      <c r="A17" s="201">
        <v>1</v>
      </c>
      <c r="B17" s="200" t="s">
        <v>1428</v>
      </c>
      <c r="C17" s="200" t="s">
        <v>1417</v>
      </c>
      <c r="D17" s="200" t="s">
        <v>1418</v>
      </c>
      <c r="E17" s="200" t="s">
        <v>1419</v>
      </c>
      <c r="F17" s="200" t="s">
        <v>1419</v>
      </c>
      <c r="G17" s="200" t="s">
        <v>1419</v>
      </c>
      <c r="H17" s="200" t="s">
        <v>1419</v>
      </c>
      <c r="I17" s="200" t="s">
        <v>1419</v>
      </c>
      <c r="J17" s="200" t="s">
        <v>1419</v>
      </c>
      <c r="K17" s="200" t="s">
        <v>1419</v>
      </c>
    </row>
    <row r="18" spans="1:11" ht="14.25" customHeight="1">
      <c r="A18" s="201"/>
      <c r="B18" s="200"/>
      <c r="C18" s="200"/>
      <c r="D18" s="200"/>
      <c r="E18" s="200" t="s">
        <v>1420</v>
      </c>
      <c r="F18" s="200" t="s">
        <v>1420</v>
      </c>
      <c r="G18" s="200" t="s">
        <v>1420</v>
      </c>
      <c r="H18" s="200" t="s">
        <v>1420</v>
      </c>
      <c r="I18" s="200" t="s">
        <v>1420</v>
      </c>
      <c r="J18" s="200"/>
      <c r="K18" s="200"/>
    </row>
    <row r="19" spans="1:11" ht="14.25" customHeight="1">
      <c r="A19" s="201"/>
      <c r="B19" s="200"/>
      <c r="C19" s="200"/>
      <c r="D19" s="200"/>
      <c r="E19" s="200" t="s">
        <v>1421</v>
      </c>
      <c r="F19" s="200" t="s">
        <v>1421</v>
      </c>
      <c r="G19" s="200" t="s">
        <v>1421</v>
      </c>
      <c r="H19" s="200" t="s">
        <v>1421</v>
      </c>
      <c r="I19" s="200" t="s">
        <v>1421</v>
      </c>
      <c r="J19" s="200"/>
      <c r="K19" s="200"/>
    </row>
    <row r="20" spans="1:11" ht="14.25" customHeight="1">
      <c r="A20" s="201">
        <v>2</v>
      </c>
      <c r="B20" s="200" t="s">
        <v>1428</v>
      </c>
      <c r="C20" s="200" t="s">
        <v>1422</v>
      </c>
      <c r="D20" s="200"/>
      <c r="E20" s="200"/>
      <c r="F20" s="200"/>
      <c r="G20" s="200"/>
      <c r="H20" s="200"/>
      <c r="I20" s="200"/>
      <c r="J20" s="200"/>
      <c r="K20" s="200"/>
    </row>
    <row r="21" spans="1:11" ht="14.25" customHeight="1">
      <c r="A21" s="201">
        <v>3</v>
      </c>
      <c r="B21" s="200" t="s">
        <v>1428</v>
      </c>
      <c r="C21" s="200" t="s">
        <v>1423</v>
      </c>
      <c r="D21" s="200"/>
      <c r="E21" s="200"/>
      <c r="F21" s="200"/>
      <c r="G21" s="200"/>
      <c r="H21" s="200"/>
      <c r="I21" s="200"/>
      <c r="J21" s="200"/>
      <c r="K21" s="200"/>
    </row>
    <row r="22" spans="1:11" ht="14.25" customHeight="1">
      <c r="A22" s="201">
        <v>4</v>
      </c>
      <c r="B22" s="200" t="s">
        <v>1428</v>
      </c>
      <c r="C22" s="200" t="s">
        <v>1424</v>
      </c>
      <c r="D22" s="200"/>
      <c r="E22" s="200"/>
      <c r="F22" s="200"/>
      <c r="G22" s="200"/>
      <c r="H22" s="200"/>
      <c r="I22" s="200"/>
      <c r="J22" s="200"/>
      <c r="K22" s="200"/>
    </row>
    <row r="23" spans="1:11" ht="14.25" customHeight="1">
      <c r="A23" s="201">
        <v>5</v>
      </c>
      <c r="B23" s="200" t="s">
        <v>1428</v>
      </c>
      <c r="C23" s="200" t="s">
        <v>1425</v>
      </c>
      <c r="D23" s="200"/>
      <c r="E23" s="200"/>
      <c r="F23" s="200"/>
      <c r="G23" s="200"/>
      <c r="H23" s="200"/>
      <c r="I23" s="200"/>
      <c r="J23" s="200"/>
      <c r="K23" s="200"/>
    </row>
    <row r="24" spans="1:11" ht="14.25" customHeight="1">
      <c r="A24" s="201">
        <v>6</v>
      </c>
      <c r="B24" s="200" t="s">
        <v>1428</v>
      </c>
      <c r="C24" s="200" t="s">
        <v>1426</v>
      </c>
      <c r="D24" s="200"/>
      <c r="E24" s="200"/>
      <c r="F24" s="200"/>
      <c r="G24" s="200"/>
      <c r="H24" s="200"/>
      <c r="I24" s="200"/>
      <c r="J24" s="200"/>
      <c r="K24" s="200"/>
    </row>
    <row r="25" spans="1:11" ht="14.25" customHeight="1">
      <c r="A25" s="201">
        <v>7</v>
      </c>
      <c r="B25" s="200" t="s">
        <v>1428</v>
      </c>
      <c r="C25" s="200" t="s">
        <v>1427</v>
      </c>
      <c r="D25" s="200"/>
      <c r="E25" s="200"/>
      <c r="F25" s="200"/>
      <c r="G25" s="200"/>
      <c r="H25" s="200"/>
      <c r="I25" s="200"/>
      <c r="J25" s="200"/>
      <c r="K25" s="200"/>
    </row>
    <row r="26" spans="1:11" ht="14.25" customHeight="1"/>
    <row r="27" spans="1:11" ht="14.25" customHeight="1"/>
    <row r="28" spans="1:11" ht="14.25" customHeight="1"/>
    <row r="29" spans="1:11" ht="14.25" customHeight="1"/>
    <row r="30" spans="1:11" ht="14.25" customHeight="1"/>
    <row r="31" spans="1:11" ht="14.25" customHeight="1"/>
    <row r="32" spans="1:11"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activeCell="C8" sqref="C8"/>
    </sheetView>
  </sheetViews>
  <sheetFormatPr defaultColWidth="14.42578125" defaultRowHeight="15" customHeight="1"/>
  <cols>
    <col min="1" max="1" width="4.7109375" customWidth="1"/>
    <col min="2" max="2" width="27.7109375" customWidth="1"/>
    <col min="3" max="3" width="27" customWidth="1"/>
    <col min="4" max="4" width="9" customWidth="1"/>
    <col min="5" max="6" width="12.7109375" customWidth="1"/>
    <col min="7" max="8" width="9" customWidth="1"/>
    <col min="9" max="9" width="2.7109375" customWidth="1"/>
    <col min="10" max="10" width="9" customWidth="1"/>
    <col min="11" max="11" width="11.7109375" customWidth="1"/>
    <col min="12" max="12" width="2.7109375" customWidth="1"/>
    <col min="13" max="13" width="9" customWidth="1"/>
    <col min="14" max="14" width="12.7109375" customWidth="1"/>
    <col min="15" max="15" width="2.7109375" customWidth="1"/>
    <col min="16" max="26" width="9" customWidth="1"/>
  </cols>
  <sheetData>
    <row r="1" spans="1:26">
      <c r="A1" s="292" t="s">
        <v>1429</v>
      </c>
      <c r="B1" s="269"/>
      <c r="C1" s="269"/>
      <c r="D1" s="269"/>
      <c r="E1" s="269"/>
      <c r="F1" s="269"/>
      <c r="G1" s="269"/>
      <c r="H1" s="269"/>
      <c r="I1" s="269"/>
      <c r="J1" s="269"/>
      <c r="K1" s="269"/>
      <c r="L1" s="269"/>
      <c r="M1" s="269"/>
      <c r="N1" s="269"/>
      <c r="O1" s="269"/>
      <c r="P1" s="269"/>
      <c r="Q1" s="202"/>
      <c r="R1" s="202"/>
      <c r="S1" s="202"/>
      <c r="T1" s="202"/>
      <c r="U1" s="202"/>
      <c r="V1" s="202"/>
      <c r="W1" s="202"/>
      <c r="X1" s="202"/>
      <c r="Y1" s="202"/>
      <c r="Z1" s="202"/>
    </row>
    <row r="2" spans="1:26">
      <c r="A2" s="292" t="s">
        <v>1831</v>
      </c>
      <c r="B2" s="269"/>
      <c r="C2" s="269"/>
      <c r="D2" s="269"/>
      <c r="E2" s="269"/>
      <c r="F2" s="269"/>
      <c r="G2" s="269"/>
      <c r="H2" s="269"/>
      <c r="I2" s="269"/>
      <c r="J2" s="269"/>
      <c r="K2" s="269"/>
      <c r="L2" s="269"/>
      <c r="M2" s="269"/>
      <c r="N2" s="269"/>
      <c r="O2" s="269"/>
      <c r="P2" s="269"/>
      <c r="Q2" s="202"/>
      <c r="R2" s="202"/>
      <c r="S2" s="202"/>
      <c r="T2" s="202"/>
      <c r="U2" s="202"/>
      <c r="V2" s="202"/>
      <c r="W2" s="202"/>
      <c r="X2" s="202"/>
      <c r="Y2" s="202"/>
      <c r="Z2" s="202"/>
    </row>
    <row r="3" spans="1:26">
      <c r="A3" s="292" t="s">
        <v>1474</v>
      </c>
      <c r="B3" s="269"/>
      <c r="C3" s="269"/>
      <c r="D3" s="269"/>
      <c r="E3" s="269"/>
      <c r="F3" s="269"/>
      <c r="G3" s="269"/>
      <c r="H3" s="269"/>
      <c r="I3" s="269"/>
      <c r="J3" s="269"/>
      <c r="K3" s="269"/>
      <c r="L3" s="269"/>
      <c r="M3" s="269"/>
      <c r="N3" s="269"/>
      <c r="O3" s="269"/>
      <c r="P3" s="269"/>
      <c r="Q3" s="202"/>
      <c r="R3" s="202"/>
      <c r="S3" s="202"/>
      <c r="T3" s="202"/>
      <c r="U3" s="202"/>
      <c r="V3" s="202"/>
      <c r="W3" s="202"/>
      <c r="X3" s="202"/>
      <c r="Y3" s="202"/>
      <c r="Z3" s="202"/>
    </row>
    <row r="4" spans="1:26">
      <c r="A4" s="202"/>
      <c r="B4" s="202"/>
      <c r="C4" s="202"/>
      <c r="D4" s="202"/>
      <c r="E4" s="202"/>
      <c r="F4" s="202"/>
      <c r="G4" s="202"/>
      <c r="H4" s="202"/>
      <c r="I4" s="202"/>
      <c r="J4" s="202"/>
      <c r="K4" s="202"/>
      <c r="L4" s="202"/>
      <c r="M4" s="202"/>
      <c r="N4" s="202"/>
      <c r="O4" s="202"/>
      <c r="P4" s="202"/>
      <c r="Q4" s="202"/>
      <c r="R4" s="202"/>
      <c r="S4" s="202"/>
      <c r="T4" s="202"/>
      <c r="U4" s="202"/>
      <c r="V4" s="202"/>
      <c r="W4" s="202"/>
      <c r="X4" s="202"/>
      <c r="Y4" s="202"/>
      <c r="Z4" s="202"/>
    </row>
    <row r="5" spans="1:26">
      <c r="A5" s="284" t="s">
        <v>1</v>
      </c>
      <c r="B5" s="203" t="s">
        <v>1409</v>
      </c>
      <c r="C5" s="284" t="s">
        <v>1430</v>
      </c>
      <c r="D5" s="284" t="s">
        <v>1410</v>
      </c>
      <c r="E5" s="284" t="s">
        <v>1431</v>
      </c>
      <c r="F5" s="284" t="s">
        <v>1432</v>
      </c>
      <c r="G5" s="203" t="s">
        <v>1433</v>
      </c>
      <c r="H5" s="285" t="s">
        <v>232</v>
      </c>
      <c r="I5" s="266"/>
      <c r="J5" s="267"/>
      <c r="K5" s="285" t="s">
        <v>245</v>
      </c>
      <c r="L5" s="266"/>
      <c r="M5" s="267"/>
      <c r="N5" s="286" t="s">
        <v>1434</v>
      </c>
      <c r="O5" s="287"/>
      <c r="P5" s="288"/>
      <c r="Q5" s="202"/>
      <c r="R5" s="202"/>
      <c r="S5" s="202"/>
      <c r="T5" s="202"/>
      <c r="U5" s="202"/>
      <c r="V5" s="202"/>
      <c r="W5" s="202"/>
      <c r="X5" s="202"/>
      <c r="Y5" s="202"/>
      <c r="Z5" s="202"/>
    </row>
    <row r="6" spans="1:26">
      <c r="A6" s="262"/>
      <c r="B6" s="204" t="s">
        <v>1435</v>
      </c>
      <c r="C6" s="262"/>
      <c r="D6" s="262"/>
      <c r="E6" s="262"/>
      <c r="F6" s="262"/>
      <c r="G6" s="205" t="s">
        <v>1436</v>
      </c>
      <c r="H6" s="205" t="s">
        <v>1437</v>
      </c>
      <c r="I6" s="205"/>
      <c r="J6" s="205" t="s">
        <v>1433</v>
      </c>
      <c r="K6" s="205" t="s">
        <v>1437</v>
      </c>
      <c r="L6" s="205"/>
      <c r="M6" s="205" t="s">
        <v>1433</v>
      </c>
      <c r="N6" s="289"/>
      <c r="O6" s="290"/>
      <c r="P6" s="291"/>
      <c r="Q6" s="202"/>
      <c r="R6" s="202"/>
      <c r="S6" s="202"/>
      <c r="T6" s="202"/>
      <c r="U6" s="202"/>
      <c r="V6" s="202"/>
      <c r="W6" s="202"/>
      <c r="X6" s="202"/>
      <c r="Y6" s="202"/>
      <c r="Z6" s="202"/>
    </row>
    <row r="7" spans="1:26">
      <c r="A7" s="206"/>
      <c r="B7" s="206"/>
      <c r="C7" s="206"/>
      <c r="D7" s="206"/>
      <c r="E7" s="206"/>
      <c r="F7" s="206"/>
      <c r="G7" s="206"/>
      <c r="H7" s="206"/>
      <c r="I7" s="206"/>
      <c r="J7" s="206"/>
      <c r="K7" s="206"/>
      <c r="L7" s="206"/>
      <c r="M7" s="206"/>
      <c r="N7" s="206"/>
      <c r="O7" s="206"/>
      <c r="P7" s="206"/>
      <c r="Q7" s="202"/>
      <c r="R7" s="202"/>
      <c r="S7" s="202"/>
      <c r="T7" s="202"/>
      <c r="U7" s="202"/>
      <c r="V7" s="202"/>
      <c r="W7" s="202"/>
      <c r="X7" s="202"/>
      <c r="Y7" s="202"/>
      <c r="Z7" s="202"/>
    </row>
    <row r="8" spans="1:26">
      <c r="A8" s="207">
        <v>1</v>
      </c>
      <c r="B8" s="207"/>
      <c r="C8" s="208" t="s">
        <v>1438</v>
      </c>
      <c r="D8" s="207"/>
      <c r="E8" s="207"/>
      <c r="F8" s="207"/>
      <c r="G8" s="207"/>
      <c r="H8" s="207" t="s">
        <v>1439</v>
      </c>
      <c r="I8" s="207" t="s">
        <v>1440</v>
      </c>
      <c r="J8" s="207">
        <v>0</v>
      </c>
      <c r="K8" s="209" t="s">
        <v>1441</v>
      </c>
      <c r="L8" s="207" t="s">
        <v>1440</v>
      </c>
      <c r="M8" s="207">
        <v>0</v>
      </c>
      <c r="N8" s="207" t="s">
        <v>1442</v>
      </c>
      <c r="O8" s="207" t="s">
        <v>1440</v>
      </c>
      <c r="P8" s="207">
        <v>0</v>
      </c>
      <c r="Q8" s="202"/>
      <c r="R8" s="202"/>
      <c r="S8" s="202"/>
      <c r="T8" s="202"/>
      <c r="U8" s="202"/>
      <c r="V8" s="202"/>
      <c r="W8" s="202"/>
      <c r="X8" s="202"/>
      <c r="Y8" s="202"/>
      <c r="Z8" s="202"/>
    </row>
    <row r="9" spans="1:26">
      <c r="A9" s="210"/>
      <c r="B9" s="210"/>
      <c r="C9" s="210" t="s">
        <v>1443</v>
      </c>
      <c r="D9" s="210"/>
      <c r="E9" s="211"/>
      <c r="F9" s="211"/>
      <c r="G9" s="211"/>
      <c r="H9" s="211" t="s">
        <v>1444</v>
      </c>
      <c r="I9" s="211" t="s">
        <v>1440</v>
      </c>
      <c r="J9" s="211">
        <v>0</v>
      </c>
      <c r="K9" s="212" t="s">
        <v>1445</v>
      </c>
      <c r="L9" s="211" t="s">
        <v>1440</v>
      </c>
      <c r="M9" s="211">
        <v>0</v>
      </c>
      <c r="N9" s="211" t="s">
        <v>1446</v>
      </c>
      <c r="O9" s="211" t="s">
        <v>1440</v>
      </c>
      <c r="P9" s="211">
        <v>0</v>
      </c>
      <c r="Q9" s="202"/>
      <c r="R9" s="202"/>
      <c r="S9" s="202"/>
      <c r="T9" s="202"/>
      <c r="U9" s="202"/>
      <c r="V9" s="202"/>
      <c r="W9" s="202"/>
      <c r="X9" s="202"/>
      <c r="Y9" s="202"/>
      <c r="Z9" s="202"/>
    </row>
    <row r="10" spans="1:26">
      <c r="A10" s="210"/>
      <c r="B10" s="210"/>
      <c r="C10" s="210"/>
      <c r="D10" s="210"/>
      <c r="E10" s="210"/>
      <c r="F10" s="210"/>
      <c r="G10" s="210"/>
      <c r="H10" s="211" t="s">
        <v>1447</v>
      </c>
      <c r="I10" s="211" t="s">
        <v>1440</v>
      </c>
      <c r="J10" s="211">
        <v>0</v>
      </c>
      <c r="K10" s="213" t="s">
        <v>1448</v>
      </c>
      <c r="L10" s="211" t="s">
        <v>1440</v>
      </c>
      <c r="M10" s="211">
        <v>0</v>
      </c>
      <c r="N10" s="210"/>
      <c r="O10" s="210"/>
      <c r="P10" s="210"/>
      <c r="Q10" s="202"/>
      <c r="R10" s="202"/>
      <c r="S10" s="202"/>
      <c r="T10" s="202"/>
      <c r="U10" s="202"/>
      <c r="V10" s="202"/>
      <c r="W10" s="202"/>
      <c r="X10" s="202"/>
      <c r="Y10" s="202"/>
      <c r="Z10" s="202"/>
    </row>
    <row r="11" spans="1:26">
      <c r="A11" s="210"/>
      <c r="B11" s="210"/>
      <c r="C11" s="214"/>
      <c r="D11" s="210"/>
      <c r="E11" s="210"/>
      <c r="F11" s="210"/>
      <c r="G11" s="210"/>
      <c r="H11" s="211" t="s">
        <v>1449</v>
      </c>
      <c r="I11" s="211" t="s">
        <v>1440</v>
      </c>
      <c r="J11" s="211">
        <v>0</v>
      </c>
      <c r="K11" s="212" t="s">
        <v>1450</v>
      </c>
      <c r="L11" s="211" t="s">
        <v>1440</v>
      </c>
      <c r="M11" s="211">
        <v>0</v>
      </c>
      <c r="N11" s="210"/>
      <c r="O11" s="210"/>
      <c r="P11" s="210"/>
      <c r="Q11" s="202"/>
      <c r="R11" s="202"/>
      <c r="S11" s="202"/>
      <c r="T11" s="202"/>
      <c r="U11" s="202"/>
      <c r="V11" s="202"/>
      <c r="W11" s="202"/>
      <c r="X11" s="202"/>
      <c r="Y11" s="202"/>
      <c r="Z11" s="202"/>
    </row>
    <row r="12" spans="1:26">
      <c r="A12" s="210"/>
      <c r="B12" s="210"/>
      <c r="C12" s="210"/>
      <c r="D12" s="210"/>
      <c r="E12" s="210"/>
      <c r="F12" s="210"/>
      <c r="G12" s="210"/>
      <c r="H12" s="211" t="s">
        <v>1451</v>
      </c>
      <c r="I12" s="211" t="s">
        <v>1440</v>
      </c>
      <c r="J12" s="211">
        <v>0</v>
      </c>
      <c r="K12" s="212" t="s">
        <v>1452</v>
      </c>
      <c r="L12" s="211" t="s">
        <v>1440</v>
      </c>
      <c r="M12" s="211">
        <v>0</v>
      </c>
      <c r="N12" s="210"/>
      <c r="O12" s="210"/>
      <c r="P12" s="210"/>
      <c r="Q12" s="202"/>
      <c r="R12" s="202"/>
      <c r="S12" s="202"/>
      <c r="T12" s="202"/>
      <c r="U12" s="202"/>
      <c r="V12" s="202"/>
      <c r="W12" s="202"/>
      <c r="X12" s="202"/>
      <c r="Y12" s="202"/>
      <c r="Z12" s="202"/>
    </row>
    <row r="13" spans="1:26">
      <c r="A13" s="210"/>
      <c r="B13" s="210"/>
      <c r="C13" s="215"/>
      <c r="D13" s="210"/>
      <c r="E13" s="210"/>
      <c r="F13" s="210"/>
      <c r="G13" s="210"/>
      <c r="H13" s="211" t="s">
        <v>1453</v>
      </c>
      <c r="I13" s="211" t="s">
        <v>1440</v>
      </c>
      <c r="J13" s="211">
        <v>0</v>
      </c>
      <c r="K13" s="212" t="s">
        <v>1295</v>
      </c>
      <c r="L13" s="211" t="s">
        <v>1440</v>
      </c>
      <c r="M13" s="211">
        <v>0</v>
      </c>
      <c r="N13" s="210"/>
      <c r="O13" s="210"/>
      <c r="P13" s="210"/>
      <c r="Q13" s="202"/>
      <c r="R13" s="202"/>
      <c r="S13" s="202"/>
      <c r="T13" s="202"/>
      <c r="U13" s="202"/>
      <c r="V13" s="202"/>
      <c r="W13" s="202"/>
      <c r="X13" s="202"/>
      <c r="Y13" s="202"/>
      <c r="Z13" s="202"/>
    </row>
    <row r="14" spans="1:26">
      <c r="A14" s="210"/>
      <c r="B14" s="210"/>
      <c r="C14" s="215"/>
      <c r="D14" s="210"/>
      <c r="E14" s="210"/>
      <c r="F14" s="210"/>
      <c r="G14" s="210"/>
      <c r="H14" s="211" t="s">
        <v>1454</v>
      </c>
      <c r="I14" s="211" t="s">
        <v>1440</v>
      </c>
      <c r="J14" s="211">
        <v>0</v>
      </c>
      <c r="K14" s="213" t="s">
        <v>50</v>
      </c>
      <c r="L14" s="211" t="s">
        <v>1440</v>
      </c>
      <c r="M14" s="211">
        <v>0</v>
      </c>
      <c r="N14" s="210"/>
      <c r="O14" s="210"/>
      <c r="P14" s="210"/>
      <c r="Q14" s="202"/>
      <c r="R14" s="202"/>
      <c r="S14" s="202"/>
      <c r="T14" s="202"/>
      <c r="U14" s="202"/>
      <c r="V14" s="202"/>
      <c r="W14" s="202"/>
      <c r="X14" s="202"/>
      <c r="Y14" s="202"/>
      <c r="Z14" s="202"/>
    </row>
    <row r="15" spans="1:26">
      <c r="A15" s="210"/>
      <c r="B15" s="210"/>
      <c r="C15" s="215"/>
      <c r="D15" s="210"/>
      <c r="E15" s="210"/>
      <c r="F15" s="210"/>
      <c r="G15" s="210"/>
      <c r="H15" s="216"/>
      <c r="I15" s="216"/>
      <c r="J15" s="216"/>
      <c r="K15" s="211" t="s">
        <v>1455</v>
      </c>
      <c r="L15" s="211" t="s">
        <v>1440</v>
      </c>
      <c r="M15" s="211">
        <v>0</v>
      </c>
      <c r="N15" s="210"/>
      <c r="O15" s="210"/>
      <c r="P15" s="210"/>
      <c r="Q15" s="202"/>
      <c r="R15" s="202"/>
      <c r="S15" s="202"/>
      <c r="T15" s="202"/>
      <c r="U15" s="202"/>
      <c r="V15" s="202"/>
      <c r="W15" s="202"/>
      <c r="X15" s="202"/>
      <c r="Y15" s="202"/>
      <c r="Z15" s="202"/>
    </row>
    <row r="16" spans="1:26">
      <c r="A16" s="217"/>
      <c r="B16" s="217"/>
      <c r="C16" s="217"/>
      <c r="D16" s="217"/>
      <c r="E16" s="217"/>
      <c r="F16" s="217"/>
      <c r="G16" s="217"/>
      <c r="H16" s="217"/>
      <c r="I16" s="217"/>
      <c r="J16" s="218">
        <f>SUM(J8:J15)</f>
        <v>0</v>
      </c>
      <c r="K16" s="219"/>
      <c r="L16" s="219"/>
      <c r="M16" s="220">
        <f>SUM(M8:M15)</f>
        <v>0</v>
      </c>
      <c r="N16" s="217"/>
      <c r="O16" s="217"/>
      <c r="P16" s="218">
        <f>SUM(P8:P15)</f>
        <v>0</v>
      </c>
      <c r="Q16" s="202"/>
      <c r="R16" s="202"/>
      <c r="S16" s="202"/>
      <c r="T16" s="202"/>
      <c r="U16" s="202"/>
      <c r="V16" s="202"/>
      <c r="W16" s="202"/>
      <c r="X16" s="202"/>
      <c r="Y16" s="202"/>
      <c r="Z16" s="202"/>
    </row>
    <row r="17" spans="1:26">
      <c r="A17" s="202"/>
      <c r="B17" s="202"/>
      <c r="C17" s="202"/>
      <c r="D17" s="202"/>
      <c r="E17" s="202"/>
      <c r="F17" s="202"/>
      <c r="G17" s="202"/>
      <c r="H17" s="202"/>
      <c r="I17" s="202"/>
      <c r="J17" s="202"/>
      <c r="K17" s="202"/>
      <c r="L17" s="202"/>
      <c r="M17" s="202"/>
      <c r="N17" s="202"/>
      <c r="O17" s="202"/>
      <c r="P17" s="202"/>
      <c r="Q17" s="202"/>
      <c r="R17" s="202"/>
      <c r="S17" s="202"/>
      <c r="T17" s="202"/>
      <c r="U17" s="202"/>
      <c r="V17" s="202"/>
      <c r="W17" s="202"/>
      <c r="X17" s="202"/>
      <c r="Y17" s="202"/>
      <c r="Z17" s="202"/>
    </row>
    <row r="18" spans="1:26">
      <c r="A18" s="202"/>
      <c r="B18" s="202"/>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row>
    <row r="19" spans="1:26">
      <c r="A19" s="202"/>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202"/>
      <c r="Z19" s="202"/>
    </row>
    <row r="20" spans="1:26">
      <c r="A20" s="202"/>
      <c r="B20" s="202"/>
      <c r="C20" s="202"/>
      <c r="D20" s="202"/>
      <c r="E20" s="202"/>
      <c r="F20" s="202"/>
      <c r="G20" s="202"/>
      <c r="H20" s="202"/>
      <c r="I20" s="202"/>
      <c r="J20" s="202"/>
      <c r="K20" s="202"/>
      <c r="L20" s="202"/>
      <c r="M20" s="202"/>
      <c r="N20" s="202"/>
      <c r="O20" s="202"/>
      <c r="P20" s="202"/>
      <c r="Q20" s="202"/>
      <c r="R20" s="202"/>
      <c r="S20" s="202"/>
      <c r="T20" s="202"/>
      <c r="U20" s="202"/>
      <c r="V20" s="202"/>
      <c r="W20" s="202"/>
      <c r="X20" s="202"/>
      <c r="Y20" s="202"/>
      <c r="Z20" s="202"/>
    </row>
    <row r="21" spans="1:26">
      <c r="A21" s="202"/>
      <c r="B21" s="202"/>
      <c r="C21" s="202"/>
      <c r="D21" s="202"/>
      <c r="E21" s="202"/>
      <c r="F21" s="202"/>
      <c r="G21" s="202"/>
      <c r="H21" s="202"/>
      <c r="I21" s="202"/>
      <c r="J21" s="202"/>
      <c r="K21" s="202"/>
      <c r="L21" s="202"/>
      <c r="M21" s="202"/>
      <c r="N21" s="202"/>
      <c r="O21" s="202"/>
      <c r="P21" s="202"/>
      <c r="Q21" s="202"/>
      <c r="R21" s="202"/>
      <c r="S21" s="202"/>
      <c r="T21" s="202"/>
      <c r="U21" s="202"/>
      <c r="V21" s="202"/>
      <c r="W21" s="202"/>
      <c r="X21" s="202"/>
      <c r="Y21" s="202"/>
      <c r="Z21" s="202"/>
    </row>
    <row r="22" spans="1:26">
      <c r="A22" s="202"/>
      <c r="B22" s="202"/>
      <c r="C22" s="202"/>
      <c r="D22" s="202"/>
      <c r="E22" s="202"/>
      <c r="F22" s="202"/>
      <c r="G22" s="202"/>
      <c r="H22" s="202"/>
      <c r="I22" s="202"/>
      <c r="J22" s="202"/>
      <c r="K22" s="202"/>
      <c r="L22" s="202"/>
      <c r="M22" s="202"/>
      <c r="N22" s="202"/>
      <c r="O22" s="202"/>
      <c r="P22" s="202"/>
      <c r="Q22" s="202"/>
      <c r="R22" s="202"/>
      <c r="S22" s="202"/>
      <c r="T22" s="202"/>
      <c r="U22" s="202"/>
      <c r="V22" s="202"/>
      <c r="W22" s="202"/>
      <c r="X22" s="202"/>
      <c r="Y22" s="202"/>
      <c r="Z22" s="202"/>
    </row>
    <row r="23" spans="1:26">
      <c r="A23" s="202"/>
      <c r="B23" s="202"/>
      <c r="C23" s="202"/>
      <c r="D23" s="202"/>
      <c r="E23" s="202"/>
      <c r="F23" s="202"/>
      <c r="G23" s="202"/>
      <c r="H23" s="202"/>
      <c r="I23" s="202"/>
      <c r="J23" s="202"/>
      <c r="K23" s="202"/>
      <c r="L23" s="202"/>
      <c r="M23" s="202"/>
      <c r="N23" s="202"/>
      <c r="O23" s="202"/>
      <c r="P23" s="202"/>
      <c r="Q23" s="202"/>
      <c r="R23" s="202"/>
      <c r="S23" s="202"/>
      <c r="T23" s="202"/>
      <c r="U23" s="202"/>
      <c r="V23" s="202"/>
      <c r="W23" s="202"/>
      <c r="X23" s="202"/>
      <c r="Y23" s="202"/>
      <c r="Z23" s="202"/>
    </row>
    <row r="24" spans="1:26">
      <c r="A24" s="202"/>
      <c r="B24" s="202"/>
      <c r="C24" s="202"/>
      <c r="D24" s="202"/>
      <c r="E24" s="202"/>
      <c r="F24" s="202"/>
      <c r="G24" s="202"/>
      <c r="H24" s="202"/>
      <c r="I24" s="202"/>
      <c r="J24" s="202"/>
      <c r="K24" s="202"/>
      <c r="L24" s="202"/>
      <c r="M24" s="202"/>
      <c r="N24" s="202"/>
      <c r="O24" s="202"/>
      <c r="P24" s="202"/>
      <c r="Q24" s="202"/>
      <c r="R24" s="202"/>
      <c r="S24" s="202"/>
      <c r="T24" s="202"/>
      <c r="U24" s="202"/>
      <c r="V24" s="202"/>
      <c r="W24" s="202"/>
      <c r="X24" s="202"/>
      <c r="Y24" s="202"/>
      <c r="Z24" s="202"/>
    </row>
    <row r="25" spans="1:26">
      <c r="A25" s="202"/>
      <c r="B25" s="202"/>
      <c r="C25" s="202"/>
      <c r="D25" s="202"/>
      <c r="E25" s="202"/>
      <c r="F25" s="202"/>
      <c r="G25" s="202"/>
      <c r="H25" s="202"/>
      <c r="I25" s="202"/>
      <c r="J25" s="202"/>
      <c r="K25" s="202"/>
      <c r="L25" s="202"/>
      <c r="M25" s="202"/>
      <c r="N25" s="202"/>
      <c r="O25" s="202"/>
      <c r="P25" s="202"/>
      <c r="Q25" s="202"/>
      <c r="R25" s="202"/>
      <c r="S25" s="202"/>
      <c r="T25" s="202"/>
      <c r="U25" s="202"/>
      <c r="V25" s="202"/>
      <c r="W25" s="202"/>
      <c r="X25" s="202"/>
      <c r="Y25" s="202"/>
      <c r="Z25" s="202"/>
    </row>
    <row r="26" spans="1:26">
      <c r="A26" s="202"/>
      <c r="B26" s="202"/>
      <c r="C26" s="202"/>
      <c r="D26" s="202"/>
      <c r="E26" s="202"/>
      <c r="F26" s="202"/>
      <c r="G26" s="202"/>
      <c r="H26" s="202"/>
      <c r="I26" s="202"/>
      <c r="J26" s="202"/>
      <c r="K26" s="202"/>
      <c r="L26" s="202"/>
      <c r="M26" s="202"/>
      <c r="N26" s="202"/>
      <c r="O26" s="202"/>
      <c r="P26" s="202"/>
      <c r="Q26" s="202"/>
      <c r="R26" s="202"/>
      <c r="S26" s="202"/>
      <c r="T26" s="202"/>
      <c r="U26" s="202"/>
      <c r="V26" s="202"/>
      <c r="W26" s="202"/>
      <c r="X26" s="202"/>
      <c r="Y26" s="202"/>
      <c r="Z26" s="202"/>
    </row>
    <row r="27" spans="1:26">
      <c r="A27" s="202"/>
      <c r="B27" s="202"/>
      <c r="C27" s="202"/>
      <c r="D27" s="202"/>
      <c r="E27" s="202"/>
      <c r="F27" s="202"/>
      <c r="G27" s="202"/>
      <c r="H27" s="202"/>
      <c r="I27" s="202"/>
      <c r="J27" s="202"/>
      <c r="K27" s="202"/>
      <c r="L27" s="202"/>
      <c r="M27" s="202"/>
      <c r="N27" s="202"/>
      <c r="O27" s="202"/>
      <c r="P27" s="202"/>
      <c r="Q27" s="202"/>
      <c r="R27" s="202"/>
      <c r="S27" s="202"/>
      <c r="T27" s="202"/>
      <c r="U27" s="202"/>
      <c r="V27" s="202"/>
      <c r="W27" s="202"/>
      <c r="X27" s="202"/>
      <c r="Y27" s="202"/>
      <c r="Z27" s="202"/>
    </row>
    <row r="28" spans="1:26">
      <c r="A28" s="202"/>
      <c r="B28" s="202"/>
      <c r="C28" s="202"/>
      <c r="D28" s="202"/>
      <c r="E28" s="202"/>
      <c r="F28" s="202"/>
      <c r="G28" s="202"/>
      <c r="H28" s="202"/>
      <c r="I28" s="202"/>
      <c r="J28" s="202"/>
      <c r="K28" s="202"/>
      <c r="L28" s="202"/>
      <c r="M28" s="202"/>
      <c r="N28" s="202"/>
      <c r="O28" s="202"/>
      <c r="P28" s="202"/>
      <c r="Q28" s="202"/>
      <c r="R28" s="202"/>
      <c r="S28" s="202"/>
      <c r="T28" s="202"/>
      <c r="U28" s="202"/>
      <c r="V28" s="202"/>
      <c r="W28" s="202"/>
      <c r="X28" s="202"/>
      <c r="Y28" s="202"/>
      <c r="Z28" s="202"/>
    </row>
    <row r="29" spans="1:26">
      <c r="A29" s="202"/>
      <c r="B29" s="202"/>
      <c r="C29" s="202"/>
      <c r="D29" s="202"/>
      <c r="E29" s="202"/>
      <c r="F29" s="202"/>
      <c r="G29" s="202"/>
      <c r="H29" s="202"/>
      <c r="I29" s="202"/>
      <c r="J29" s="202"/>
      <c r="K29" s="202"/>
      <c r="L29" s="202"/>
      <c r="M29" s="202"/>
      <c r="N29" s="202"/>
      <c r="O29" s="202"/>
      <c r="P29" s="202"/>
      <c r="Q29" s="202"/>
      <c r="R29" s="202"/>
      <c r="S29" s="202"/>
      <c r="T29" s="202"/>
      <c r="U29" s="202"/>
      <c r="V29" s="202"/>
      <c r="W29" s="202"/>
      <c r="X29" s="202"/>
      <c r="Y29" s="202"/>
      <c r="Z29" s="202"/>
    </row>
    <row r="30" spans="1:26">
      <c r="A30" s="202"/>
      <c r="B30" s="202"/>
      <c r="C30" s="202"/>
      <c r="D30" s="202"/>
      <c r="E30" s="202"/>
      <c r="F30" s="202"/>
      <c r="G30" s="202"/>
      <c r="H30" s="202"/>
      <c r="I30" s="202"/>
      <c r="J30" s="202"/>
      <c r="K30" s="202"/>
      <c r="L30" s="202"/>
      <c r="M30" s="202"/>
      <c r="N30" s="202"/>
      <c r="O30" s="202"/>
      <c r="P30" s="202"/>
      <c r="Q30" s="202"/>
      <c r="R30" s="202"/>
      <c r="S30" s="202"/>
      <c r="T30" s="202"/>
      <c r="U30" s="202"/>
      <c r="V30" s="202"/>
      <c r="W30" s="202"/>
      <c r="X30" s="202"/>
      <c r="Y30" s="202"/>
      <c r="Z30" s="202"/>
    </row>
    <row r="31" spans="1:26">
      <c r="A31" s="202"/>
      <c r="B31" s="202"/>
      <c r="C31" s="202"/>
      <c r="D31" s="202"/>
      <c r="E31" s="202"/>
      <c r="F31" s="202"/>
      <c r="G31" s="202"/>
      <c r="H31" s="202"/>
      <c r="I31" s="202"/>
      <c r="J31" s="202"/>
      <c r="K31" s="202"/>
      <c r="L31" s="202"/>
      <c r="M31" s="202"/>
      <c r="N31" s="202"/>
      <c r="O31" s="202"/>
      <c r="P31" s="202"/>
      <c r="Q31" s="202"/>
      <c r="R31" s="202"/>
      <c r="S31" s="202"/>
      <c r="T31" s="202"/>
      <c r="U31" s="202"/>
      <c r="V31" s="202"/>
      <c r="W31" s="202"/>
      <c r="X31" s="202"/>
      <c r="Y31" s="202"/>
      <c r="Z31" s="202"/>
    </row>
    <row r="32" spans="1:26">
      <c r="A32" s="202"/>
      <c r="B32" s="202"/>
      <c r="C32" s="202"/>
      <c r="D32" s="202"/>
      <c r="E32" s="202"/>
      <c r="F32" s="202"/>
      <c r="G32" s="202"/>
      <c r="H32" s="202"/>
      <c r="I32" s="202"/>
      <c r="J32" s="202"/>
      <c r="K32" s="202"/>
      <c r="L32" s="202"/>
      <c r="M32" s="202"/>
      <c r="N32" s="202"/>
      <c r="O32" s="202"/>
      <c r="P32" s="202"/>
      <c r="Q32" s="202"/>
      <c r="R32" s="202"/>
      <c r="S32" s="202"/>
      <c r="T32" s="202"/>
      <c r="U32" s="202"/>
      <c r="V32" s="202"/>
      <c r="W32" s="202"/>
      <c r="X32" s="202"/>
      <c r="Y32" s="202"/>
      <c r="Z32" s="202"/>
    </row>
    <row r="33" spans="1:26">
      <c r="A33" s="202"/>
      <c r="B33" s="202"/>
      <c r="C33" s="202"/>
      <c r="D33" s="202"/>
      <c r="E33" s="202"/>
      <c r="F33" s="202"/>
      <c r="G33" s="202"/>
      <c r="H33" s="202"/>
      <c r="I33" s="202"/>
      <c r="J33" s="202"/>
      <c r="K33" s="202"/>
      <c r="L33" s="202"/>
      <c r="M33" s="202"/>
      <c r="N33" s="202"/>
      <c r="O33" s="202"/>
      <c r="P33" s="202"/>
      <c r="Q33" s="202"/>
      <c r="R33" s="202"/>
      <c r="S33" s="202"/>
      <c r="T33" s="202"/>
      <c r="U33" s="202"/>
      <c r="V33" s="202"/>
      <c r="W33" s="202"/>
      <c r="X33" s="202"/>
      <c r="Y33" s="202"/>
      <c r="Z33" s="202"/>
    </row>
    <row r="34" spans="1:26">
      <c r="A34" s="202"/>
      <c r="B34" s="202"/>
      <c r="C34" s="202"/>
      <c r="D34" s="202"/>
      <c r="E34" s="202"/>
      <c r="F34" s="202"/>
      <c r="G34" s="202"/>
      <c r="H34" s="202"/>
      <c r="I34" s="202"/>
      <c r="J34" s="202"/>
      <c r="K34" s="202"/>
      <c r="L34" s="202"/>
      <c r="M34" s="202"/>
      <c r="N34" s="202"/>
      <c r="O34" s="202"/>
      <c r="P34" s="202"/>
      <c r="Q34" s="202"/>
      <c r="R34" s="202"/>
      <c r="S34" s="202"/>
      <c r="T34" s="202"/>
      <c r="U34" s="202"/>
      <c r="V34" s="202"/>
      <c r="W34" s="202"/>
      <c r="X34" s="202"/>
      <c r="Y34" s="202"/>
      <c r="Z34" s="202"/>
    </row>
    <row r="35" spans="1:26">
      <c r="A35" s="202"/>
      <c r="B35" s="202"/>
      <c r="C35" s="202"/>
      <c r="D35" s="202"/>
      <c r="E35" s="202"/>
      <c r="F35" s="202"/>
      <c r="G35" s="202"/>
      <c r="H35" s="202"/>
      <c r="I35" s="202"/>
      <c r="J35" s="202"/>
      <c r="K35" s="202"/>
      <c r="L35" s="202"/>
      <c r="M35" s="202"/>
      <c r="N35" s="202"/>
      <c r="O35" s="202"/>
      <c r="P35" s="202"/>
      <c r="Q35" s="202"/>
      <c r="R35" s="202"/>
      <c r="S35" s="202"/>
      <c r="T35" s="202"/>
      <c r="U35" s="202"/>
      <c r="V35" s="202"/>
      <c r="W35" s="202"/>
      <c r="X35" s="202"/>
      <c r="Y35" s="202"/>
      <c r="Z35" s="202"/>
    </row>
    <row r="36" spans="1:26">
      <c r="A36" s="202"/>
      <c r="B36" s="202"/>
      <c r="C36" s="202"/>
      <c r="D36" s="202"/>
      <c r="E36" s="202"/>
      <c r="F36" s="202"/>
      <c r="G36" s="202"/>
      <c r="H36" s="202"/>
      <c r="I36" s="202"/>
      <c r="J36" s="202"/>
      <c r="K36" s="202"/>
      <c r="L36" s="202"/>
      <c r="M36" s="202"/>
      <c r="N36" s="202"/>
      <c r="O36" s="202"/>
      <c r="P36" s="202"/>
      <c r="Q36" s="202"/>
      <c r="R36" s="202"/>
      <c r="S36" s="202"/>
      <c r="T36" s="202"/>
      <c r="U36" s="202"/>
      <c r="V36" s="202"/>
      <c r="W36" s="202"/>
      <c r="X36" s="202"/>
      <c r="Y36" s="202"/>
      <c r="Z36" s="202"/>
    </row>
    <row r="37" spans="1:26">
      <c r="A37" s="202"/>
      <c r="B37" s="202"/>
      <c r="C37" s="202"/>
      <c r="D37" s="202"/>
      <c r="E37" s="202"/>
      <c r="F37" s="202"/>
      <c r="G37" s="202"/>
      <c r="H37" s="202"/>
      <c r="I37" s="202"/>
      <c r="J37" s="202"/>
      <c r="K37" s="202"/>
      <c r="L37" s="202"/>
      <c r="M37" s="202"/>
      <c r="N37" s="202"/>
      <c r="O37" s="202"/>
      <c r="P37" s="202"/>
      <c r="Q37" s="202"/>
      <c r="R37" s="202"/>
      <c r="S37" s="202"/>
      <c r="T37" s="202"/>
      <c r="U37" s="202"/>
      <c r="V37" s="202"/>
      <c r="W37" s="202"/>
      <c r="X37" s="202"/>
      <c r="Y37" s="202"/>
      <c r="Z37" s="202"/>
    </row>
    <row r="38" spans="1:26">
      <c r="A38" s="202"/>
      <c r="B38" s="202"/>
      <c r="C38" s="202"/>
      <c r="D38" s="202"/>
      <c r="E38" s="202"/>
      <c r="F38" s="202"/>
      <c r="G38" s="202"/>
      <c r="H38" s="202"/>
      <c r="I38" s="202"/>
      <c r="J38" s="202"/>
      <c r="K38" s="202"/>
      <c r="L38" s="202"/>
      <c r="M38" s="202"/>
      <c r="N38" s="202"/>
      <c r="O38" s="202"/>
      <c r="P38" s="202"/>
      <c r="Q38" s="202"/>
      <c r="R38" s="202"/>
      <c r="S38" s="202"/>
      <c r="T38" s="202"/>
      <c r="U38" s="202"/>
      <c r="V38" s="202"/>
      <c r="W38" s="202"/>
      <c r="X38" s="202"/>
      <c r="Y38" s="202"/>
      <c r="Z38" s="202"/>
    </row>
    <row r="39" spans="1:26">
      <c r="A39" s="202"/>
      <c r="B39" s="202"/>
      <c r="C39" s="202"/>
      <c r="D39" s="202"/>
      <c r="E39" s="202"/>
      <c r="F39" s="202"/>
      <c r="G39" s="202"/>
      <c r="H39" s="202"/>
      <c r="I39" s="202"/>
      <c r="J39" s="202"/>
      <c r="K39" s="202"/>
      <c r="L39" s="202"/>
      <c r="M39" s="202"/>
      <c r="N39" s="202"/>
      <c r="O39" s="202"/>
      <c r="P39" s="202"/>
      <c r="Q39" s="202"/>
      <c r="R39" s="202"/>
      <c r="S39" s="202"/>
      <c r="T39" s="202"/>
      <c r="U39" s="202"/>
      <c r="V39" s="202"/>
      <c r="W39" s="202"/>
      <c r="X39" s="202"/>
      <c r="Y39" s="202"/>
      <c r="Z39" s="202"/>
    </row>
    <row r="40" spans="1:26">
      <c r="A40" s="202"/>
      <c r="B40" s="202"/>
      <c r="C40" s="202"/>
      <c r="D40" s="202"/>
      <c r="E40" s="202"/>
      <c r="F40" s="202"/>
      <c r="G40" s="202"/>
      <c r="H40" s="202"/>
      <c r="I40" s="202"/>
      <c r="J40" s="202"/>
      <c r="K40" s="202"/>
      <c r="L40" s="202"/>
      <c r="M40" s="202"/>
      <c r="N40" s="202"/>
      <c r="O40" s="202"/>
      <c r="P40" s="202"/>
      <c r="Q40" s="202"/>
      <c r="R40" s="202"/>
      <c r="S40" s="202"/>
      <c r="T40" s="202"/>
      <c r="U40" s="202"/>
      <c r="V40" s="202"/>
      <c r="W40" s="202"/>
      <c r="X40" s="202"/>
      <c r="Y40" s="202"/>
      <c r="Z40" s="202"/>
    </row>
    <row r="41" spans="1:26">
      <c r="A41" s="202"/>
      <c r="B41" s="202"/>
      <c r="C41" s="202"/>
      <c r="D41" s="202"/>
      <c r="E41" s="202"/>
      <c r="F41" s="202"/>
      <c r="G41" s="202"/>
      <c r="H41" s="202"/>
      <c r="I41" s="202"/>
      <c r="J41" s="202"/>
      <c r="K41" s="202"/>
      <c r="L41" s="202"/>
      <c r="M41" s="202"/>
      <c r="N41" s="202"/>
      <c r="O41" s="202"/>
      <c r="P41" s="202"/>
      <c r="Q41" s="202"/>
      <c r="R41" s="202"/>
      <c r="S41" s="202"/>
      <c r="T41" s="202"/>
      <c r="U41" s="202"/>
      <c r="V41" s="202"/>
      <c r="W41" s="202"/>
      <c r="X41" s="202"/>
      <c r="Y41" s="202"/>
      <c r="Z41" s="202"/>
    </row>
    <row r="42" spans="1:26">
      <c r="A42" s="202"/>
      <c r="B42" s="202"/>
      <c r="C42" s="202"/>
      <c r="D42" s="202"/>
      <c r="E42" s="202"/>
      <c r="F42" s="202"/>
      <c r="G42" s="202"/>
      <c r="H42" s="202"/>
      <c r="I42" s="202"/>
      <c r="J42" s="202"/>
      <c r="K42" s="202"/>
      <c r="L42" s="202"/>
      <c r="M42" s="202"/>
      <c r="N42" s="202"/>
      <c r="O42" s="202"/>
      <c r="P42" s="202"/>
      <c r="Q42" s="202"/>
      <c r="R42" s="202"/>
      <c r="S42" s="202"/>
      <c r="T42" s="202"/>
      <c r="U42" s="202"/>
      <c r="V42" s="202"/>
      <c r="W42" s="202"/>
      <c r="X42" s="202"/>
      <c r="Y42" s="202"/>
      <c r="Z42" s="202"/>
    </row>
    <row r="43" spans="1:26">
      <c r="A43" s="202"/>
      <c r="B43" s="202"/>
      <c r="C43" s="202"/>
      <c r="D43" s="202"/>
      <c r="E43" s="202"/>
      <c r="F43" s="202"/>
      <c r="G43" s="202"/>
      <c r="H43" s="202"/>
      <c r="I43" s="202"/>
      <c r="J43" s="202"/>
      <c r="K43" s="202"/>
      <c r="L43" s="202"/>
      <c r="M43" s="202"/>
      <c r="N43" s="202"/>
      <c r="O43" s="202"/>
      <c r="P43" s="202"/>
      <c r="Q43" s="202"/>
      <c r="R43" s="202"/>
      <c r="S43" s="202"/>
      <c r="T43" s="202"/>
      <c r="U43" s="202"/>
      <c r="V43" s="202"/>
      <c r="W43" s="202"/>
      <c r="X43" s="202"/>
      <c r="Y43" s="202"/>
      <c r="Z43" s="202"/>
    </row>
    <row r="44" spans="1:26">
      <c r="A44" s="202"/>
      <c r="B44" s="202"/>
      <c r="C44" s="202"/>
      <c r="D44" s="202"/>
      <c r="E44" s="202"/>
      <c r="F44" s="202"/>
      <c r="G44" s="202"/>
      <c r="H44" s="202"/>
      <c r="I44" s="202"/>
      <c r="J44" s="202"/>
      <c r="K44" s="202"/>
      <c r="L44" s="202"/>
      <c r="M44" s="202"/>
      <c r="N44" s="202"/>
      <c r="O44" s="202"/>
      <c r="P44" s="202"/>
      <c r="Q44" s="202"/>
      <c r="R44" s="202"/>
      <c r="S44" s="202"/>
      <c r="T44" s="202"/>
      <c r="U44" s="202"/>
      <c r="V44" s="202"/>
      <c r="W44" s="202"/>
      <c r="X44" s="202"/>
      <c r="Y44" s="202"/>
      <c r="Z44" s="202"/>
    </row>
    <row r="45" spans="1:26">
      <c r="A45" s="202"/>
      <c r="B45" s="202"/>
      <c r="C45" s="202"/>
      <c r="D45" s="202"/>
      <c r="E45" s="202"/>
      <c r="F45" s="202"/>
      <c r="G45" s="202"/>
      <c r="H45" s="202"/>
      <c r="I45" s="202"/>
      <c r="J45" s="202"/>
      <c r="K45" s="202"/>
      <c r="L45" s="202"/>
      <c r="M45" s="202"/>
      <c r="N45" s="202"/>
      <c r="O45" s="202"/>
      <c r="P45" s="202"/>
      <c r="Q45" s="202"/>
      <c r="R45" s="202"/>
      <c r="S45" s="202"/>
      <c r="T45" s="202"/>
      <c r="U45" s="202"/>
      <c r="V45" s="202"/>
      <c r="W45" s="202"/>
      <c r="X45" s="202"/>
      <c r="Y45" s="202"/>
      <c r="Z45" s="202"/>
    </row>
    <row r="46" spans="1:26">
      <c r="A46" s="202"/>
      <c r="B46" s="202"/>
      <c r="C46" s="202"/>
      <c r="D46" s="202"/>
      <c r="E46" s="202"/>
      <c r="F46" s="202"/>
      <c r="G46" s="202"/>
      <c r="H46" s="202"/>
      <c r="I46" s="202"/>
      <c r="J46" s="202"/>
      <c r="K46" s="202"/>
      <c r="L46" s="202"/>
      <c r="M46" s="202"/>
      <c r="N46" s="202"/>
      <c r="O46" s="202"/>
      <c r="P46" s="202"/>
      <c r="Q46" s="202"/>
      <c r="R46" s="202"/>
      <c r="S46" s="202"/>
      <c r="T46" s="202"/>
      <c r="U46" s="202"/>
      <c r="V46" s="202"/>
      <c r="W46" s="202"/>
      <c r="X46" s="202"/>
      <c r="Y46" s="202"/>
      <c r="Z46" s="202"/>
    </row>
    <row r="47" spans="1:26">
      <c r="A47" s="202"/>
      <c r="B47" s="202"/>
      <c r="C47" s="202"/>
      <c r="D47" s="202"/>
      <c r="E47" s="202"/>
      <c r="F47" s="202"/>
      <c r="G47" s="202"/>
      <c r="H47" s="202"/>
      <c r="I47" s="202"/>
      <c r="J47" s="202"/>
      <c r="K47" s="202"/>
      <c r="L47" s="202"/>
      <c r="M47" s="202"/>
      <c r="N47" s="202"/>
      <c r="O47" s="202"/>
      <c r="P47" s="202"/>
      <c r="Q47" s="202"/>
      <c r="R47" s="202"/>
      <c r="S47" s="202"/>
      <c r="T47" s="202"/>
      <c r="U47" s="202"/>
      <c r="V47" s="202"/>
      <c r="W47" s="202"/>
      <c r="X47" s="202"/>
      <c r="Y47" s="202"/>
      <c r="Z47" s="202"/>
    </row>
    <row r="48" spans="1:26">
      <c r="A48" s="202"/>
      <c r="B48" s="202"/>
      <c r="C48" s="202"/>
      <c r="D48" s="202"/>
      <c r="E48" s="202"/>
      <c r="F48" s="202"/>
      <c r="G48" s="202"/>
      <c r="H48" s="202"/>
      <c r="I48" s="202"/>
      <c r="J48" s="202"/>
      <c r="K48" s="202"/>
      <c r="L48" s="202"/>
      <c r="M48" s="202"/>
      <c r="N48" s="202"/>
      <c r="O48" s="202"/>
      <c r="P48" s="202"/>
      <c r="Q48" s="202"/>
      <c r="R48" s="202"/>
      <c r="S48" s="202"/>
      <c r="T48" s="202"/>
      <c r="U48" s="202"/>
      <c r="V48" s="202"/>
      <c r="W48" s="202"/>
      <c r="X48" s="202"/>
      <c r="Y48" s="202"/>
      <c r="Z48" s="202"/>
    </row>
    <row r="49" spans="1:26">
      <c r="A49" s="202"/>
      <c r="B49" s="202"/>
      <c r="C49" s="202"/>
      <c r="D49" s="202"/>
      <c r="E49" s="202"/>
      <c r="F49" s="202"/>
      <c r="G49" s="202"/>
      <c r="H49" s="202"/>
      <c r="I49" s="202"/>
      <c r="J49" s="202"/>
      <c r="K49" s="202"/>
      <c r="L49" s="202"/>
      <c r="M49" s="202"/>
      <c r="N49" s="202"/>
      <c r="O49" s="202"/>
      <c r="P49" s="202"/>
      <c r="Q49" s="202"/>
      <c r="R49" s="202"/>
      <c r="S49" s="202"/>
      <c r="T49" s="202"/>
      <c r="U49" s="202"/>
      <c r="V49" s="202"/>
      <c r="W49" s="202"/>
      <c r="X49" s="202"/>
      <c r="Y49" s="202"/>
      <c r="Z49" s="202"/>
    </row>
    <row r="50" spans="1:26">
      <c r="A50" s="2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row>
    <row r="51" spans="1:26">
      <c r="A51" s="202"/>
      <c r="B51" s="202"/>
      <c r="C51" s="202"/>
      <c r="D51" s="202"/>
      <c r="E51" s="202"/>
      <c r="F51" s="202"/>
      <c r="G51" s="202"/>
      <c r="H51" s="202"/>
      <c r="I51" s="202"/>
      <c r="J51" s="202"/>
      <c r="K51" s="202"/>
      <c r="L51" s="202"/>
      <c r="M51" s="202"/>
      <c r="N51" s="202"/>
      <c r="O51" s="202"/>
      <c r="P51" s="202"/>
      <c r="Q51" s="202"/>
      <c r="R51" s="202"/>
      <c r="S51" s="202"/>
      <c r="T51" s="202"/>
      <c r="U51" s="202"/>
      <c r="V51" s="202"/>
      <c r="W51" s="202"/>
      <c r="X51" s="202"/>
      <c r="Y51" s="202"/>
      <c r="Z51" s="202"/>
    </row>
    <row r="52" spans="1:26">
      <c r="A52" s="202"/>
      <c r="B52" s="202"/>
      <c r="C52" s="202"/>
      <c r="D52" s="202"/>
      <c r="E52" s="202"/>
      <c r="F52" s="202"/>
      <c r="G52" s="202"/>
      <c r="H52" s="202"/>
      <c r="I52" s="202"/>
      <c r="J52" s="202"/>
      <c r="K52" s="202"/>
      <c r="L52" s="202"/>
      <c r="M52" s="202"/>
      <c r="N52" s="202"/>
      <c r="O52" s="202"/>
      <c r="P52" s="202"/>
      <c r="Q52" s="202"/>
      <c r="R52" s="202"/>
      <c r="S52" s="202"/>
      <c r="T52" s="202"/>
      <c r="U52" s="202"/>
      <c r="V52" s="202"/>
      <c r="W52" s="202"/>
      <c r="X52" s="202"/>
      <c r="Y52" s="202"/>
      <c r="Z52" s="202"/>
    </row>
    <row r="53" spans="1:26">
      <c r="A53" s="202"/>
      <c r="B53" s="202"/>
      <c r="C53" s="202"/>
      <c r="D53" s="202"/>
      <c r="E53" s="202"/>
      <c r="F53" s="202"/>
      <c r="G53" s="202"/>
      <c r="H53" s="202"/>
      <c r="I53" s="202"/>
      <c r="J53" s="202"/>
      <c r="K53" s="202"/>
      <c r="L53" s="202"/>
      <c r="M53" s="202"/>
      <c r="N53" s="202"/>
      <c r="O53" s="202"/>
      <c r="P53" s="202"/>
      <c r="Q53" s="202"/>
      <c r="R53" s="202"/>
      <c r="S53" s="202"/>
      <c r="T53" s="202"/>
      <c r="U53" s="202"/>
      <c r="V53" s="202"/>
      <c r="W53" s="202"/>
      <c r="X53" s="202"/>
      <c r="Y53" s="202"/>
      <c r="Z53" s="202"/>
    </row>
    <row r="54" spans="1:26">
      <c r="A54" s="202"/>
      <c r="B54" s="202"/>
      <c r="C54" s="202"/>
      <c r="D54" s="202"/>
      <c r="E54" s="202"/>
      <c r="F54" s="202"/>
      <c r="G54" s="202"/>
      <c r="H54" s="202"/>
      <c r="I54" s="202"/>
      <c r="J54" s="202"/>
      <c r="K54" s="202"/>
      <c r="L54" s="202"/>
      <c r="M54" s="202"/>
      <c r="N54" s="202"/>
      <c r="O54" s="202"/>
      <c r="P54" s="202"/>
      <c r="Q54" s="202"/>
      <c r="R54" s="202"/>
      <c r="S54" s="202"/>
      <c r="T54" s="202"/>
      <c r="U54" s="202"/>
      <c r="V54" s="202"/>
      <c r="W54" s="202"/>
      <c r="X54" s="202"/>
      <c r="Y54" s="202"/>
      <c r="Z54" s="202"/>
    </row>
    <row r="55" spans="1:26">
      <c r="A55" s="202"/>
      <c r="B55" s="202"/>
      <c r="C55" s="202"/>
      <c r="D55" s="202"/>
      <c r="E55" s="202"/>
      <c r="F55" s="202"/>
      <c r="G55" s="202"/>
      <c r="H55" s="202"/>
      <c r="I55" s="202"/>
      <c r="J55" s="202"/>
      <c r="K55" s="202"/>
      <c r="L55" s="202"/>
      <c r="M55" s="202"/>
      <c r="N55" s="202"/>
      <c r="O55" s="202"/>
      <c r="P55" s="202"/>
      <c r="Q55" s="202"/>
      <c r="R55" s="202"/>
      <c r="S55" s="202"/>
      <c r="T55" s="202"/>
      <c r="U55" s="202"/>
      <c r="V55" s="202"/>
      <c r="W55" s="202"/>
      <c r="X55" s="202"/>
      <c r="Y55" s="202"/>
      <c r="Z55" s="202"/>
    </row>
    <row r="56" spans="1:26">
      <c r="A56" s="202"/>
      <c r="B56" s="202"/>
      <c r="C56" s="202"/>
      <c r="D56" s="202"/>
      <c r="E56" s="202"/>
      <c r="F56" s="202"/>
      <c r="G56" s="202"/>
      <c r="H56" s="202"/>
      <c r="I56" s="202"/>
      <c r="J56" s="202"/>
      <c r="K56" s="202"/>
      <c r="L56" s="202"/>
      <c r="M56" s="202"/>
      <c r="N56" s="202"/>
      <c r="O56" s="202"/>
      <c r="P56" s="202"/>
      <c r="Q56" s="202"/>
      <c r="R56" s="202"/>
      <c r="S56" s="202"/>
      <c r="T56" s="202"/>
      <c r="U56" s="202"/>
      <c r="V56" s="202"/>
      <c r="W56" s="202"/>
      <c r="X56" s="202"/>
      <c r="Y56" s="202"/>
      <c r="Z56" s="202"/>
    </row>
    <row r="57" spans="1:26">
      <c r="A57" s="202"/>
      <c r="B57" s="202"/>
      <c r="C57" s="202"/>
      <c r="D57" s="202"/>
      <c r="E57" s="202"/>
      <c r="F57" s="202"/>
      <c r="G57" s="202"/>
      <c r="H57" s="202"/>
      <c r="I57" s="202"/>
      <c r="J57" s="202"/>
      <c r="K57" s="202"/>
      <c r="L57" s="202"/>
      <c r="M57" s="202"/>
      <c r="N57" s="202"/>
      <c r="O57" s="202"/>
      <c r="P57" s="202"/>
      <c r="Q57" s="202"/>
      <c r="R57" s="202"/>
      <c r="S57" s="202"/>
      <c r="T57" s="202"/>
      <c r="U57" s="202"/>
      <c r="V57" s="202"/>
      <c r="W57" s="202"/>
      <c r="X57" s="202"/>
      <c r="Y57" s="202"/>
      <c r="Z57" s="202"/>
    </row>
    <row r="58" spans="1:26">
      <c r="A58" s="202"/>
      <c r="B58" s="202"/>
      <c r="C58" s="202"/>
      <c r="D58" s="202"/>
      <c r="E58" s="202"/>
      <c r="F58" s="202"/>
      <c r="G58" s="202"/>
      <c r="H58" s="202"/>
      <c r="I58" s="202"/>
      <c r="J58" s="202"/>
      <c r="K58" s="202"/>
      <c r="L58" s="202"/>
      <c r="M58" s="202"/>
      <c r="N58" s="202"/>
      <c r="O58" s="202"/>
      <c r="P58" s="202"/>
      <c r="Q58" s="202"/>
      <c r="R58" s="202"/>
      <c r="S58" s="202"/>
      <c r="T58" s="202"/>
      <c r="U58" s="202"/>
      <c r="V58" s="202"/>
      <c r="W58" s="202"/>
      <c r="X58" s="202"/>
      <c r="Y58" s="202"/>
      <c r="Z58" s="202"/>
    </row>
    <row r="59" spans="1:26">
      <c r="A59" s="202"/>
      <c r="B59" s="202"/>
      <c r="C59" s="202"/>
      <c r="D59" s="202"/>
      <c r="E59" s="202"/>
      <c r="F59" s="202"/>
      <c r="G59" s="202"/>
      <c r="H59" s="202"/>
      <c r="I59" s="202"/>
      <c r="J59" s="202"/>
      <c r="K59" s="202"/>
      <c r="L59" s="202"/>
      <c r="M59" s="202"/>
      <c r="N59" s="202"/>
      <c r="O59" s="202"/>
      <c r="P59" s="202"/>
      <c r="Q59" s="202"/>
      <c r="R59" s="202"/>
      <c r="S59" s="202"/>
      <c r="T59" s="202"/>
      <c r="U59" s="202"/>
      <c r="V59" s="202"/>
      <c r="W59" s="202"/>
      <c r="X59" s="202"/>
      <c r="Y59" s="202"/>
      <c r="Z59" s="202"/>
    </row>
    <row r="60" spans="1:26">
      <c r="A60" s="202"/>
      <c r="B60" s="202"/>
      <c r="C60" s="202"/>
      <c r="D60" s="202"/>
      <c r="E60" s="202"/>
      <c r="F60" s="202"/>
      <c r="G60" s="202"/>
      <c r="H60" s="202"/>
      <c r="I60" s="202"/>
      <c r="J60" s="202"/>
      <c r="K60" s="202"/>
      <c r="L60" s="202"/>
      <c r="M60" s="202"/>
      <c r="N60" s="202"/>
      <c r="O60" s="202"/>
      <c r="P60" s="202"/>
      <c r="Q60" s="202"/>
      <c r="R60" s="202"/>
      <c r="S60" s="202"/>
      <c r="T60" s="202"/>
      <c r="U60" s="202"/>
      <c r="V60" s="202"/>
      <c r="W60" s="202"/>
      <c r="X60" s="202"/>
      <c r="Y60" s="202"/>
      <c r="Z60" s="202"/>
    </row>
    <row r="61" spans="1:26">
      <c r="A61" s="202"/>
      <c r="B61" s="202"/>
      <c r="C61" s="202"/>
      <c r="D61" s="202"/>
      <c r="E61" s="202"/>
      <c r="F61" s="202"/>
      <c r="G61" s="202"/>
      <c r="H61" s="202"/>
      <c r="I61" s="202"/>
      <c r="J61" s="202"/>
      <c r="K61" s="202"/>
      <c r="L61" s="202"/>
      <c r="M61" s="202"/>
      <c r="N61" s="202"/>
      <c r="O61" s="202"/>
      <c r="P61" s="202"/>
      <c r="Q61" s="202"/>
      <c r="R61" s="202"/>
      <c r="S61" s="202"/>
      <c r="T61" s="202"/>
      <c r="U61" s="202"/>
      <c r="V61" s="202"/>
      <c r="W61" s="202"/>
      <c r="X61" s="202"/>
      <c r="Y61" s="202"/>
      <c r="Z61" s="202"/>
    </row>
    <row r="62" spans="1:26">
      <c r="A62" s="202"/>
      <c r="B62" s="202"/>
      <c r="C62" s="202"/>
      <c r="D62" s="202"/>
      <c r="E62" s="202"/>
      <c r="F62" s="202"/>
      <c r="G62" s="202"/>
      <c r="H62" s="202"/>
      <c r="I62" s="202"/>
      <c r="J62" s="202"/>
      <c r="K62" s="202"/>
      <c r="L62" s="202"/>
      <c r="M62" s="202"/>
      <c r="N62" s="202"/>
      <c r="O62" s="202"/>
      <c r="P62" s="202"/>
      <c r="Q62" s="202"/>
      <c r="R62" s="202"/>
      <c r="S62" s="202"/>
      <c r="T62" s="202"/>
      <c r="U62" s="202"/>
      <c r="V62" s="202"/>
      <c r="W62" s="202"/>
      <c r="X62" s="202"/>
      <c r="Y62" s="202"/>
      <c r="Z62" s="202"/>
    </row>
    <row r="63" spans="1:26">
      <c r="A63" s="202"/>
      <c r="B63" s="202"/>
      <c r="C63" s="202"/>
      <c r="D63" s="202"/>
      <c r="E63" s="202"/>
      <c r="F63" s="202"/>
      <c r="G63" s="202"/>
      <c r="H63" s="202"/>
      <c r="I63" s="202"/>
      <c r="J63" s="202"/>
      <c r="K63" s="202"/>
      <c r="L63" s="202"/>
      <c r="M63" s="202"/>
      <c r="N63" s="202"/>
      <c r="O63" s="202"/>
      <c r="P63" s="202"/>
      <c r="Q63" s="202"/>
      <c r="R63" s="202"/>
      <c r="S63" s="202"/>
      <c r="T63" s="202"/>
      <c r="U63" s="202"/>
      <c r="V63" s="202"/>
      <c r="W63" s="202"/>
      <c r="X63" s="202"/>
      <c r="Y63" s="202"/>
      <c r="Z63" s="202"/>
    </row>
    <row r="64" spans="1:26">
      <c r="A64" s="202"/>
      <c r="B64" s="202"/>
      <c r="C64" s="202"/>
      <c r="D64" s="202"/>
      <c r="E64" s="202"/>
      <c r="F64" s="202"/>
      <c r="G64" s="202"/>
      <c r="H64" s="202"/>
      <c r="I64" s="202"/>
      <c r="J64" s="202"/>
      <c r="K64" s="202"/>
      <c r="L64" s="202"/>
      <c r="M64" s="202"/>
      <c r="N64" s="202"/>
      <c r="O64" s="202"/>
      <c r="P64" s="202"/>
      <c r="Q64" s="202"/>
      <c r="R64" s="202"/>
      <c r="S64" s="202"/>
      <c r="T64" s="202"/>
      <c r="U64" s="202"/>
      <c r="V64" s="202"/>
      <c r="W64" s="202"/>
      <c r="X64" s="202"/>
      <c r="Y64" s="202"/>
      <c r="Z64" s="202"/>
    </row>
    <row r="65" spans="1:26">
      <c r="A65" s="202"/>
      <c r="B65" s="202"/>
      <c r="C65" s="202"/>
      <c r="D65" s="202"/>
      <c r="E65" s="202"/>
      <c r="F65" s="202"/>
      <c r="G65" s="202"/>
      <c r="H65" s="202"/>
      <c r="I65" s="202"/>
      <c r="J65" s="202"/>
      <c r="K65" s="202"/>
      <c r="L65" s="202"/>
      <c r="M65" s="202"/>
      <c r="N65" s="202"/>
      <c r="O65" s="202"/>
      <c r="P65" s="202"/>
      <c r="Q65" s="202"/>
      <c r="R65" s="202"/>
      <c r="S65" s="202"/>
      <c r="T65" s="202"/>
      <c r="U65" s="202"/>
      <c r="V65" s="202"/>
      <c r="W65" s="202"/>
      <c r="X65" s="202"/>
      <c r="Y65" s="202"/>
      <c r="Z65" s="202"/>
    </row>
    <row r="66" spans="1:26">
      <c r="A66" s="202"/>
      <c r="B66" s="202"/>
      <c r="C66" s="202"/>
      <c r="D66" s="202"/>
      <c r="E66" s="202"/>
      <c r="F66" s="202"/>
      <c r="G66" s="202"/>
      <c r="H66" s="202"/>
      <c r="I66" s="202"/>
      <c r="J66" s="202"/>
      <c r="K66" s="202"/>
      <c r="L66" s="202"/>
      <c r="M66" s="202"/>
      <c r="N66" s="202"/>
      <c r="O66" s="202"/>
      <c r="P66" s="202"/>
      <c r="Q66" s="202"/>
      <c r="R66" s="202"/>
      <c r="S66" s="202"/>
      <c r="T66" s="202"/>
      <c r="U66" s="202"/>
      <c r="V66" s="202"/>
      <c r="W66" s="202"/>
      <c r="X66" s="202"/>
      <c r="Y66" s="202"/>
      <c r="Z66" s="202"/>
    </row>
    <row r="67" spans="1:26">
      <c r="A67" s="202"/>
      <c r="B67" s="202"/>
      <c r="C67" s="202"/>
      <c r="D67" s="202"/>
      <c r="E67" s="202"/>
      <c r="F67" s="202"/>
      <c r="G67" s="202"/>
      <c r="H67" s="202"/>
      <c r="I67" s="202"/>
      <c r="J67" s="202"/>
      <c r="K67" s="202"/>
      <c r="L67" s="202"/>
      <c r="M67" s="202"/>
      <c r="N67" s="202"/>
      <c r="O67" s="202"/>
      <c r="P67" s="202"/>
      <c r="Q67" s="202"/>
      <c r="R67" s="202"/>
      <c r="S67" s="202"/>
      <c r="T67" s="202"/>
      <c r="U67" s="202"/>
      <c r="V67" s="202"/>
      <c r="W67" s="202"/>
      <c r="X67" s="202"/>
      <c r="Y67" s="202"/>
      <c r="Z67" s="202"/>
    </row>
    <row r="68" spans="1:26">
      <c r="A68" s="202"/>
      <c r="B68" s="202"/>
      <c r="C68" s="202"/>
      <c r="D68" s="202"/>
      <c r="E68" s="202"/>
      <c r="F68" s="202"/>
      <c r="G68" s="202"/>
      <c r="H68" s="202"/>
      <c r="I68" s="202"/>
      <c r="J68" s="202"/>
      <c r="K68" s="202"/>
      <c r="L68" s="202"/>
      <c r="M68" s="202"/>
      <c r="N68" s="202"/>
      <c r="O68" s="202"/>
      <c r="P68" s="202"/>
      <c r="Q68" s="202"/>
      <c r="R68" s="202"/>
      <c r="S68" s="202"/>
      <c r="T68" s="202"/>
      <c r="U68" s="202"/>
      <c r="V68" s="202"/>
      <c r="W68" s="202"/>
      <c r="X68" s="202"/>
      <c r="Y68" s="202"/>
      <c r="Z68" s="202"/>
    </row>
    <row r="69" spans="1:26">
      <c r="A69" s="202"/>
      <c r="B69" s="202"/>
      <c r="C69" s="202"/>
      <c r="D69" s="202"/>
      <c r="E69" s="202"/>
      <c r="F69" s="202"/>
      <c r="G69" s="202"/>
      <c r="H69" s="202"/>
      <c r="I69" s="202"/>
      <c r="J69" s="202"/>
      <c r="K69" s="202"/>
      <c r="L69" s="202"/>
      <c r="M69" s="202"/>
      <c r="N69" s="202"/>
      <c r="O69" s="202"/>
      <c r="P69" s="202"/>
      <c r="Q69" s="202"/>
      <c r="R69" s="202"/>
      <c r="S69" s="202"/>
      <c r="T69" s="202"/>
      <c r="U69" s="202"/>
      <c r="V69" s="202"/>
      <c r="W69" s="202"/>
      <c r="X69" s="202"/>
      <c r="Y69" s="202"/>
      <c r="Z69" s="202"/>
    </row>
    <row r="70" spans="1:26">
      <c r="A70" s="202"/>
      <c r="B70" s="202"/>
      <c r="C70" s="202"/>
      <c r="D70" s="202"/>
      <c r="E70" s="202"/>
      <c r="F70" s="202"/>
      <c r="G70" s="202"/>
      <c r="H70" s="202"/>
      <c r="I70" s="202"/>
      <c r="J70" s="202"/>
      <c r="K70" s="202"/>
      <c r="L70" s="202"/>
      <c r="M70" s="202"/>
      <c r="N70" s="202"/>
      <c r="O70" s="202"/>
      <c r="P70" s="202"/>
      <c r="Q70" s="202"/>
      <c r="R70" s="202"/>
      <c r="S70" s="202"/>
      <c r="T70" s="202"/>
      <c r="U70" s="202"/>
      <c r="V70" s="202"/>
      <c r="W70" s="202"/>
      <c r="X70" s="202"/>
      <c r="Y70" s="202"/>
      <c r="Z70" s="202"/>
    </row>
    <row r="71" spans="1:26">
      <c r="A71" s="202"/>
      <c r="B71" s="202"/>
      <c r="C71" s="202"/>
      <c r="D71" s="202"/>
      <c r="E71" s="202"/>
      <c r="F71" s="202"/>
      <c r="G71" s="202"/>
      <c r="H71" s="202"/>
      <c r="I71" s="202"/>
      <c r="J71" s="202"/>
      <c r="K71" s="202"/>
      <c r="L71" s="202"/>
      <c r="M71" s="202"/>
      <c r="N71" s="202"/>
      <c r="O71" s="202"/>
      <c r="P71" s="202"/>
      <c r="Q71" s="202"/>
      <c r="R71" s="202"/>
      <c r="S71" s="202"/>
      <c r="T71" s="202"/>
      <c r="U71" s="202"/>
      <c r="V71" s="202"/>
      <c r="W71" s="202"/>
      <c r="X71" s="202"/>
      <c r="Y71" s="202"/>
      <c r="Z71" s="202"/>
    </row>
    <row r="72" spans="1:26">
      <c r="A72" s="202"/>
      <c r="B72" s="202"/>
      <c r="C72" s="202"/>
      <c r="D72" s="202"/>
      <c r="E72" s="202"/>
      <c r="F72" s="202"/>
      <c r="G72" s="202"/>
      <c r="H72" s="202"/>
      <c r="I72" s="202"/>
      <c r="J72" s="202"/>
      <c r="K72" s="202"/>
      <c r="L72" s="202"/>
      <c r="M72" s="202"/>
      <c r="N72" s="202"/>
      <c r="O72" s="202"/>
      <c r="P72" s="202"/>
      <c r="Q72" s="202"/>
      <c r="R72" s="202"/>
      <c r="S72" s="202"/>
      <c r="T72" s="202"/>
      <c r="U72" s="202"/>
      <c r="V72" s="202"/>
      <c r="W72" s="202"/>
      <c r="X72" s="202"/>
      <c r="Y72" s="202"/>
      <c r="Z72" s="202"/>
    </row>
    <row r="73" spans="1:26">
      <c r="A73" s="202"/>
      <c r="B73" s="202"/>
      <c r="C73" s="202"/>
      <c r="D73" s="202"/>
      <c r="E73" s="202"/>
      <c r="F73" s="202"/>
      <c r="G73" s="202"/>
      <c r="H73" s="202"/>
      <c r="I73" s="202"/>
      <c r="J73" s="202"/>
      <c r="K73" s="202"/>
      <c r="L73" s="202"/>
      <c r="M73" s="202"/>
      <c r="N73" s="202"/>
      <c r="O73" s="202"/>
      <c r="P73" s="202"/>
      <c r="Q73" s="202"/>
      <c r="R73" s="202"/>
      <c r="S73" s="202"/>
      <c r="T73" s="202"/>
      <c r="U73" s="202"/>
      <c r="V73" s="202"/>
      <c r="W73" s="202"/>
      <c r="X73" s="202"/>
      <c r="Y73" s="202"/>
      <c r="Z73" s="202"/>
    </row>
    <row r="74" spans="1:26">
      <c r="A74" s="202"/>
      <c r="B74" s="202"/>
      <c r="C74" s="202"/>
      <c r="D74" s="202"/>
      <c r="E74" s="202"/>
      <c r="F74" s="202"/>
      <c r="G74" s="202"/>
      <c r="H74" s="202"/>
      <c r="I74" s="202"/>
      <c r="J74" s="202"/>
      <c r="K74" s="202"/>
      <c r="L74" s="202"/>
      <c r="M74" s="202"/>
      <c r="N74" s="202"/>
      <c r="O74" s="202"/>
      <c r="P74" s="202"/>
      <c r="Q74" s="202"/>
      <c r="R74" s="202"/>
      <c r="S74" s="202"/>
      <c r="T74" s="202"/>
      <c r="U74" s="202"/>
      <c r="V74" s="202"/>
      <c r="W74" s="202"/>
      <c r="X74" s="202"/>
      <c r="Y74" s="202"/>
      <c r="Z74" s="202"/>
    </row>
    <row r="75" spans="1:26">
      <c r="A75" s="202"/>
      <c r="B75" s="202"/>
      <c r="C75" s="202"/>
      <c r="D75" s="202"/>
      <c r="E75" s="202"/>
      <c r="F75" s="202"/>
      <c r="G75" s="202"/>
      <c r="H75" s="202"/>
      <c r="I75" s="202"/>
      <c r="J75" s="202"/>
      <c r="K75" s="202"/>
      <c r="L75" s="202"/>
      <c r="M75" s="202"/>
      <c r="N75" s="202"/>
      <c r="O75" s="202"/>
      <c r="P75" s="202"/>
      <c r="Q75" s="202"/>
      <c r="R75" s="202"/>
      <c r="S75" s="202"/>
      <c r="T75" s="202"/>
      <c r="U75" s="202"/>
      <c r="V75" s="202"/>
      <c r="W75" s="202"/>
      <c r="X75" s="202"/>
      <c r="Y75" s="202"/>
      <c r="Z75" s="202"/>
    </row>
    <row r="76" spans="1:26">
      <c r="A76" s="202"/>
      <c r="B76" s="202"/>
      <c r="C76" s="202"/>
      <c r="D76" s="202"/>
      <c r="E76" s="202"/>
      <c r="F76" s="202"/>
      <c r="G76" s="202"/>
      <c r="H76" s="202"/>
      <c r="I76" s="202"/>
      <c r="J76" s="202"/>
      <c r="K76" s="202"/>
      <c r="L76" s="202"/>
      <c r="M76" s="202"/>
      <c r="N76" s="202"/>
      <c r="O76" s="202"/>
      <c r="P76" s="202"/>
      <c r="Q76" s="202"/>
      <c r="R76" s="202"/>
      <c r="S76" s="202"/>
      <c r="T76" s="202"/>
      <c r="U76" s="202"/>
      <c r="V76" s="202"/>
      <c r="W76" s="202"/>
      <c r="X76" s="202"/>
      <c r="Y76" s="202"/>
      <c r="Z76" s="202"/>
    </row>
    <row r="77" spans="1:26">
      <c r="A77" s="202"/>
      <c r="B77" s="202"/>
      <c r="C77" s="202"/>
      <c r="D77" s="202"/>
      <c r="E77" s="202"/>
      <c r="F77" s="202"/>
      <c r="G77" s="202"/>
      <c r="H77" s="202"/>
      <c r="I77" s="202"/>
      <c r="J77" s="202"/>
      <c r="K77" s="202"/>
      <c r="L77" s="202"/>
      <c r="M77" s="202"/>
      <c r="N77" s="202"/>
      <c r="O77" s="202"/>
      <c r="P77" s="202"/>
      <c r="Q77" s="202"/>
      <c r="R77" s="202"/>
      <c r="S77" s="202"/>
      <c r="T77" s="202"/>
      <c r="U77" s="202"/>
      <c r="V77" s="202"/>
      <c r="W77" s="202"/>
      <c r="X77" s="202"/>
      <c r="Y77" s="202"/>
      <c r="Z77" s="202"/>
    </row>
    <row r="78" spans="1:26">
      <c r="A78" s="202"/>
      <c r="B78" s="202"/>
      <c r="C78" s="202"/>
      <c r="D78" s="202"/>
      <c r="E78" s="202"/>
      <c r="F78" s="202"/>
      <c r="G78" s="202"/>
      <c r="H78" s="202"/>
      <c r="I78" s="202"/>
      <c r="J78" s="202"/>
      <c r="K78" s="202"/>
      <c r="L78" s="202"/>
      <c r="M78" s="202"/>
      <c r="N78" s="202"/>
      <c r="O78" s="202"/>
      <c r="P78" s="202"/>
      <c r="Q78" s="202"/>
      <c r="R78" s="202"/>
      <c r="S78" s="202"/>
      <c r="T78" s="202"/>
      <c r="U78" s="202"/>
      <c r="V78" s="202"/>
      <c r="W78" s="202"/>
      <c r="X78" s="202"/>
      <c r="Y78" s="202"/>
      <c r="Z78" s="202"/>
    </row>
    <row r="79" spans="1:26">
      <c r="A79" s="202"/>
      <c r="B79" s="202"/>
      <c r="C79" s="202"/>
      <c r="D79" s="202"/>
      <c r="E79" s="202"/>
      <c r="F79" s="202"/>
      <c r="G79" s="202"/>
      <c r="H79" s="202"/>
      <c r="I79" s="202"/>
      <c r="J79" s="202"/>
      <c r="K79" s="202"/>
      <c r="L79" s="202"/>
      <c r="M79" s="202"/>
      <c r="N79" s="202"/>
      <c r="O79" s="202"/>
      <c r="P79" s="202"/>
      <c r="Q79" s="202"/>
      <c r="R79" s="202"/>
      <c r="S79" s="202"/>
      <c r="T79" s="202"/>
      <c r="U79" s="202"/>
      <c r="V79" s="202"/>
      <c r="W79" s="202"/>
      <c r="X79" s="202"/>
      <c r="Y79" s="202"/>
      <c r="Z79" s="202"/>
    </row>
    <row r="80" spans="1:26">
      <c r="A80" s="202"/>
      <c r="B80" s="202"/>
      <c r="C80" s="202"/>
      <c r="D80" s="202"/>
      <c r="E80" s="202"/>
      <c r="F80" s="202"/>
      <c r="G80" s="202"/>
      <c r="H80" s="202"/>
      <c r="I80" s="202"/>
      <c r="J80" s="202"/>
      <c r="K80" s="202"/>
      <c r="L80" s="202"/>
      <c r="M80" s="202"/>
      <c r="N80" s="202"/>
      <c r="O80" s="202"/>
      <c r="P80" s="202"/>
      <c r="Q80" s="202"/>
      <c r="R80" s="202"/>
      <c r="S80" s="202"/>
      <c r="T80" s="202"/>
      <c r="U80" s="202"/>
      <c r="V80" s="202"/>
      <c r="W80" s="202"/>
      <c r="X80" s="202"/>
      <c r="Y80" s="202"/>
      <c r="Z80" s="202"/>
    </row>
    <row r="81" spans="1:26">
      <c r="A81" s="202"/>
      <c r="B81" s="202"/>
      <c r="C81" s="202"/>
      <c r="D81" s="202"/>
      <c r="E81" s="202"/>
      <c r="F81" s="202"/>
      <c r="G81" s="202"/>
      <c r="H81" s="202"/>
      <c r="I81" s="202"/>
      <c r="J81" s="202"/>
      <c r="K81" s="202"/>
      <c r="L81" s="202"/>
      <c r="M81" s="202"/>
      <c r="N81" s="202"/>
      <c r="O81" s="202"/>
      <c r="P81" s="202"/>
      <c r="Q81" s="202"/>
      <c r="R81" s="202"/>
      <c r="S81" s="202"/>
      <c r="T81" s="202"/>
      <c r="U81" s="202"/>
      <c r="V81" s="202"/>
      <c r="W81" s="202"/>
      <c r="X81" s="202"/>
      <c r="Y81" s="202"/>
      <c r="Z81" s="202"/>
    </row>
    <row r="82" spans="1:26">
      <c r="A82" s="202"/>
      <c r="B82" s="202"/>
      <c r="C82" s="202"/>
      <c r="D82" s="202"/>
      <c r="E82" s="202"/>
      <c r="F82" s="202"/>
      <c r="G82" s="202"/>
      <c r="H82" s="202"/>
      <c r="I82" s="202"/>
      <c r="J82" s="202"/>
      <c r="K82" s="202"/>
      <c r="L82" s="202"/>
      <c r="M82" s="202"/>
      <c r="N82" s="202"/>
      <c r="O82" s="202"/>
      <c r="P82" s="202"/>
      <c r="Q82" s="202"/>
      <c r="R82" s="202"/>
      <c r="S82" s="202"/>
      <c r="T82" s="202"/>
      <c r="U82" s="202"/>
      <c r="V82" s="202"/>
      <c r="W82" s="202"/>
      <c r="X82" s="202"/>
      <c r="Y82" s="202"/>
      <c r="Z82" s="202"/>
    </row>
    <row r="83" spans="1:26">
      <c r="A83" s="202"/>
      <c r="B83" s="202"/>
      <c r="C83" s="202"/>
      <c r="D83" s="202"/>
      <c r="E83" s="202"/>
      <c r="F83" s="202"/>
      <c r="G83" s="202"/>
      <c r="H83" s="202"/>
      <c r="I83" s="202"/>
      <c r="J83" s="202"/>
      <c r="K83" s="202"/>
      <c r="L83" s="202"/>
      <c r="M83" s="202"/>
      <c r="N83" s="202"/>
      <c r="O83" s="202"/>
      <c r="P83" s="202"/>
      <c r="Q83" s="202"/>
      <c r="R83" s="202"/>
      <c r="S83" s="202"/>
      <c r="T83" s="202"/>
      <c r="U83" s="202"/>
      <c r="V83" s="202"/>
      <c r="W83" s="202"/>
      <c r="X83" s="202"/>
      <c r="Y83" s="202"/>
      <c r="Z83" s="202"/>
    </row>
    <row r="84" spans="1:26">
      <c r="A84" s="202"/>
      <c r="B84" s="202"/>
      <c r="C84" s="202"/>
      <c r="D84" s="202"/>
      <c r="E84" s="202"/>
      <c r="F84" s="202"/>
      <c r="G84" s="202"/>
      <c r="H84" s="202"/>
      <c r="I84" s="202"/>
      <c r="J84" s="202"/>
      <c r="K84" s="202"/>
      <c r="L84" s="202"/>
      <c r="M84" s="202"/>
      <c r="N84" s="202"/>
      <c r="O84" s="202"/>
      <c r="P84" s="202"/>
      <c r="Q84" s="202"/>
      <c r="R84" s="202"/>
      <c r="S84" s="202"/>
      <c r="T84" s="202"/>
      <c r="U84" s="202"/>
      <c r="V84" s="202"/>
      <c r="W84" s="202"/>
      <c r="X84" s="202"/>
      <c r="Y84" s="202"/>
      <c r="Z84" s="202"/>
    </row>
    <row r="85" spans="1:26">
      <c r="A85" s="202"/>
      <c r="B85" s="202"/>
      <c r="C85" s="202"/>
      <c r="D85" s="202"/>
      <c r="E85" s="202"/>
      <c r="F85" s="202"/>
      <c r="G85" s="202"/>
      <c r="H85" s="202"/>
      <c r="I85" s="202"/>
      <c r="J85" s="202"/>
      <c r="K85" s="202"/>
      <c r="L85" s="202"/>
      <c r="M85" s="202"/>
      <c r="N85" s="202"/>
      <c r="O85" s="202"/>
      <c r="P85" s="202"/>
      <c r="Q85" s="202"/>
      <c r="R85" s="202"/>
      <c r="S85" s="202"/>
      <c r="T85" s="202"/>
      <c r="U85" s="202"/>
      <c r="V85" s="202"/>
      <c r="W85" s="202"/>
      <c r="X85" s="202"/>
      <c r="Y85" s="202"/>
      <c r="Z85" s="202"/>
    </row>
    <row r="86" spans="1:26">
      <c r="A86" s="202"/>
      <c r="B86" s="202"/>
      <c r="C86" s="202"/>
      <c r="D86" s="202"/>
      <c r="E86" s="202"/>
      <c r="F86" s="202"/>
      <c r="G86" s="202"/>
      <c r="H86" s="202"/>
      <c r="I86" s="202"/>
      <c r="J86" s="202"/>
      <c r="K86" s="202"/>
      <c r="L86" s="202"/>
      <c r="M86" s="202"/>
      <c r="N86" s="202"/>
      <c r="O86" s="202"/>
      <c r="P86" s="202"/>
      <c r="Q86" s="202"/>
      <c r="R86" s="202"/>
      <c r="S86" s="202"/>
      <c r="T86" s="202"/>
      <c r="U86" s="202"/>
      <c r="V86" s="202"/>
      <c r="W86" s="202"/>
      <c r="X86" s="202"/>
      <c r="Y86" s="202"/>
      <c r="Z86" s="202"/>
    </row>
    <row r="87" spans="1:26">
      <c r="A87" s="202"/>
      <c r="B87" s="202"/>
      <c r="C87" s="202"/>
      <c r="D87" s="202"/>
      <c r="E87" s="202"/>
      <c r="F87" s="202"/>
      <c r="G87" s="202"/>
      <c r="H87" s="202"/>
      <c r="I87" s="202"/>
      <c r="J87" s="202"/>
      <c r="K87" s="202"/>
      <c r="L87" s="202"/>
      <c r="M87" s="202"/>
      <c r="N87" s="202"/>
      <c r="O87" s="202"/>
      <c r="P87" s="202"/>
      <c r="Q87" s="202"/>
      <c r="R87" s="202"/>
      <c r="S87" s="202"/>
      <c r="T87" s="202"/>
      <c r="U87" s="202"/>
      <c r="V87" s="202"/>
      <c r="W87" s="202"/>
      <c r="X87" s="202"/>
      <c r="Y87" s="202"/>
      <c r="Z87" s="202"/>
    </row>
    <row r="88" spans="1:26">
      <c r="A88" s="202"/>
      <c r="B88" s="202"/>
      <c r="C88" s="202"/>
      <c r="D88" s="202"/>
      <c r="E88" s="202"/>
      <c r="F88" s="202"/>
      <c r="G88" s="202"/>
      <c r="H88" s="202"/>
      <c r="I88" s="202"/>
      <c r="J88" s="202"/>
      <c r="K88" s="202"/>
      <c r="L88" s="202"/>
      <c r="M88" s="202"/>
      <c r="N88" s="202"/>
      <c r="O88" s="202"/>
      <c r="P88" s="202"/>
      <c r="Q88" s="202"/>
      <c r="R88" s="202"/>
      <c r="S88" s="202"/>
      <c r="T88" s="202"/>
      <c r="U88" s="202"/>
      <c r="V88" s="202"/>
      <c r="W88" s="202"/>
      <c r="X88" s="202"/>
      <c r="Y88" s="202"/>
      <c r="Z88" s="202"/>
    </row>
    <row r="89" spans="1:26">
      <c r="A89" s="202"/>
      <c r="B89" s="202"/>
      <c r="C89" s="202"/>
      <c r="D89" s="202"/>
      <c r="E89" s="202"/>
      <c r="F89" s="202"/>
      <c r="G89" s="202"/>
      <c r="H89" s="202"/>
      <c r="I89" s="202"/>
      <c r="J89" s="202"/>
      <c r="K89" s="202"/>
      <c r="L89" s="202"/>
      <c r="M89" s="202"/>
      <c r="N89" s="202"/>
      <c r="O89" s="202"/>
      <c r="P89" s="202"/>
      <c r="Q89" s="202"/>
      <c r="R89" s="202"/>
      <c r="S89" s="202"/>
      <c r="T89" s="202"/>
      <c r="U89" s="202"/>
      <c r="V89" s="202"/>
      <c r="W89" s="202"/>
      <c r="X89" s="202"/>
      <c r="Y89" s="202"/>
      <c r="Z89" s="202"/>
    </row>
    <row r="90" spans="1:26">
      <c r="A90" s="202"/>
      <c r="B90" s="202"/>
      <c r="C90" s="202"/>
      <c r="D90" s="202"/>
      <c r="E90" s="202"/>
      <c r="F90" s="202"/>
      <c r="G90" s="202"/>
      <c r="H90" s="202"/>
      <c r="I90" s="202"/>
      <c r="J90" s="202"/>
      <c r="K90" s="202"/>
      <c r="L90" s="202"/>
      <c r="M90" s="202"/>
      <c r="N90" s="202"/>
      <c r="O90" s="202"/>
      <c r="P90" s="202"/>
      <c r="Q90" s="202"/>
      <c r="R90" s="202"/>
      <c r="S90" s="202"/>
      <c r="T90" s="202"/>
      <c r="U90" s="202"/>
      <c r="V90" s="202"/>
      <c r="W90" s="202"/>
      <c r="X90" s="202"/>
      <c r="Y90" s="202"/>
      <c r="Z90" s="202"/>
    </row>
    <row r="91" spans="1:26">
      <c r="A91" s="202"/>
      <c r="B91" s="202"/>
      <c r="C91" s="202"/>
      <c r="D91" s="202"/>
      <c r="E91" s="202"/>
      <c r="F91" s="202"/>
      <c r="G91" s="202"/>
      <c r="H91" s="202"/>
      <c r="I91" s="202"/>
      <c r="J91" s="202"/>
      <c r="K91" s="202"/>
      <c r="L91" s="202"/>
      <c r="M91" s="202"/>
      <c r="N91" s="202"/>
      <c r="O91" s="202"/>
      <c r="P91" s="202"/>
      <c r="Q91" s="202"/>
      <c r="R91" s="202"/>
      <c r="S91" s="202"/>
      <c r="T91" s="202"/>
      <c r="U91" s="202"/>
      <c r="V91" s="202"/>
      <c r="W91" s="202"/>
      <c r="X91" s="202"/>
      <c r="Y91" s="202"/>
      <c r="Z91" s="202"/>
    </row>
    <row r="92" spans="1:26">
      <c r="A92" s="202"/>
      <c r="B92" s="202"/>
      <c r="C92" s="202"/>
      <c r="D92" s="202"/>
      <c r="E92" s="202"/>
      <c r="F92" s="202"/>
      <c r="G92" s="202"/>
      <c r="H92" s="202"/>
      <c r="I92" s="202"/>
      <c r="J92" s="202"/>
      <c r="K92" s="202"/>
      <c r="L92" s="202"/>
      <c r="M92" s="202"/>
      <c r="N92" s="202"/>
      <c r="O92" s="202"/>
      <c r="P92" s="202"/>
      <c r="Q92" s="202"/>
      <c r="R92" s="202"/>
      <c r="S92" s="202"/>
      <c r="T92" s="202"/>
      <c r="U92" s="202"/>
      <c r="V92" s="202"/>
      <c r="W92" s="202"/>
      <c r="X92" s="202"/>
      <c r="Y92" s="202"/>
      <c r="Z92" s="202"/>
    </row>
    <row r="93" spans="1:26">
      <c r="A93" s="202"/>
      <c r="B93" s="202"/>
      <c r="C93" s="202"/>
      <c r="D93" s="202"/>
      <c r="E93" s="202"/>
      <c r="F93" s="202"/>
      <c r="G93" s="202"/>
      <c r="H93" s="202"/>
      <c r="I93" s="202"/>
      <c r="J93" s="202"/>
      <c r="K93" s="202"/>
      <c r="L93" s="202"/>
      <c r="M93" s="202"/>
      <c r="N93" s="202"/>
      <c r="O93" s="202"/>
      <c r="P93" s="202"/>
      <c r="Q93" s="202"/>
      <c r="R93" s="202"/>
      <c r="S93" s="202"/>
      <c r="T93" s="202"/>
      <c r="U93" s="202"/>
      <c r="V93" s="202"/>
      <c r="W93" s="202"/>
      <c r="X93" s="202"/>
      <c r="Y93" s="202"/>
      <c r="Z93" s="202"/>
    </row>
    <row r="94" spans="1:26">
      <c r="A94" s="202"/>
      <c r="B94" s="202"/>
      <c r="C94" s="202"/>
      <c r="D94" s="202"/>
      <c r="E94" s="202"/>
      <c r="F94" s="202"/>
      <c r="G94" s="202"/>
      <c r="H94" s="202"/>
      <c r="I94" s="202"/>
      <c r="J94" s="202"/>
      <c r="K94" s="202"/>
      <c r="L94" s="202"/>
      <c r="M94" s="202"/>
      <c r="N94" s="202"/>
      <c r="O94" s="202"/>
      <c r="P94" s="202"/>
      <c r="Q94" s="202"/>
      <c r="R94" s="202"/>
      <c r="S94" s="202"/>
      <c r="T94" s="202"/>
      <c r="U94" s="202"/>
      <c r="V94" s="202"/>
      <c r="W94" s="202"/>
      <c r="X94" s="202"/>
      <c r="Y94" s="202"/>
      <c r="Z94" s="202"/>
    </row>
    <row r="95" spans="1:26">
      <c r="A95" s="202"/>
      <c r="B95" s="202"/>
      <c r="C95" s="202"/>
      <c r="D95" s="202"/>
      <c r="E95" s="202"/>
      <c r="F95" s="202"/>
      <c r="G95" s="202"/>
      <c r="H95" s="202"/>
      <c r="I95" s="202"/>
      <c r="J95" s="202"/>
      <c r="K95" s="202"/>
      <c r="L95" s="202"/>
      <c r="M95" s="202"/>
      <c r="N95" s="202"/>
      <c r="O95" s="202"/>
      <c r="P95" s="202"/>
      <c r="Q95" s="202"/>
      <c r="R95" s="202"/>
      <c r="S95" s="202"/>
      <c r="T95" s="202"/>
      <c r="U95" s="202"/>
      <c r="V95" s="202"/>
      <c r="W95" s="202"/>
      <c r="X95" s="202"/>
      <c r="Y95" s="202"/>
      <c r="Z95" s="202"/>
    </row>
    <row r="96" spans="1:26">
      <c r="A96" s="202"/>
      <c r="B96" s="202"/>
      <c r="C96" s="202"/>
      <c r="D96" s="202"/>
      <c r="E96" s="202"/>
      <c r="F96" s="202"/>
      <c r="G96" s="202"/>
      <c r="H96" s="202"/>
      <c r="I96" s="202"/>
      <c r="J96" s="202"/>
      <c r="K96" s="202"/>
      <c r="L96" s="202"/>
      <c r="M96" s="202"/>
      <c r="N96" s="202"/>
      <c r="O96" s="202"/>
      <c r="P96" s="202"/>
      <c r="Q96" s="202"/>
      <c r="R96" s="202"/>
      <c r="S96" s="202"/>
      <c r="T96" s="202"/>
      <c r="U96" s="202"/>
      <c r="V96" s="202"/>
      <c r="W96" s="202"/>
      <c r="X96" s="202"/>
      <c r="Y96" s="202"/>
      <c r="Z96" s="202"/>
    </row>
    <row r="97" spans="1:26">
      <c r="A97" s="202"/>
      <c r="B97" s="202"/>
      <c r="C97" s="202"/>
      <c r="D97" s="202"/>
      <c r="E97" s="202"/>
      <c r="F97" s="202"/>
      <c r="G97" s="202"/>
      <c r="H97" s="202"/>
      <c r="I97" s="202"/>
      <c r="J97" s="202"/>
      <c r="K97" s="202"/>
      <c r="L97" s="202"/>
      <c r="M97" s="202"/>
      <c r="N97" s="202"/>
      <c r="O97" s="202"/>
      <c r="P97" s="202"/>
      <c r="Q97" s="202"/>
      <c r="R97" s="202"/>
      <c r="S97" s="202"/>
      <c r="T97" s="202"/>
      <c r="U97" s="202"/>
      <c r="V97" s="202"/>
      <c r="W97" s="202"/>
      <c r="X97" s="202"/>
      <c r="Y97" s="202"/>
      <c r="Z97" s="202"/>
    </row>
    <row r="98" spans="1:26">
      <c r="A98" s="202"/>
      <c r="B98" s="202"/>
      <c r="C98" s="202"/>
      <c r="D98" s="202"/>
      <c r="E98" s="202"/>
      <c r="F98" s="202"/>
      <c r="G98" s="202"/>
      <c r="H98" s="202"/>
      <c r="I98" s="202"/>
      <c r="J98" s="202"/>
      <c r="K98" s="202"/>
      <c r="L98" s="202"/>
      <c r="M98" s="202"/>
      <c r="N98" s="202"/>
      <c r="O98" s="202"/>
      <c r="P98" s="202"/>
      <c r="Q98" s="202"/>
      <c r="R98" s="202"/>
      <c r="S98" s="202"/>
      <c r="T98" s="202"/>
      <c r="U98" s="202"/>
      <c r="V98" s="202"/>
      <c r="W98" s="202"/>
      <c r="X98" s="202"/>
      <c r="Y98" s="202"/>
      <c r="Z98" s="202"/>
    </row>
    <row r="99" spans="1:26">
      <c r="A99" s="202"/>
      <c r="B99" s="202"/>
      <c r="C99" s="202"/>
      <c r="D99" s="202"/>
      <c r="E99" s="202"/>
      <c r="F99" s="202"/>
      <c r="G99" s="202"/>
      <c r="H99" s="202"/>
      <c r="I99" s="202"/>
      <c r="J99" s="202"/>
      <c r="K99" s="202"/>
      <c r="L99" s="202"/>
      <c r="M99" s="202"/>
      <c r="N99" s="202"/>
      <c r="O99" s="202"/>
      <c r="P99" s="202"/>
      <c r="Q99" s="202"/>
      <c r="R99" s="202"/>
      <c r="S99" s="202"/>
      <c r="T99" s="202"/>
      <c r="U99" s="202"/>
      <c r="V99" s="202"/>
      <c r="W99" s="202"/>
      <c r="X99" s="202"/>
      <c r="Y99" s="202"/>
      <c r="Z99" s="202"/>
    </row>
    <row r="100" spans="1:26">
      <c r="A100" s="202"/>
      <c r="B100" s="202"/>
      <c r="C100" s="202"/>
      <c r="D100" s="202"/>
      <c r="E100" s="202"/>
      <c r="F100" s="202"/>
      <c r="G100" s="202"/>
      <c r="H100" s="202"/>
      <c r="I100" s="202"/>
      <c r="J100" s="202"/>
      <c r="K100" s="202"/>
      <c r="L100" s="202"/>
      <c r="M100" s="202"/>
      <c r="N100" s="202"/>
      <c r="O100" s="202"/>
      <c r="P100" s="202"/>
      <c r="Q100" s="202"/>
      <c r="R100" s="202"/>
      <c r="S100" s="202"/>
      <c r="T100" s="202"/>
      <c r="U100" s="202"/>
      <c r="V100" s="202"/>
      <c r="W100" s="202"/>
      <c r="X100" s="202"/>
      <c r="Y100" s="202"/>
      <c r="Z100" s="202"/>
    </row>
    <row r="101" spans="1:26">
      <c r="A101" s="202"/>
      <c r="B101" s="202"/>
      <c r="C101" s="202"/>
      <c r="D101" s="202"/>
      <c r="E101" s="202"/>
      <c r="F101" s="202"/>
      <c r="G101" s="202"/>
      <c r="H101" s="202"/>
      <c r="I101" s="202"/>
      <c r="J101" s="202"/>
      <c r="K101" s="202"/>
      <c r="L101" s="202"/>
      <c r="M101" s="202"/>
      <c r="N101" s="202"/>
      <c r="O101" s="202"/>
      <c r="P101" s="202"/>
      <c r="Q101" s="202"/>
      <c r="R101" s="202"/>
      <c r="S101" s="202"/>
      <c r="T101" s="202"/>
      <c r="U101" s="202"/>
      <c r="V101" s="202"/>
      <c r="W101" s="202"/>
      <c r="X101" s="202"/>
      <c r="Y101" s="202"/>
      <c r="Z101" s="202"/>
    </row>
    <row r="102" spans="1:26">
      <c r="A102" s="202"/>
      <c r="B102" s="202"/>
      <c r="C102" s="202"/>
      <c r="D102" s="202"/>
      <c r="E102" s="202"/>
      <c r="F102" s="202"/>
      <c r="G102" s="202"/>
      <c r="H102" s="202"/>
      <c r="I102" s="202"/>
      <c r="J102" s="202"/>
      <c r="K102" s="202"/>
      <c r="L102" s="202"/>
      <c r="M102" s="202"/>
      <c r="N102" s="202"/>
      <c r="O102" s="202"/>
      <c r="P102" s="202"/>
      <c r="Q102" s="202"/>
      <c r="R102" s="202"/>
      <c r="S102" s="202"/>
      <c r="T102" s="202"/>
      <c r="U102" s="202"/>
      <c r="V102" s="202"/>
      <c r="W102" s="202"/>
      <c r="X102" s="202"/>
      <c r="Y102" s="202"/>
      <c r="Z102" s="202"/>
    </row>
    <row r="103" spans="1:26">
      <c r="A103" s="202"/>
      <c r="B103" s="202"/>
      <c r="C103" s="202"/>
      <c r="D103" s="202"/>
      <c r="E103" s="202"/>
      <c r="F103" s="202"/>
      <c r="G103" s="202"/>
      <c r="H103" s="202"/>
      <c r="I103" s="202"/>
      <c r="J103" s="202"/>
      <c r="K103" s="202"/>
      <c r="L103" s="202"/>
      <c r="M103" s="202"/>
      <c r="N103" s="202"/>
      <c r="O103" s="202"/>
      <c r="P103" s="202"/>
      <c r="Q103" s="202"/>
      <c r="R103" s="202"/>
      <c r="S103" s="202"/>
      <c r="T103" s="202"/>
      <c r="U103" s="202"/>
      <c r="V103" s="202"/>
      <c r="W103" s="202"/>
      <c r="X103" s="202"/>
      <c r="Y103" s="202"/>
      <c r="Z103" s="202"/>
    </row>
    <row r="104" spans="1:26">
      <c r="A104" s="202"/>
      <c r="B104" s="202"/>
      <c r="C104" s="202"/>
      <c r="D104" s="202"/>
      <c r="E104" s="202"/>
      <c r="F104" s="202"/>
      <c r="G104" s="202"/>
      <c r="H104" s="202"/>
      <c r="I104" s="202"/>
      <c r="J104" s="202"/>
      <c r="K104" s="202"/>
      <c r="L104" s="202"/>
      <c r="M104" s="202"/>
      <c r="N104" s="202"/>
      <c r="O104" s="202"/>
      <c r="P104" s="202"/>
      <c r="Q104" s="202"/>
      <c r="R104" s="202"/>
      <c r="S104" s="202"/>
      <c r="T104" s="202"/>
      <c r="U104" s="202"/>
      <c r="V104" s="202"/>
      <c r="W104" s="202"/>
      <c r="X104" s="202"/>
      <c r="Y104" s="202"/>
      <c r="Z104" s="202"/>
    </row>
    <row r="105" spans="1:26">
      <c r="A105" s="202"/>
      <c r="B105" s="202"/>
      <c r="C105" s="202"/>
      <c r="D105" s="202"/>
      <c r="E105" s="202"/>
      <c r="F105" s="202"/>
      <c r="G105" s="202"/>
      <c r="H105" s="202"/>
      <c r="I105" s="202"/>
      <c r="J105" s="202"/>
      <c r="K105" s="202"/>
      <c r="L105" s="202"/>
      <c r="M105" s="202"/>
      <c r="N105" s="202"/>
      <c r="O105" s="202"/>
      <c r="P105" s="202"/>
      <c r="Q105" s="202"/>
      <c r="R105" s="202"/>
      <c r="S105" s="202"/>
      <c r="T105" s="202"/>
      <c r="U105" s="202"/>
      <c r="V105" s="202"/>
      <c r="W105" s="202"/>
      <c r="X105" s="202"/>
      <c r="Y105" s="202"/>
      <c r="Z105" s="202"/>
    </row>
    <row r="106" spans="1:26">
      <c r="A106" s="202"/>
      <c r="B106" s="202"/>
      <c r="C106" s="202"/>
      <c r="D106" s="202"/>
      <c r="E106" s="202"/>
      <c r="F106" s="202"/>
      <c r="G106" s="202"/>
      <c r="H106" s="202"/>
      <c r="I106" s="202"/>
      <c r="J106" s="202"/>
      <c r="K106" s="202"/>
      <c r="L106" s="202"/>
      <c r="M106" s="202"/>
      <c r="N106" s="202"/>
      <c r="O106" s="202"/>
      <c r="P106" s="202"/>
      <c r="Q106" s="202"/>
      <c r="R106" s="202"/>
      <c r="S106" s="202"/>
      <c r="T106" s="202"/>
      <c r="U106" s="202"/>
      <c r="V106" s="202"/>
      <c r="W106" s="202"/>
      <c r="X106" s="202"/>
      <c r="Y106" s="202"/>
      <c r="Z106" s="202"/>
    </row>
    <row r="107" spans="1:26">
      <c r="A107" s="202"/>
      <c r="B107" s="202"/>
      <c r="C107" s="202"/>
      <c r="D107" s="202"/>
      <c r="E107" s="202"/>
      <c r="F107" s="202"/>
      <c r="G107" s="202"/>
      <c r="H107" s="202"/>
      <c r="I107" s="202"/>
      <c r="J107" s="202"/>
      <c r="K107" s="202"/>
      <c r="L107" s="202"/>
      <c r="M107" s="202"/>
      <c r="N107" s="202"/>
      <c r="O107" s="202"/>
      <c r="P107" s="202"/>
      <c r="Q107" s="202"/>
      <c r="R107" s="202"/>
      <c r="S107" s="202"/>
      <c r="T107" s="202"/>
      <c r="U107" s="202"/>
      <c r="V107" s="202"/>
      <c r="W107" s="202"/>
      <c r="X107" s="202"/>
      <c r="Y107" s="202"/>
      <c r="Z107" s="202"/>
    </row>
    <row r="108" spans="1:26">
      <c r="A108" s="202"/>
      <c r="B108" s="202"/>
      <c r="C108" s="202"/>
      <c r="D108" s="202"/>
      <c r="E108" s="202"/>
      <c r="F108" s="202"/>
      <c r="G108" s="202"/>
      <c r="H108" s="202"/>
      <c r="I108" s="202"/>
      <c r="J108" s="202"/>
      <c r="K108" s="202"/>
      <c r="L108" s="202"/>
      <c r="M108" s="202"/>
      <c r="N108" s="202"/>
      <c r="O108" s="202"/>
      <c r="P108" s="202"/>
      <c r="Q108" s="202"/>
      <c r="R108" s="202"/>
      <c r="S108" s="202"/>
      <c r="T108" s="202"/>
      <c r="U108" s="202"/>
      <c r="V108" s="202"/>
      <c r="W108" s="202"/>
      <c r="X108" s="202"/>
      <c r="Y108" s="202"/>
      <c r="Z108" s="202"/>
    </row>
    <row r="109" spans="1:26">
      <c r="A109" s="202"/>
      <c r="B109" s="202"/>
      <c r="C109" s="202"/>
      <c r="D109" s="202"/>
      <c r="E109" s="202"/>
      <c r="F109" s="202"/>
      <c r="G109" s="202"/>
      <c r="H109" s="202"/>
      <c r="I109" s="202"/>
      <c r="J109" s="202"/>
      <c r="K109" s="202"/>
      <c r="L109" s="202"/>
      <c r="M109" s="202"/>
      <c r="N109" s="202"/>
      <c r="O109" s="202"/>
      <c r="P109" s="202"/>
      <c r="Q109" s="202"/>
      <c r="R109" s="202"/>
      <c r="S109" s="202"/>
      <c r="T109" s="202"/>
      <c r="U109" s="202"/>
      <c r="V109" s="202"/>
      <c r="W109" s="202"/>
      <c r="X109" s="202"/>
      <c r="Y109" s="202"/>
      <c r="Z109" s="202"/>
    </row>
    <row r="110" spans="1:26">
      <c r="A110" s="202"/>
      <c r="B110" s="202"/>
      <c r="C110" s="202"/>
      <c r="D110" s="202"/>
      <c r="E110" s="202"/>
      <c r="F110" s="202"/>
      <c r="G110" s="202"/>
      <c r="H110" s="202"/>
      <c r="I110" s="202"/>
      <c r="J110" s="202"/>
      <c r="K110" s="202"/>
      <c r="L110" s="202"/>
      <c r="M110" s="202"/>
      <c r="N110" s="202"/>
      <c r="O110" s="202"/>
      <c r="P110" s="202"/>
      <c r="Q110" s="202"/>
      <c r="R110" s="202"/>
      <c r="S110" s="202"/>
      <c r="T110" s="202"/>
      <c r="U110" s="202"/>
      <c r="V110" s="202"/>
      <c r="W110" s="202"/>
      <c r="X110" s="202"/>
      <c r="Y110" s="202"/>
      <c r="Z110" s="202"/>
    </row>
    <row r="111" spans="1:26">
      <c r="A111" s="202"/>
      <c r="B111" s="202"/>
      <c r="C111" s="202"/>
      <c r="D111" s="202"/>
      <c r="E111" s="202"/>
      <c r="F111" s="202"/>
      <c r="G111" s="202"/>
      <c r="H111" s="202"/>
      <c r="I111" s="202"/>
      <c r="J111" s="202"/>
      <c r="K111" s="202"/>
      <c r="L111" s="202"/>
      <c r="M111" s="202"/>
      <c r="N111" s="202"/>
      <c r="O111" s="202"/>
      <c r="P111" s="202"/>
      <c r="Q111" s="202"/>
      <c r="R111" s="202"/>
      <c r="S111" s="202"/>
      <c r="T111" s="202"/>
      <c r="U111" s="202"/>
      <c r="V111" s="202"/>
      <c r="W111" s="202"/>
      <c r="X111" s="202"/>
      <c r="Y111" s="202"/>
      <c r="Z111" s="202"/>
    </row>
    <row r="112" spans="1:26">
      <c r="A112" s="202"/>
      <c r="B112" s="202"/>
      <c r="C112" s="202"/>
      <c r="D112" s="202"/>
      <c r="E112" s="202"/>
      <c r="F112" s="202"/>
      <c r="G112" s="202"/>
      <c r="H112" s="202"/>
      <c r="I112" s="202"/>
      <c r="J112" s="202"/>
      <c r="K112" s="202"/>
      <c r="L112" s="202"/>
      <c r="M112" s="202"/>
      <c r="N112" s="202"/>
      <c r="O112" s="202"/>
      <c r="P112" s="202"/>
      <c r="Q112" s="202"/>
      <c r="R112" s="202"/>
      <c r="S112" s="202"/>
      <c r="T112" s="202"/>
      <c r="U112" s="202"/>
      <c r="V112" s="202"/>
      <c r="W112" s="202"/>
      <c r="X112" s="202"/>
      <c r="Y112" s="202"/>
      <c r="Z112" s="202"/>
    </row>
    <row r="113" spans="1:26">
      <c r="A113" s="202"/>
      <c r="B113" s="202"/>
      <c r="C113" s="202"/>
      <c r="D113" s="202"/>
      <c r="E113" s="202"/>
      <c r="F113" s="202"/>
      <c r="G113" s="202"/>
      <c r="H113" s="202"/>
      <c r="I113" s="202"/>
      <c r="J113" s="202"/>
      <c r="K113" s="202"/>
      <c r="L113" s="202"/>
      <c r="M113" s="202"/>
      <c r="N113" s="202"/>
      <c r="O113" s="202"/>
      <c r="P113" s="202"/>
      <c r="Q113" s="202"/>
      <c r="R113" s="202"/>
      <c r="S113" s="202"/>
      <c r="T113" s="202"/>
      <c r="U113" s="202"/>
      <c r="V113" s="202"/>
      <c r="W113" s="202"/>
      <c r="X113" s="202"/>
      <c r="Y113" s="202"/>
      <c r="Z113" s="202"/>
    </row>
    <row r="114" spans="1:26">
      <c r="A114" s="202"/>
      <c r="B114" s="202"/>
      <c r="C114" s="202"/>
      <c r="D114" s="202"/>
      <c r="E114" s="202"/>
      <c r="F114" s="202"/>
      <c r="G114" s="202"/>
      <c r="H114" s="202"/>
      <c r="I114" s="202"/>
      <c r="J114" s="202"/>
      <c r="K114" s="202"/>
      <c r="L114" s="202"/>
      <c r="M114" s="202"/>
      <c r="N114" s="202"/>
      <c r="O114" s="202"/>
      <c r="P114" s="202"/>
      <c r="Q114" s="202"/>
      <c r="R114" s="202"/>
      <c r="S114" s="202"/>
      <c r="T114" s="202"/>
      <c r="U114" s="202"/>
      <c r="V114" s="202"/>
      <c r="W114" s="202"/>
      <c r="X114" s="202"/>
      <c r="Y114" s="202"/>
      <c r="Z114" s="202"/>
    </row>
    <row r="115" spans="1:26">
      <c r="A115" s="202"/>
      <c r="B115" s="202"/>
      <c r="C115" s="202"/>
      <c r="D115" s="202"/>
      <c r="E115" s="202"/>
      <c r="F115" s="202"/>
      <c r="G115" s="202"/>
      <c r="H115" s="202"/>
      <c r="I115" s="202"/>
      <c r="J115" s="202"/>
      <c r="K115" s="202"/>
      <c r="L115" s="202"/>
      <c r="M115" s="202"/>
      <c r="N115" s="202"/>
      <c r="O115" s="202"/>
      <c r="P115" s="202"/>
      <c r="Q115" s="202"/>
      <c r="R115" s="202"/>
      <c r="S115" s="202"/>
      <c r="T115" s="202"/>
      <c r="U115" s="202"/>
      <c r="V115" s="202"/>
      <c r="W115" s="202"/>
      <c r="X115" s="202"/>
      <c r="Y115" s="202"/>
      <c r="Z115" s="202"/>
    </row>
    <row r="116" spans="1:26">
      <c r="A116" s="202"/>
      <c r="B116" s="202"/>
      <c r="C116" s="202"/>
      <c r="D116" s="202"/>
      <c r="E116" s="202"/>
      <c r="F116" s="202"/>
      <c r="G116" s="202"/>
      <c r="H116" s="202"/>
      <c r="I116" s="202"/>
      <c r="J116" s="202"/>
      <c r="K116" s="202"/>
      <c r="L116" s="202"/>
      <c r="M116" s="202"/>
      <c r="N116" s="202"/>
      <c r="O116" s="202"/>
      <c r="P116" s="202"/>
      <c r="Q116" s="202"/>
      <c r="R116" s="202"/>
      <c r="S116" s="202"/>
      <c r="T116" s="202"/>
      <c r="U116" s="202"/>
      <c r="V116" s="202"/>
      <c r="W116" s="202"/>
      <c r="X116" s="202"/>
      <c r="Y116" s="202"/>
      <c r="Z116" s="202"/>
    </row>
    <row r="117" spans="1:26">
      <c r="A117" s="202"/>
      <c r="B117" s="202"/>
      <c r="C117" s="202"/>
      <c r="D117" s="202"/>
      <c r="E117" s="202"/>
      <c r="F117" s="202"/>
      <c r="G117" s="202"/>
      <c r="H117" s="202"/>
      <c r="I117" s="202"/>
      <c r="J117" s="202"/>
      <c r="K117" s="202"/>
      <c r="L117" s="202"/>
      <c r="M117" s="202"/>
      <c r="N117" s="202"/>
      <c r="O117" s="202"/>
      <c r="P117" s="202"/>
      <c r="Q117" s="202"/>
      <c r="R117" s="202"/>
      <c r="S117" s="202"/>
      <c r="T117" s="202"/>
      <c r="U117" s="202"/>
      <c r="V117" s="202"/>
      <c r="W117" s="202"/>
      <c r="X117" s="202"/>
      <c r="Y117" s="202"/>
      <c r="Z117" s="202"/>
    </row>
    <row r="118" spans="1:26">
      <c r="A118" s="202"/>
      <c r="B118" s="202"/>
      <c r="C118" s="202"/>
      <c r="D118" s="202"/>
      <c r="E118" s="202"/>
      <c r="F118" s="202"/>
      <c r="G118" s="202"/>
      <c r="H118" s="202"/>
      <c r="I118" s="202"/>
      <c r="J118" s="202"/>
      <c r="K118" s="202"/>
      <c r="L118" s="202"/>
      <c r="M118" s="202"/>
      <c r="N118" s="202"/>
      <c r="O118" s="202"/>
      <c r="P118" s="202"/>
      <c r="Q118" s="202"/>
      <c r="R118" s="202"/>
      <c r="S118" s="202"/>
      <c r="T118" s="202"/>
      <c r="U118" s="202"/>
      <c r="V118" s="202"/>
      <c r="W118" s="202"/>
      <c r="X118" s="202"/>
      <c r="Y118" s="202"/>
      <c r="Z118" s="202"/>
    </row>
    <row r="119" spans="1:26">
      <c r="A119" s="202"/>
      <c r="B119" s="202"/>
      <c r="C119" s="202"/>
      <c r="D119" s="202"/>
      <c r="E119" s="202"/>
      <c r="F119" s="202"/>
      <c r="G119" s="202"/>
      <c r="H119" s="202"/>
      <c r="I119" s="202"/>
      <c r="J119" s="202"/>
      <c r="K119" s="202"/>
      <c r="L119" s="202"/>
      <c r="M119" s="202"/>
      <c r="N119" s="202"/>
      <c r="O119" s="202"/>
      <c r="P119" s="202"/>
      <c r="Q119" s="202"/>
      <c r="R119" s="202"/>
      <c r="S119" s="202"/>
      <c r="T119" s="202"/>
      <c r="U119" s="202"/>
      <c r="V119" s="202"/>
      <c r="W119" s="202"/>
      <c r="X119" s="202"/>
      <c r="Y119" s="202"/>
      <c r="Z119" s="202"/>
    </row>
    <row r="120" spans="1:26">
      <c r="A120" s="202"/>
      <c r="B120" s="202"/>
      <c r="C120" s="202"/>
      <c r="D120" s="202"/>
      <c r="E120" s="202"/>
      <c r="F120" s="202"/>
      <c r="G120" s="202"/>
      <c r="H120" s="202"/>
      <c r="I120" s="202"/>
      <c r="J120" s="202"/>
      <c r="K120" s="202"/>
      <c r="L120" s="202"/>
      <c r="M120" s="202"/>
      <c r="N120" s="202"/>
      <c r="O120" s="202"/>
      <c r="P120" s="202"/>
      <c r="Q120" s="202"/>
      <c r="R120" s="202"/>
      <c r="S120" s="202"/>
      <c r="T120" s="202"/>
      <c r="U120" s="202"/>
      <c r="V120" s="202"/>
      <c r="W120" s="202"/>
      <c r="X120" s="202"/>
      <c r="Y120" s="202"/>
      <c r="Z120" s="202"/>
    </row>
    <row r="121" spans="1:26">
      <c r="A121" s="202"/>
      <c r="B121" s="202"/>
      <c r="C121" s="202"/>
      <c r="D121" s="202"/>
      <c r="E121" s="202"/>
      <c r="F121" s="202"/>
      <c r="G121" s="202"/>
      <c r="H121" s="202"/>
      <c r="I121" s="202"/>
      <c r="J121" s="202"/>
      <c r="K121" s="202"/>
      <c r="L121" s="202"/>
      <c r="M121" s="202"/>
      <c r="N121" s="202"/>
      <c r="O121" s="202"/>
      <c r="P121" s="202"/>
      <c r="Q121" s="202"/>
      <c r="R121" s="202"/>
      <c r="S121" s="202"/>
      <c r="T121" s="202"/>
      <c r="U121" s="202"/>
      <c r="V121" s="202"/>
      <c r="W121" s="202"/>
      <c r="X121" s="202"/>
      <c r="Y121" s="202"/>
      <c r="Z121" s="202"/>
    </row>
    <row r="122" spans="1:26">
      <c r="A122" s="202"/>
      <c r="B122" s="202"/>
      <c r="C122" s="202"/>
      <c r="D122" s="202"/>
      <c r="E122" s="202"/>
      <c r="F122" s="202"/>
      <c r="G122" s="202"/>
      <c r="H122" s="202"/>
      <c r="I122" s="202"/>
      <c r="J122" s="202"/>
      <c r="K122" s="202"/>
      <c r="L122" s="202"/>
      <c r="M122" s="202"/>
      <c r="N122" s="202"/>
      <c r="O122" s="202"/>
      <c r="P122" s="202"/>
      <c r="Q122" s="202"/>
      <c r="R122" s="202"/>
      <c r="S122" s="202"/>
      <c r="T122" s="202"/>
      <c r="U122" s="202"/>
      <c r="V122" s="202"/>
      <c r="W122" s="202"/>
      <c r="X122" s="202"/>
      <c r="Y122" s="202"/>
      <c r="Z122" s="202"/>
    </row>
    <row r="123" spans="1:26">
      <c r="A123" s="202"/>
      <c r="B123" s="202"/>
      <c r="C123" s="202"/>
      <c r="D123" s="202"/>
      <c r="E123" s="202"/>
      <c r="F123" s="202"/>
      <c r="G123" s="202"/>
      <c r="H123" s="202"/>
      <c r="I123" s="202"/>
      <c r="J123" s="202"/>
      <c r="K123" s="202"/>
      <c r="L123" s="202"/>
      <c r="M123" s="202"/>
      <c r="N123" s="202"/>
      <c r="O123" s="202"/>
      <c r="P123" s="202"/>
      <c r="Q123" s="202"/>
      <c r="R123" s="202"/>
      <c r="S123" s="202"/>
      <c r="T123" s="202"/>
      <c r="U123" s="202"/>
      <c r="V123" s="202"/>
      <c r="W123" s="202"/>
      <c r="X123" s="202"/>
      <c r="Y123" s="202"/>
      <c r="Z123" s="202"/>
    </row>
    <row r="124" spans="1:26">
      <c r="A124" s="202"/>
      <c r="B124" s="202"/>
      <c r="C124" s="202"/>
      <c r="D124" s="202"/>
      <c r="E124" s="202"/>
      <c r="F124" s="202"/>
      <c r="G124" s="202"/>
      <c r="H124" s="202"/>
      <c r="I124" s="202"/>
      <c r="J124" s="202"/>
      <c r="K124" s="202"/>
      <c r="L124" s="202"/>
      <c r="M124" s="202"/>
      <c r="N124" s="202"/>
      <c r="O124" s="202"/>
      <c r="P124" s="202"/>
      <c r="Q124" s="202"/>
      <c r="R124" s="202"/>
      <c r="S124" s="202"/>
      <c r="T124" s="202"/>
      <c r="U124" s="202"/>
      <c r="V124" s="202"/>
      <c r="W124" s="202"/>
      <c r="X124" s="202"/>
      <c r="Y124" s="202"/>
      <c r="Z124" s="202"/>
    </row>
    <row r="125" spans="1:26">
      <c r="A125" s="202"/>
      <c r="B125" s="202"/>
      <c r="C125" s="202"/>
      <c r="D125" s="202"/>
      <c r="E125" s="202"/>
      <c r="F125" s="202"/>
      <c r="G125" s="202"/>
      <c r="H125" s="202"/>
      <c r="I125" s="202"/>
      <c r="J125" s="202"/>
      <c r="K125" s="202"/>
      <c r="L125" s="202"/>
      <c r="M125" s="202"/>
      <c r="N125" s="202"/>
      <c r="O125" s="202"/>
      <c r="P125" s="202"/>
      <c r="Q125" s="202"/>
      <c r="R125" s="202"/>
      <c r="S125" s="202"/>
      <c r="T125" s="202"/>
      <c r="U125" s="202"/>
      <c r="V125" s="202"/>
      <c r="W125" s="202"/>
      <c r="X125" s="202"/>
      <c r="Y125" s="202"/>
      <c r="Z125" s="202"/>
    </row>
    <row r="126" spans="1:26">
      <c r="A126" s="202"/>
      <c r="B126" s="202"/>
      <c r="C126" s="202"/>
      <c r="D126" s="202"/>
      <c r="E126" s="202"/>
      <c r="F126" s="202"/>
      <c r="G126" s="202"/>
      <c r="H126" s="202"/>
      <c r="I126" s="202"/>
      <c r="J126" s="202"/>
      <c r="K126" s="202"/>
      <c r="L126" s="202"/>
      <c r="M126" s="202"/>
      <c r="N126" s="202"/>
      <c r="O126" s="202"/>
      <c r="P126" s="202"/>
      <c r="Q126" s="202"/>
      <c r="R126" s="202"/>
      <c r="S126" s="202"/>
      <c r="T126" s="202"/>
      <c r="U126" s="202"/>
      <c r="V126" s="202"/>
      <c r="W126" s="202"/>
      <c r="X126" s="202"/>
      <c r="Y126" s="202"/>
      <c r="Z126" s="202"/>
    </row>
    <row r="127" spans="1:26">
      <c r="A127" s="202"/>
      <c r="B127" s="202"/>
      <c r="C127" s="202"/>
      <c r="D127" s="202"/>
      <c r="E127" s="202"/>
      <c r="F127" s="202"/>
      <c r="G127" s="202"/>
      <c r="H127" s="202"/>
      <c r="I127" s="202"/>
      <c r="J127" s="202"/>
      <c r="K127" s="202"/>
      <c r="L127" s="202"/>
      <c r="M127" s="202"/>
      <c r="N127" s="202"/>
      <c r="O127" s="202"/>
      <c r="P127" s="202"/>
      <c r="Q127" s="202"/>
      <c r="R127" s="202"/>
      <c r="S127" s="202"/>
      <c r="T127" s="202"/>
      <c r="U127" s="202"/>
      <c r="V127" s="202"/>
      <c r="W127" s="202"/>
      <c r="X127" s="202"/>
      <c r="Y127" s="202"/>
      <c r="Z127" s="202"/>
    </row>
    <row r="128" spans="1:26">
      <c r="A128" s="202"/>
      <c r="B128" s="202"/>
      <c r="C128" s="202"/>
      <c r="D128" s="202"/>
      <c r="E128" s="202"/>
      <c r="F128" s="202"/>
      <c r="G128" s="202"/>
      <c r="H128" s="202"/>
      <c r="I128" s="202"/>
      <c r="J128" s="202"/>
      <c r="K128" s="202"/>
      <c r="L128" s="202"/>
      <c r="M128" s="202"/>
      <c r="N128" s="202"/>
      <c r="O128" s="202"/>
      <c r="P128" s="202"/>
      <c r="Q128" s="202"/>
      <c r="R128" s="202"/>
      <c r="S128" s="202"/>
      <c r="T128" s="202"/>
      <c r="U128" s="202"/>
      <c r="V128" s="202"/>
      <c r="W128" s="202"/>
      <c r="X128" s="202"/>
      <c r="Y128" s="202"/>
      <c r="Z128" s="202"/>
    </row>
    <row r="129" spans="1:26">
      <c r="A129" s="202"/>
      <c r="B129" s="202"/>
      <c r="C129" s="202"/>
      <c r="D129" s="202"/>
      <c r="E129" s="202"/>
      <c r="F129" s="202"/>
      <c r="G129" s="202"/>
      <c r="H129" s="202"/>
      <c r="I129" s="202"/>
      <c r="J129" s="202"/>
      <c r="K129" s="202"/>
      <c r="L129" s="202"/>
      <c r="M129" s="202"/>
      <c r="N129" s="202"/>
      <c r="O129" s="202"/>
      <c r="P129" s="202"/>
      <c r="Q129" s="202"/>
      <c r="R129" s="202"/>
      <c r="S129" s="202"/>
      <c r="T129" s="202"/>
      <c r="U129" s="202"/>
      <c r="V129" s="202"/>
      <c r="W129" s="202"/>
      <c r="X129" s="202"/>
      <c r="Y129" s="202"/>
      <c r="Z129" s="202"/>
    </row>
    <row r="130" spans="1:26">
      <c r="A130" s="202"/>
      <c r="B130" s="202"/>
      <c r="C130" s="202"/>
      <c r="D130" s="202"/>
      <c r="E130" s="202"/>
      <c r="F130" s="202"/>
      <c r="G130" s="202"/>
      <c r="H130" s="202"/>
      <c r="I130" s="202"/>
      <c r="J130" s="202"/>
      <c r="K130" s="202"/>
      <c r="L130" s="202"/>
      <c r="M130" s="202"/>
      <c r="N130" s="202"/>
      <c r="O130" s="202"/>
      <c r="P130" s="202"/>
      <c r="Q130" s="202"/>
      <c r="R130" s="202"/>
      <c r="S130" s="202"/>
      <c r="T130" s="202"/>
      <c r="U130" s="202"/>
      <c r="V130" s="202"/>
      <c r="W130" s="202"/>
      <c r="X130" s="202"/>
      <c r="Y130" s="202"/>
      <c r="Z130" s="202"/>
    </row>
    <row r="131" spans="1:26">
      <c r="A131" s="202"/>
      <c r="B131" s="202"/>
      <c r="C131" s="202"/>
      <c r="D131" s="202"/>
      <c r="E131" s="202"/>
      <c r="F131" s="202"/>
      <c r="G131" s="202"/>
      <c r="H131" s="202"/>
      <c r="I131" s="202"/>
      <c r="J131" s="202"/>
      <c r="K131" s="202"/>
      <c r="L131" s="202"/>
      <c r="M131" s="202"/>
      <c r="N131" s="202"/>
      <c r="O131" s="202"/>
      <c r="P131" s="202"/>
      <c r="Q131" s="202"/>
      <c r="R131" s="202"/>
      <c r="S131" s="202"/>
      <c r="T131" s="202"/>
      <c r="U131" s="202"/>
      <c r="V131" s="202"/>
      <c r="W131" s="202"/>
      <c r="X131" s="202"/>
      <c r="Y131" s="202"/>
      <c r="Z131" s="202"/>
    </row>
    <row r="132" spans="1:26">
      <c r="A132" s="202"/>
      <c r="B132" s="202"/>
      <c r="C132" s="202"/>
      <c r="D132" s="202"/>
      <c r="E132" s="202"/>
      <c r="F132" s="202"/>
      <c r="G132" s="202"/>
      <c r="H132" s="202"/>
      <c r="I132" s="202"/>
      <c r="J132" s="202"/>
      <c r="K132" s="202"/>
      <c r="L132" s="202"/>
      <c r="M132" s="202"/>
      <c r="N132" s="202"/>
      <c r="O132" s="202"/>
      <c r="P132" s="202"/>
      <c r="Q132" s="202"/>
      <c r="R132" s="202"/>
      <c r="S132" s="202"/>
      <c r="T132" s="202"/>
      <c r="U132" s="202"/>
      <c r="V132" s="202"/>
      <c r="W132" s="202"/>
      <c r="X132" s="202"/>
      <c r="Y132" s="202"/>
      <c r="Z132" s="202"/>
    </row>
    <row r="133" spans="1:26">
      <c r="A133" s="202"/>
      <c r="B133" s="202"/>
      <c r="C133" s="202"/>
      <c r="D133" s="202"/>
      <c r="E133" s="202"/>
      <c r="F133" s="202"/>
      <c r="G133" s="202"/>
      <c r="H133" s="202"/>
      <c r="I133" s="202"/>
      <c r="J133" s="202"/>
      <c r="K133" s="202"/>
      <c r="L133" s="202"/>
      <c r="M133" s="202"/>
      <c r="N133" s="202"/>
      <c r="O133" s="202"/>
      <c r="P133" s="202"/>
      <c r="Q133" s="202"/>
      <c r="R133" s="202"/>
      <c r="S133" s="202"/>
      <c r="T133" s="202"/>
      <c r="U133" s="202"/>
      <c r="V133" s="202"/>
      <c r="W133" s="202"/>
      <c r="X133" s="202"/>
      <c r="Y133" s="202"/>
      <c r="Z133" s="202"/>
    </row>
    <row r="134" spans="1:26">
      <c r="A134" s="202"/>
      <c r="B134" s="202"/>
      <c r="C134" s="202"/>
      <c r="D134" s="202"/>
      <c r="E134" s="202"/>
      <c r="F134" s="202"/>
      <c r="G134" s="202"/>
      <c r="H134" s="202"/>
      <c r="I134" s="202"/>
      <c r="J134" s="202"/>
      <c r="K134" s="202"/>
      <c r="L134" s="202"/>
      <c r="M134" s="202"/>
      <c r="N134" s="202"/>
      <c r="O134" s="202"/>
      <c r="P134" s="202"/>
      <c r="Q134" s="202"/>
      <c r="R134" s="202"/>
      <c r="S134" s="202"/>
      <c r="T134" s="202"/>
      <c r="U134" s="202"/>
      <c r="V134" s="202"/>
      <c r="W134" s="202"/>
      <c r="X134" s="202"/>
      <c r="Y134" s="202"/>
      <c r="Z134" s="202"/>
    </row>
    <row r="135" spans="1:26">
      <c r="A135" s="202"/>
      <c r="B135" s="202"/>
      <c r="C135" s="202"/>
      <c r="D135" s="202"/>
      <c r="E135" s="202"/>
      <c r="F135" s="202"/>
      <c r="G135" s="202"/>
      <c r="H135" s="202"/>
      <c r="I135" s="202"/>
      <c r="J135" s="202"/>
      <c r="K135" s="202"/>
      <c r="L135" s="202"/>
      <c r="M135" s="202"/>
      <c r="N135" s="202"/>
      <c r="O135" s="202"/>
      <c r="P135" s="202"/>
      <c r="Q135" s="202"/>
      <c r="R135" s="202"/>
      <c r="S135" s="202"/>
      <c r="T135" s="202"/>
      <c r="U135" s="202"/>
      <c r="V135" s="202"/>
      <c r="W135" s="202"/>
      <c r="X135" s="202"/>
      <c r="Y135" s="202"/>
      <c r="Z135" s="202"/>
    </row>
    <row r="136" spans="1:26">
      <c r="A136" s="202"/>
      <c r="B136" s="202"/>
      <c r="C136" s="202"/>
      <c r="D136" s="202"/>
      <c r="E136" s="202"/>
      <c r="F136" s="202"/>
      <c r="G136" s="202"/>
      <c r="H136" s="202"/>
      <c r="I136" s="202"/>
      <c r="J136" s="202"/>
      <c r="K136" s="202"/>
      <c r="L136" s="202"/>
      <c r="M136" s="202"/>
      <c r="N136" s="202"/>
      <c r="O136" s="202"/>
      <c r="P136" s="202"/>
      <c r="Q136" s="202"/>
      <c r="R136" s="202"/>
      <c r="S136" s="202"/>
      <c r="T136" s="202"/>
      <c r="U136" s="202"/>
      <c r="V136" s="202"/>
      <c r="W136" s="202"/>
      <c r="X136" s="202"/>
      <c r="Y136" s="202"/>
      <c r="Z136" s="202"/>
    </row>
    <row r="137" spans="1:26">
      <c r="A137" s="202"/>
      <c r="B137" s="202"/>
      <c r="C137" s="202"/>
      <c r="D137" s="202"/>
      <c r="E137" s="202"/>
      <c r="F137" s="202"/>
      <c r="G137" s="202"/>
      <c r="H137" s="202"/>
      <c r="I137" s="202"/>
      <c r="J137" s="202"/>
      <c r="K137" s="202"/>
      <c r="L137" s="202"/>
      <c r="M137" s="202"/>
      <c r="N137" s="202"/>
      <c r="O137" s="202"/>
      <c r="P137" s="202"/>
      <c r="Q137" s="202"/>
      <c r="R137" s="202"/>
      <c r="S137" s="202"/>
      <c r="T137" s="202"/>
      <c r="U137" s="202"/>
      <c r="V137" s="202"/>
      <c r="W137" s="202"/>
      <c r="X137" s="202"/>
      <c r="Y137" s="202"/>
      <c r="Z137" s="202"/>
    </row>
    <row r="138" spans="1:26">
      <c r="A138" s="202"/>
      <c r="B138" s="202"/>
      <c r="C138" s="202"/>
      <c r="D138" s="202"/>
      <c r="E138" s="202"/>
      <c r="F138" s="202"/>
      <c r="G138" s="202"/>
      <c r="H138" s="202"/>
      <c r="I138" s="202"/>
      <c r="J138" s="202"/>
      <c r="K138" s="202"/>
      <c r="L138" s="202"/>
      <c r="M138" s="202"/>
      <c r="N138" s="202"/>
      <c r="O138" s="202"/>
      <c r="P138" s="202"/>
      <c r="Q138" s="202"/>
      <c r="R138" s="202"/>
      <c r="S138" s="202"/>
      <c r="T138" s="202"/>
      <c r="U138" s="202"/>
      <c r="V138" s="202"/>
      <c r="W138" s="202"/>
      <c r="X138" s="202"/>
      <c r="Y138" s="202"/>
      <c r="Z138" s="202"/>
    </row>
    <row r="139" spans="1:26">
      <c r="A139" s="202"/>
      <c r="B139" s="202"/>
      <c r="C139" s="202"/>
      <c r="D139" s="202"/>
      <c r="E139" s="202"/>
      <c r="F139" s="202"/>
      <c r="G139" s="202"/>
      <c r="H139" s="202"/>
      <c r="I139" s="202"/>
      <c r="J139" s="202"/>
      <c r="K139" s="202"/>
      <c r="L139" s="202"/>
      <c r="M139" s="202"/>
      <c r="N139" s="202"/>
      <c r="O139" s="202"/>
      <c r="P139" s="202"/>
      <c r="Q139" s="202"/>
      <c r="R139" s="202"/>
      <c r="S139" s="202"/>
      <c r="T139" s="202"/>
      <c r="U139" s="202"/>
      <c r="V139" s="202"/>
      <c r="W139" s="202"/>
      <c r="X139" s="202"/>
      <c r="Y139" s="202"/>
      <c r="Z139" s="202"/>
    </row>
    <row r="140" spans="1:26">
      <c r="A140" s="202"/>
      <c r="B140" s="202"/>
      <c r="C140" s="202"/>
      <c r="D140" s="202"/>
      <c r="E140" s="202"/>
      <c r="F140" s="202"/>
      <c r="G140" s="202"/>
      <c r="H140" s="202"/>
      <c r="I140" s="202"/>
      <c r="J140" s="202"/>
      <c r="K140" s="202"/>
      <c r="L140" s="202"/>
      <c r="M140" s="202"/>
      <c r="N140" s="202"/>
      <c r="O140" s="202"/>
      <c r="P140" s="202"/>
      <c r="Q140" s="202"/>
      <c r="R140" s="202"/>
      <c r="S140" s="202"/>
      <c r="T140" s="202"/>
      <c r="U140" s="202"/>
      <c r="V140" s="202"/>
      <c r="W140" s="202"/>
      <c r="X140" s="202"/>
      <c r="Y140" s="202"/>
      <c r="Z140" s="202"/>
    </row>
    <row r="141" spans="1:26">
      <c r="A141" s="202"/>
      <c r="B141" s="202"/>
      <c r="C141" s="202"/>
      <c r="D141" s="202"/>
      <c r="E141" s="202"/>
      <c r="F141" s="202"/>
      <c r="G141" s="202"/>
      <c r="H141" s="202"/>
      <c r="I141" s="202"/>
      <c r="J141" s="202"/>
      <c r="K141" s="202"/>
      <c r="L141" s="202"/>
      <c r="M141" s="202"/>
      <c r="N141" s="202"/>
      <c r="O141" s="202"/>
      <c r="P141" s="202"/>
      <c r="Q141" s="202"/>
      <c r="R141" s="202"/>
      <c r="S141" s="202"/>
      <c r="T141" s="202"/>
      <c r="U141" s="202"/>
      <c r="V141" s="202"/>
      <c r="W141" s="202"/>
      <c r="X141" s="202"/>
      <c r="Y141" s="202"/>
      <c r="Z141" s="202"/>
    </row>
    <row r="142" spans="1:26">
      <c r="A142" s="202"/>
      <c r="B142" s="202"/>
      <c r="C142" s="202"/>
      <c r="D142" s="202"/>
      <c r="E142" s="202"/>
      <c r="F142" s="202"/>
      <c r="G142" s="202"/>
      <c r="H142" s="202"/>
      <c r="I142" s="202"/>
      <c r="J142" s="202"/>
      <c r="K142" s="202"/>
      <c r="L142" s="202"/>
      <c r="M142" s="202"/>
      <c r="N142" s="202"/>
      <c r="O142" s="202"/>
      <c r="P142" s="202"/>
      <c r="Q142" s="202"/>
      <c r="R142" s="202"/>
      <c r="S142" s="202"/>
      <c r="T142" s="202"/>
      <c r="U142" s="202"/>
      <c r="V142" s="202"/>
      <c r="W142" s="202"/>
      <c r="X142" s="202"/>
      <c r="Y142" s="202"/>
      <c r="Z142" s="202"/>
    </row>
    <row r="143" spans="1:26">
      <c r="A143" s="202"/>
      <c r="B143" s="202"/>
      <c r="C143" s="202"/>
      <c r="D143" s="202"/>
      <c r="E143" s="202"/>
      <c r="F143" s="202"/>
      <c r="G143" s="202"/>
      <c r="H143" s="202"/>
      <c r="I143" s="202"/>
      <c r="J143" s="202"/>
      <c r="K143" s="202"/>
      <c r="L143" s="202"/>
      <c r="M143" s="202"/>
      <c r="N143" s="202"/>
      <c r="O143" s="202"/>
      <c r="P143" s="202"/>
      <c r="Q143" s="202"/>
      <c r="R143" s="202"/>
      <c r="S143" s="202"/>
      <c r="T143" s="202"/>
      <c r="U143" s="202"/>
      <c r="V143" s="202"/>
      <c r="W143" s="202"/>
      <c r="X143" s="202"/>
      <c r="Y143" s="202"/>
      <c r="Z143" s="202"/>
    </row>
    <row r="144" spans="1:26">
      <c r="A144" s="202"/>
      <c r="B144" s="202"/>
      <c r="C144" s="202"/>
      <c r="D144" s="202"/>
      <c r="E144" s="202"/>
      <c r="F144" s="202"/>
      <c r="G144" s="202"/>
      <c r="H144" s="202"/>
      <c r="I144" s="202"/>
      <c r="J144" s="202"/>
      <c r="K144" s="202"/>
      <c r="L144" s="202"/>
      <c r="M144" s="202"/>
      <c r="N144" s="202"/>
      <c r="O144" s="202"/>
      <c r="P144" s="202"/>
      <c r="Q144" s="202"/>
      <c r="R144" s="202"/>
      <c r="S144" s="202"/>
      <c r="T144" s="202"/>
      <c r="U144" s="202"/>
      <c r="V144" s="202"/>
      <c r="W144" s="202"/>
      <c r="X144" s="202"/>
      <c r="Y144" s="202"/>
      <c r="Z144" s="202"/>
    </row>
    <row r="145" spans="1:26">
      <c r="A145" s="202"/>
      <c r="B145" s="202"/>
      <c r="C145" s="202"/>
      <c r="D145" s="202"/>
      <c r="E145" s="202"/>
      <c r="F145" s="202"/>
      <c r="G145" s="202"/>
      <c r="H145" s="202"/>
      <c r="I145" s="202"/>
      <c r="J145" s="202"/>
      <c r="K145" s="202"/>
      <c r="L145" s="202"/>
      <c r="M145" s="202"/>
      <c r="N145" s="202"/>
      <c r="O145" s="202"/>
      <c r="P145" s="202"/>
      <c r="Q145" s="202"/>
      <c r="R145" s="202"/>
      <c r="S145" s="202"/>
      <c r="T145" s="202"/>
      <c r="U145" s="202"/>
      <c r="V145" s="202"/>
      <c r="W145" s="202"/>
      <c r="X145" s="202"/>
      <c r="Y145" s="202"/>
      <c r="Z145" s="202"/>
    </row>
    <row r="146" spans="1:26">
      <c r="A146" s="202"/>
      <c r="B146" s="202"/>
      <c r="C146" s="202"/>
      <c r="D146" s="202"/>
      <c r="E146" s="202"/>
      <c r="F146" s="202"/>
      <c r="G146" s="202"/>
      <c r="H146" s="202"/>
      <c r="I146" s="202"/>
      <c r="J146" s="202"/>
      <c r="K146" s="202"/>
      <c r="L146" s="202"/>
      <c r="M146" s="202"/>
      <c r="N146" s="202"/>
      <c r="O146" s="202"/>
      <c r="P146" s="202"/>
      <c r="Q146" s="202"/>
      <c r="R146" s="202"/>
      <c r="S146" s="202"/>
      <c r="T146" s="202"/>
      <c r="U146" s="202"/>
      <c r="V146" s="202"/>
      <c r="W146" s="202"/>
      <c r="X146" s="202"/>
      <c r="Y146" s="202"/>
      <c r="Z146" s="202"/>
    </row>
    <row r="147" spans="1:26">
      <c r="A147" s="202"/>
      <c r="B147" s="202"/>
      <c r="C147" s="202"/>
      <c r="D147" s="202"/>
      <c r="E147" s="202"/>
      <c r="F147" s="202"/>
      <c r="G147" s="202"/>
      <c r="H147" s="202"/>
      <c r="I147" s="202"/>
      <c r="J147" s="202"/>
      <c r="K147" s="202"/>
      <c r="L147" s="202"/>
      <c r="M147" s="202"/>
      <c r="N147" s="202"/>
      <c r="O147" s="202"/>
      <c r="P147" s="202"/>
      <c r="Q147" s="202"/>
      <c r="R147" s="202"/>
      <c r="S147" s="202"/>
      <c r="T147" s="202"/>
      <c r="U147" s="202"/>
      <c r="V147" s="202"/>
      <c r="W147" s="202"/>
      <c r="X147" s="202"/>
      <c r="Y147" s="202"/>
      <c r="Z147" s="202"/>
    </row>
    <row r="148" spans="1:26">
      <c r="A148" s="202"/>
      <c r="B148" s="202"/>
      <c r="C148" s="202"/>
      <c r="D148" s="202"/>
      <c r="E148" s="202"/>
      <c r="F148" s="202"/>
      <c r="G148" s="202"/>
      <c r="H148" s="202"/>
      <c r="I148" s="202"/>
      <c r="J148" s="202"/>
      <c r="K148" s="202"/>
      <c r="L148" s="202"/>
      <c r="M148" s="202"/>
      <c r="N148" s="202"/>
      <c r="O148" s="202"/>
      <c r="P148" s="202"/>
      <c r="Q148" s="202"/>
      <c r="R148" s="202"/>
      <c r="S148" s="202"/>
      <c r="T148" s="202"/>
      <c r="U148" s="202"/>
      <c r="V148" s="202"/>
      <c r="W148" s="202"/>
      <c r="X148" s="202"/>
      <c r="Y148" s="202"/>
      <c r="Z148" s="202"/>
    </row>
    <row r="149" spans="1:26">
      <c r="A149" s="202"/>
      <c r="B149" s="202"/>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row>
    <row r="150" spans="1:26">
      <c r="A150" s="202"/>
      <c r="B150" s="202"/>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row>
    <row r="151" spans="1:26">
      <c r="A151" s="202"/>
      <c r="B151" s="202"/>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row>
    <row r="152" spans="1:26">
      <c r="A152" s="202"/>
      <c r="B152" s="202"/>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row>
    <row r="153" spans="1:26">
      <c r="A153" s="202"/>
      <c r="B153" s="202"/>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row>
    <row r="154" spans="1:26">
      <c r="A154" s="202"/>
      <c r="B154" s="202"/>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row>
    <row r="155" spans="1:26">
      <c r="A155" s="202"/>
      <c r="B155" s="202"/>
      <c r="C155" s="202"/>
      <c r="D155" s="202"/>
      <c r="E155" s="202"/>
      <c r="F155" s="202"/>
      <c r="G155" s="202"/>
      <c r="H155" s="202"/>
      <c r="I155" s="202"/>
      <c r="J155" s="202"/>
      <c r="K155" s="202"/>
      <c r="L155" s="202"/>
      <c r="M155" s="202"/>
      <c r="N155" s="202"/>
      <c r="O155" s="202"/>
      <c r="P155" s="202"/>
      <c r="Q155" s="202"/>
      <c r="R155" s="202"/>
      <c r="S155" s="202"/>
      <c r="T155" s="202"/>
      <c r="U155" s="202"/>
      <c r="V155" s="202"/>
      <c r="W155" s="202"/>
      <c r="X155" s="202"/>
      <c r="Y155" s="202"/>
      <c r="Z155" s="202"/>
    </row>
    <row r="156" spans="1:26">
      <c r="A156" s="202"/>
      <c r="B156" s="202"/>
      <c r="C156" s="202"/>
      <c r="D156" s="202"/>
      <c r="E156" s="202"/>
      <c r="F156" s="202"/>
      <c r="G156" s="202"/>
      <c r="H156" s="202"/>
      <c r="I156" s="202"/>
      <c r="J156" s="202"/>
      <c r="K156" s="202"/>
      <c r="L156" s="202"/>
      <c r="M156" s="202"/>
      <c r="N156" s="202"/>
      <c r="O156" s="202"/>
      <c r="P156" s="202"/>
      <c r="Q156" s="202"/>
      <c r="R156" s="202"/>
      <c r="S156" s="202"/>
      <c r="T156" s="202"/>
      <c r="U156" s="202"/>
      <c r="V156" s="202"/>
      <c r="W156" s="202"/>
      <c r="X156" s="202"/>
      <c r="Y156" s="202"/>
      <c r="Z156" s="202"/>
    </row>
    <row r="157" spans="1:26">
      <c r="A157" s="202"/>
      <c r="B157" s="202"/>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row>
    <row r="158" spans="1:26">
      <c r="A158" s="202"/>
      <c r="B158" s="202"/>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row>
    <row r="159" spans="1:26">
      <c r="A159" s="202"/>
      <c r="B159" s="202"/>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row>
    <row r="160" spans="1:26">
      <c r="A160" s="202"/>
      <c r="B160" s="202"/>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row>
    <row r="161" spans="1:26">
      <c r="A161" s="202"/>
      <c r="B161" s="202"/>
      <c r="C161" s="202"/>
      <c r="D161" s="202"/>
      <c r="E161" s="202"/>
      <c r="F161" s="202"/>
      <c r="G161" s="202"/>
      <c r="H161" s="202"/>
      <c r="I161" s="202"/>
      <c r="J161" s="202"/>
      <c r="K161" s="202"/>
      <c r="L161" s="202"/>
      <c r="M161" s="202"/>
      <c r="N161" s="202"/>
      <c r="O161" s="202"/>
      <c r="P161" s="202"/>
      <c r="Q161" s="202"/>
      <c r="R161" s="202"/>
      <c r="S161" s="202"/>
      <c r="T161" s="202"/>
      <c r="U161" s="202"/>
      <c r="V161" s="202"/>
      <c r="W161" s="202"/>
      <c r="X161" s="202"/>
      <c r="Y161" s="202"/>
      <c r="Z161" s="202"/>
    </row>
    <row r="162" spans="1:26">
      <c r="A162" s="202"/>
      <c r="B162" s="202"/>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row>
    <row r="163" spans="1:26">
      <c r="A163" s="202"/>
      <c r="B163" s="202"/>
      <c r="C163" s="202"/>
      <c r="D163" s="202"/>
      <c r="E163" s="202"/>
      <c r="F163" s="202"/>
      <c r="G163" s="202"/>
      <c r="H163" s="202"/>
      <c r="I163" s="202"/>
      <c r="J163" s="202"/>
      <c r="K163" s="202"/>
      <c r="L163" s="202"/>
      <c r="M163" s="202"/>
      <c r="N163" s="202"/>
      <c r="O163" s="202"/>
      <c r="P163" s="202"/>
      <c r="Q163" s="202"/>
      <c r="R163" s="202"/>
      <c r="S163" s="202"/>
      <c r="T163" s="202"/>
      <c r="U163" s="202"/>
      <c r="V163" s="202"/>
      <c r="W163" s="202"/>
      <c r="X163" s="202"/>
      <c r="Y163" s="202"/>
      <c r="Z163" s="202"/>
    </row>
    <row r="164" spans="1:26">
      <c r="A164" s="202"/>
      <c r="B164" s="202"/>
      <c r="C164" s="202"/>
      <c r="D164" s="202"/>
      <c r="E164" s="202"/>
      <c r="F164" s="202"/>
      <c r="G164" s="202"/>
      <c r="H164" s="202"/>
      <c r="I164" s="202"/>
      <c r="J164" s="202"/>
      <c r="K164" s="202"/>
      <c r="L164" s="202"/>
      <c r="M164" s="202"/>
      <c r="N164" s="202"/>
      <c r="O164" s="202"/>
      <c r="P164" s="202"/>
      <c r="Q164" s="202"/>
      <c r="R164" s="202"/>
      <c r="S164" s="202"/>
      <c r="T164" s="202"/>
      <c r="U164" s="202"/>
      <c r="V164" s="202"/>
      <c r="W164" s="202"/>
      <c r="X164" s="202"/>
      <c r="Y164" s="202"/>
      <c r="Z164" s="202"/>
    </row>
    <row r="165" spans="1:26">
      <c r="A165" s="202"/>
      <c r="B165" s="202"/>
      <c r="C165" s="202"/>
      <c r="D165" s="202"/>
      <c r="E165" s="202"/>
      <c r="F165" s="202"/>
      <c r="G165" s="202"/>
      <c r="H165" s="202"/>
      <c r="I165" s="202"/>
      <c r="J165" s="202"/>
      <c r="K165" s="202"/>
      <c r="L165" s="202"/>
      <c r="M165" s="202"/>
      <c r="N165" s="202"/>
      <c r="O165" s="202"/>
      <c r="P165" s="202"/>
      <c r="Q165" s="202"/>
      <c r="R165" s="202"/>
      <c r="S165" s="202"/>
      <c r="T165" s="202"/>
      <c r="U165" s="202"/>
      <c r="V165" s="202"/>
      <c r="W165" s="202"/>
      <c r="X165" s="202"/>
      <c r="Y165" s="202"/>
      <c r="Z165" s="202"/>
    </row>
    <row r="166" spans="1:26">
      <c r="A166" s="202"/>
      <c r="B166" s="202"/>
      <c r="C166" s="202"/>
      <c r="D166" s="202"/>
      <c r="E166" s="202"/>
      <c r="F166" s="202"/>
      <c r="G166" s="202"/>
      <c r="H166" s="202"/>
      <c r="I166" s="202"/>
      <c r="J166" s="202"/>
      <c r="K166" s="202"/>
      <c r="L166" s="202"/>
      <c r="M166" s="202"/>
      <c r="N166" s="202"/>
      <c r="O166" s="202"/>
      <c r="P166" s="202"/>
      <c r="Q166" s="202"/>
      <c r="R166" s="202"/>
      <c r="S166" s="202"/>
      <c r="T166" s="202"/>
      <c r="U166" s="202"/>
      <c r="V166" s="202"/>
      <c r="W166" s="202"/>
      <c r="X166" s="202"/>
      <c r="Y166" s="202"/>
      <c r="Z166" s="202"/>
    </row>
    <row r="167" spans="1:26">
      <c r="A167" s="202"/>
      <c r="B167" s="202"/>
      <c r="C167" s="202"/>
      <c r="D167" s="202"/>
      <c r="E167" s="202"/>
      <c r="F167" s="202"/>
      <c r="G167" s="202"/>
      <c r="H167" s="202"/>
      <c r="I167" s="202"/>
      <c r="J167" s="202"/>
      <c r="K167" s="202"/>
      <c r="L167" s="202"/>
      <c r="M167" s="202"/>
      <c r="N167" s="202"/>
      <c r="O167" s="202"/>
      <c r="P167" s="202"/>
      <c r="Q167" s="202"/>
      <c r="R167" s="202"/>
      <c r="S167" s="202"/>
      <c r="T167" s="202"/>
      <c r="U167" s="202"/>
      <c r="V167" s="202"/>
      <c r="W167" s="202"/>
      <c r="X167" s="202"/>
      <c r="Y167" s="202"/>
      <c r="Z167" s="202"/>
    </row>
    <row r="168" spans="1:26">
      <c r="A168" s="202"/>
      <c r="B168" s="202"/>
      <c r="C168" s="202"/>
      <c r="D168" s="202"/>
      <c r="E168" s="202"/>
      <c r="F168" s="202"/>
      <c r="G168" s="202"/>
      <c r="H168" s="202"/>
      <c r="I168" s="202"/>
      <c r="J168" s="202"/>
      <c r="K168" s="202"/>
      <c r="L168" s="202"/>
      <c r="M168" s="202"/>
      <c r="N168" s="202"/>
      <c r="O168" s="202"/>
      <c r="P168" s="202"/>
      <c r="Q168" s="202"/>
      <c r="R168" s="202"/>
      <c r="S168" s="202"/>
      <c r="T168" s="202"/>
      <c r="U168" s="202"/>
      <c r="V168" s="202"/>
      <c r="W168" s="202"/>
      <c r="X168" s="202"/>
      <c r="Y168" s="202"/>
      <c r="Z168" s="202"/>
    </row>
    <row r="169" spans="1:26">
      <c r="A169" s="202"/>
      <c r="B169" s="202"/>
      <c r="C169" s="202"/>
      <c r="D169" s="202"/>
      <c r="E169" s="202"/>
      <c r="F169" s="202"/>
      <c r="G169" s="202"/>
      <c r="H169" s="202"/>
      <c r="I169" s="202"/>
      <c r="J169" s="202"/>
      <c r="K169" s="202"/>
      <c r="L169" s="202"/>
      <c r="M169" s="202"/>
      <c r="N169" s="202"/>
      <c r="O169" s="202"/>
      <c r="P169" s="202"/>
      <c r="Q169" s="202"/>
      <c r="R169" s="202"/>
      <c r="S169" s="202"/>
      <c r="T169" s="202"/>
      <c r="U169" s="202"/>
      <c r="V169" s="202"/>
      <c r="W169" s="202"/>
      <c r="X169" s="202"/>
      <c r="Y169" s="202"/>
      <c r="Z169" s="202"/>
    </row>
    <row r="170" spans="1:26">
      <c r="A170" s="202"/>
      <c r="B170" s="202"/>
      <c r="C170" s="202"/>
      <c r="D170" s="202"/>
      <c r="E170" s="202"/>
      <c r="F170" s="202"/>
      <c r="G170" s="202"/>
      <c r="H170" s="202"/>
      <c r="I170" s="202"/>
      <c r="J170" s="202"/>
      <c r="K170" s="202"/>
      <c r="L170" s="202"/>
      <c r="M170" s="202"/>
      <c r="N170" s="202"/>
      <c r="O170" s="202"/>
      <c r="P170" s="202"/>
      <c r="Q170" s="202"/>
      <c r="R170" s="202"/>
      <c r="S170" s="202"/>
      <c r="T170" s="202"/>
      <c r="U170" s="202"/>
      <c r="V170" s="202"/>
      <c r="W170" s="202"/>
      <c r="X170" s="202"/>
      <c r="Y170" s="202"/>
      <c r="Z170" s="202"/>
    </row>
    <row r="171" spans="1:26">
      <c r="A171" s="202"/>
      <c r="B171" s="202"/>
      <c r="C171" s="202"/>
      <c r="D171" s="202"/>
      <c r="E171" s="202"/>
      <c r="F171" s="202"/>
      <c r="G171" s="202"/>
      <c r="H171" s="202"/>
      <c r="I171" s="202"/>
      <c r="J171" s="202"/>
      <c r="K171" s="202"/>
      <c r="L171" s="202"/>
      <c r="M171" s="202"/>
      <c r="N171" s="202"/>
      <c r="O171" s="202"/>
      <c r="P171" s="202"/>
      <c r="Q171" s="202"/>
      <c r="R171" s="202"/>
      <c r="S171" s="202"/>
      <c r="T171" s="202"/>
      <c r="U171" s="202"/>
      <c r="V171" s="202"/>
      <c r="W171" s="202"/>
      <c r="X171" s="202"/>
      <c r="Y171" s="202"/>
      <c r="Z171" s="202"/>
    </row>
    <row r="172" spans="1:26">
      <c r="A172" s="202"/>
      <c r="B172" s="202"/>
      <c r="C172" s="202"/>
      <c r="D172" s="202"/>
      <c r="E172" s="202"/>
      <c r="F172" s="202"/>
      <c r="G172" s="202"/>
      <c r="H172" s="202"/>
      <c r="I172" s="202"/>
      <c r="J172" s="202"/>
      <c r="K172" s="202"/>
      <c r="L172" s="202"/>
      <c r="M172" s="202"/>
      <c r="N172" s="202"/>
      <c r="O172" s="202"/>
      <c r="P172" s="202"/>
      <c r="Q172" s="202"/>
      <c r="R172" s="202"/>
      <c r="S172" s="202"/>
      <c r="T172" s="202"/>
      <c r="U172" s="202"/>
      <c r="V172" s="202"/>
      <c r="W172" s="202"/>
      <c r="X172" s="202"/>
      <c r="Y172" s="202"/>
      <c r="Z172" s="202"/>
    </row>
    <row r="173" spans="1:26">
      <c r="A173" s="202"/>
      <c r="B173" s="202"/>
      <c r="C173" s="202"/>
      <c r="D173" s="202"/>
      <c r="E173" s="202"/>
      <c r="F173" s="202"/>
      <c r="G173" s="202"/>
      <c r="H173" s="202"/>
      <c r="I173" s="202"/>
      <c r="J173" s="202"/>
      <c r="K173" s="202"/>
      <c r="L173" s="202"/>
      <c r="M173" s="202"/>
      <c r="N173" s="202"/>
      <c r="O173" s="202"/>
      <c r="P173" s="202"/>
      <c r="Q173" s="202"/>
      <c r="R173" s="202"/>
      <c r="S173" s="202"/>
      <c r="T173" s="202"/>
      <c r="U173" s="202"/>
      <c r="V173" s="202"/>
      <c r="W173" s="202"/>
      <c r="X173" s="202"/>
      <c r="Y173" s="202"/>
      <c r="Z173" s="202"/>
    </row>
    <row r="174" spans="1:26">
      <c r="A174" s="202"/>
      <c r="B174" s="202"/>
      <c r="C174" s="202"/>
      <c r="D174" s="202"/>
      <c r="E174" s="202"/>
      <c r="F174" s="202"/>
      <c r="G174" s="202"/>
      <c r="H174" s="202"/>
      <c r="I174" s="202"/>
      <c r="J174" s="202"/>
      <c r="K174" s="202"/>
      <c r="L174" s="202"/>
      <c r="M174" s="202"/>
      <c r="N174" s="202"/>
      <c r="O174" s="202"/>
      <c r="P174" s="202"/>
      <c r="Q174" s="202"/>
      <c r="R174" s="202"/>
      <c r="S174" s="202"/>
      <c r="T174" s="202"/>
      <c r="U174" s="202"/>
      <c r="V174" s="202"/>
      <c r="W174" s="202"/>
      <c r="X174" s="202"/>
      <c r="Y174" s="202"/>
      <c r="Z174" s="202"/>
    </row>
    <row r="175" spans="1:26">
      <c r="A175" s="202"/>
      <c r="B175" s="202"/>
      <c r="C175" s="202"/>
      <c r="D175" s="202"/>
      <c r="E175" s="202"/>
      <c r="F175" s="202"/>
      <c r="G175" s="202"/>
      <c r="H175" s="202"/>
      <c r="I175" s="202"/>
      <c r="J175" s="202"/>
      <c r="K175" s="202"/>
      <c r="L175" s="202"/>
      <c r="M175" s="202"/>
      <c r="N175" s="202"/>
      <c r="O175" s="202"/>
      <c r="P175" s="202"/>
      <c r="Q175" s="202"/>
      <c r="R175" s="202"/>
      <c r="S175" s="202"/>
      <c r="T175" s="202"/>
      <c r="U175" s="202"/>
      <c r="V175" s="202"/>
      <c r="W175" s="202"/>
      <c r="X175" s="202"/>
      <c r="Y175" s="202"/>
      <c r="Z175" s="202"/>
    </row>
    <row r="176" spans="1:26">
      <c r="A176" s="202"/>
      <c r="B176" s="202"/>
      <c r="C176" s="202"/>
      <c r="D176" s="202"/>
      <c r="E176" s="202"/>
      <c r="F176" s="202"/>
      <c r="G176" s="202"/>
      <c r="H176" s="202"/>
      <c r="I176" s="202"/>
      <c r="J176" s="202"/>
      <c r="K176" s="202"/>
      <c r="L176" s="202"/>
      <c r="M176" s="202"/>
      <c r="N176" s="202"/>
      <c r="O176" s="202"/>
      <c r="P176" s="202"/>
      <c r="Q176" s="202"/>
      <c r="R176" s="202"/>
      <c r="S176" s="202"/>
      <c r="T176" s="202"/>
      <c r="U176" s="202"/>
      <c r="V176" s="202"/>
      <c r="W176" s="202"/>
      <c r="X176" s="202"/>
      <c r="Y176" s="202"/>
      <c r="Z176" s="202"/>
    </row>
    <row r="177" spans="1:26">
      <c r="A177" s="202"/>
      <c r="B177" s="202"/>
      <c r="C177" s="202"/>
      <c r="D177" s="202"/>
      <c r="E177" s="202"/>
      <c r="F177" s="202"/>
      <c r="G177" s="202"/>
      <c r="H177" s="202"/>
      <c r="I177" s="202"/>
      <c r="J177" s="202"/>
      <c r="K177" s="202"/>
      <c r="L177" s="202"/>
      <c r="M177" s="202"/>
      <c r="N177" s="202"/>
      <c r="O177" s="202"/>
      <c r="P177" s="202"/>
      <c r="Q177" s="202"/>
      <c r="R177" s="202"/>
      <c r="S177" s="202"/>
      <c r="T177" s="202"/>
      <c r="U177" s="202"/>
      <c r="V177" s="202"/>
      <c r="W177" s="202"/>
      <c r="X177" s="202"/>
      <c r="Y177" s="202"/>
      <c r="Z177" s="202"/>
    </row>
    <row r="178" spans="1:26">
      <c r="A178" s="202"/>
      <c r="B178" s="202"/>
      <c r="C178" s="202"/>
      <c r="D178" s="202"/>
      <c r="E178" s="202"/>
      <c r="F178" s="202"/>
      <c r="G178" s="202"/>
      <c r="H178" s="202"/>
      <c r="I178" s="202"/>
      <c r="J178" s="202"/>
      <c r="K178" s="202"/>
      <c r="L178" s="202"/>
      <c r="M178" s="202"/>
      <c r="N178" s="202"/>
      <c r="O178" s="202"/>
      <c r="P178" s="202"/>
      <c r="Q178" s="202"/>
      <c r="R178" s="202"/>
      <c r="S178" s="202"/>
      <c r="T178" s="202"/>
      <c r="U178" s="202"/>
      <c r="V178" s="202"/>
      <c r="W178" s="202"/>
      <c r="X178" s="202"/>
      <c r="Y178" s="202"/>
      <c r="Z178" s="202"/>
    </row>
    <row r="179" spans="1:26">
      <c r="A179" s="202"/>
      <c r="B179" s="202"/>
      <c r="C179" s="202"/>
      <c r="D179" s="202"/>
      <c r="E179" s="202"/>
      <c r="F179" s="202"/>
      <c r="G179" s="202"/>
      <c r="H179" s="202"/>
      <c r="I179" s="202"/>
      <c r="J179" s="202"/>
      <c r="K179" s="202"/>
      <c r="L179" s="202"/>
      <c r="M179" s="202"/>
      <c r="N179" s="202"/>
      <c r="O179" s="202"/>
      <c r="P179" s="202"/>
      <c r="Q179" s="202"/>
      <c r="R179" s="202"/>
      <c r="S179" s="202"/>
      <c r="T179" s="202"/>
      <c r="U179" s="202"/>
      <c r="V179" s="202"/>
      <c r="W179" s="202"/>
      <c r="X179" s="202"/>
      <c r="Y179" s="202"/>
      <c r="Z179" s="202"/>
    </row>
    <row r="180" spans="1:26">
      <c r="A180" s="202"/>
      <c r="B180" s="202"/>
      <c r="C180" s="202"/>
      <c r="D180" s="202"/>
      <c r="E180" s="202"/>
      <c r="F180" s="202"/>
      <c r="G180" s="202"/>
      <c r="H180" s="202"/>
      <c r="I180" s="202"/>
      <c r="J180" s="202"/>
      <c r="K180" s="202"/>
      <c r="L180" s="202"/>
      <c r="M180" s="202"/>
      <c r="N180" s="202"/>
      <c r="O180" s="202"/>
      <c r="P180" s="202"/>
      <c r="Q180" s="202"/>
      <c r="R180" s="202"/>
      <c r="S180" s="202"/>
      <c r="T180" s="202"/>
      <c r="U180" s="202"/>
      <c r="V180" s="202"/>
      <c r="W180" s="202"/>
      <c r="X180" s="202"/>
      <c r="Y180" s="202"/>
      <c r="Z180" s="202"/>
    </row>
    <row r="181" spans="1:26">
      <c r="A181" s="202"/>
      <c r="B181" s="202"/>
      <c r="C181" s="202"/>
      <c r="D181" s="202"/>
      <c r="E181" s="202"/>
      <c r="F181" s="202"/>
      <c r="G181" s="202"/>
      <c r="H181" s="202"/>
      <c r="I181" s="202"/>
      <c r="J181" s="202"/>
      <c r="K181" s="202"/>
      <c r="L181" s="202"/>
      <c r="M181" s="202"/>
      <c r="N181" s="202"/>
      <c r="O181" s="202"/>
      <c r="P181" s="202"/>
      <c r="Q181" s="202"/>
      <c r="R181" s="202"/>
      <c r="S181" s="202"/>
      <c r="T181" s="202"/>
      <c r="U181" s="202"/>
      <c r="V181" s="202"/>
      <c r="W181" s="202"/>
      <c r="X181" s="202"/>
      <c r="Y181" s="202"/>
      <c r="Z181" s="202"/>
    </row>
    <row r="182" spans="1:26">
      <c r="A182" s="202"/>
      <c r="B182" s="202"/>
      <c r="C182" s="202"/>
      <c r="D182" s="202"/>
      <c r="E182" s="202"/>
      <c r="F182" s="202"/>
      <c r="G182" s="202"/>
      <c r="H182" s="202"/>
      <c r="I182" s="202"/>
      <c r="J182" s="202"/>
      <c r="K182" s="202"/>
      <c r="L182" s="202"/>
      <c r="M182" s="202"/>
      <c r="N182" s="202"/>
      <c r="O182" s="202"/>
      <c r="P182" s="202"/>
      <c r="Q182" s="202"/>
      <c r="R182" s="202"/>
      <c r="S182" s="202"/>
      <c r="T182" s="202"/>
      <c r="U182" s="202"/>
      <c r="V182" s="202"/>
      <c r="W182" s="202"/>
      <c r="X182" s="202"/>
      <c r="Y182" s="202"/>
      <c r="Z182" s="202"/>
    </row>
    <row r="183" spans="1:26">
      <c r="A183" s="202"/>
      <c r="B183" s="202"/>
      <c r="C183" s="202"/>
      <c r="D183" s="202"/>
      <c r="E183" s="202"/>
      <c r="F183" s="202"/>
      <c r="G183" s="202"/>
      <c r="H183" s="202"/>
      <c r="I183" s="202"/>
      <c r="J183" s="202"/>
      <c r="K183" s="202"/>
      <c r="L183" s="202"/>
      <c r="M183" s="202"/>
      <c r="N183" s="202"/>
      <c r="O183" s="202"/>
      <c r="P183" s="202"/>
      <c r="Q183" s="202"/>
      <c r="R183" s="202"/>
      <c r="S183" s="202"/>
      <c r="T183" s="202"/>
      <c r="U183" s="202"/>
      <c r="V183" s="202"/>
      <c r="W183" s="202"/>
      <c r="X183" s="202"/>
      <c r="Y183" s="202"/>
      <c r="Z183" s="202"/>
    </row>
    <row r="184" spans="1:26">
      <c r="A184" s="202"/>
      <c r="B184" s="202"/>
      <c r="C184" s="202"/>
      <c r="D184" s="202"/>
      <c r="E184" s="202"/>
      <c r="F184" s="202"/>
      <c r="G184" s="202"/>
      <c r="H184" s="202"/>
      <c r="I184" s="202"/>
      <c r="J184" s="202"/>
      <c r="K184" s="202"/>
      <c r="L184" s="202"/>
      <c r="M184" s="202"/>
      <c r="N184" s="202"/>
      <c r="O184" s="202"/>
      <c r="P184" s="202"/>
      <c r="Q184" s="202"/>
      <c r="R184" s="202"/>
      <c r="S184" s="202"/>
      <c r="T184" s="202"/>
      <c r="U184" s="202"/>
      <c r="V184" s="202"/>
      <c r="W184" s="202"/>
      <c r="X184" s="202"/>
      <c r="Y184" s="202"/>
      <c r="Z184" s="202"/>
    </row>
    <row r="185" spans="1:26">
      <c r="A185" s="202"/>
      <c r="B185" s="202"/>
      <c r="C185" s="202"/>
      <c r="D185" s="202"/>
      <c r="E185" s="202"/>
      <c r="F185" s="202"/>
      <c r="G185" s="202"/>
      <c r="H185" s="202"/>
      <c r="I185" s="202"/>
      <c r="J185" s="202"/>
      <c r="K185" s="202"/>
      <c r="L185" s="202"/>
      <c r="M185" s="202"/>
      <c r="N185" s="202"/>
      <c r="O185" s="202"/>
      <c r="P185" s="202"/>
      <c r="Q185" s="202"/>
      <c r="R185" s="202"/>
      <c r="S185" s="202"/>
      <c r="T185" s="202"/>
      <c r="U185" s="202"/>
      <c r="V185" s="202"/>
      <c r="W185" s="202"/>
      <c r="X185" s="202"/>
      <c r="Y185" s="202"/>
      <c r="Z185" s="202"/>
    </row>
    <row r="186" spans="1:26">
      <c r="A186" s="202"/>
      <c r="B186" s="202"/>
      <c r="C186" s="202"/>
      <c r="D186" s="202"/>
      <c r="E186" s="202"/>
      <c r="F186" s="202"/>
      <c r="G186" s="202"/>
      <c r="H186" s="202"/>
      <c r="I186" s="202"/>
      <c r="J186" s="202"/>
      <c r="K186" s="202"/>
      <c r="L186" s="202"/>
      <c r="M186" s="202"/>
      <c r="N186" s="202"/>
      <c r="O186" s="202"/>
      <c r="P186" s="202"/>
      <c r="Q186" s="202"/>
      <c r="R186" s="202"/>
      <c r="S186" s="202"/>
      <c r="T186" s="202"/>
      <c r="U186" s="202"/>
      <c r="V186" s="202"/>
      <c r="W186" s="202"/>
      <c r="X186" s="202"/>
      <c r="Y186" s="202"/>
      <c r="Z186" s="202"/>
    </row>
    <row r="187" spans="1:26">
      <c r="A187" s="202"/>
      <c r="B187" s="202"/>
      <c r="C187" s="202"/>
      <c r="D187" s="202"/>
      <c r="E187" s="202"/>
      <c r="F187" s="202"/>
      <c r="G187" s="202"/>
      <c r="H187" s="202"/>
      <c r="I187" s="202"/>
      <c r="J187" s="202"/>
      <c r="K187" s="202"/>
      <c r="L187" s="202"/>
      <c r="M187" s="202"/>
      <c r="N187" s="202"/>
      <c r="O187" s="202"/>
      <c r="P187" s="202"/>
      <c r="Q187" s="202"/>
      <c r="R187" s="202"/>
      <c r="S187" s="202"/>
      <c r="T187" s="202"/>
      <c r="U187" s="202"/>
      <c r="V187" s="202"/>
      <c r="W187" s="202"/>
      <c r="X187" s="202"/>
      <c r="Y187" s="202"/>
      <c r="Z187" s="202"/>
    </row>
    <row r="188" spans="1:26">
      <c r="A188" s="202"/>
      <c r="B188" s="202"/>
      <c r="C188" s="202"/>
      <c r="D188" s="202"/>
      <c r="E188" s="202"/>
      <c r="F188" s="202"/>
      <c r="G188" s="202"/>
      <c r="H188" s="202"/>
      <c r="I188" s="202"/>
      <c r="J188" s="202"/>
      <c r="K188" s="202"/>
      <c r="L188" s="202"/>
      <c r="M188" s="202"/>
      <c r="N188" s="202"/>
      <c r="O188" s="202"/>
      <c r="P188" s="202"/>
      <c r="Q188" s="202"/>
      <c r="R188" s="202"/>
      <c r="S188" s="202"/>
      <c r="T188" s="202"/>
      <c r="U188" s="202"/>
      <c r="V188" s="202"/>
      <c r="W188" s="202"/>
      <c r="X188" s="202"/>
      <c r="Y188" s="202"/>
      <c r="Z188" s="202"/>
    </row>
    <row r="189" spans="1:26">
      <c r="A189" s="202"/>
      <c r="B189" s="202"/>
      <c r="C189" s="202"/>
      <c r="D189" s="202"/>
      <c r="E189" s="202"/>
      <c r="F189" s="202"/>
      <c r="G189" s="202"/>
      <c r="H189" s="202"/>
      <c r="I189" s="202"/>
      <c r="J189" s="202"/>
      <c r="K189" s="202"/>
      <c r="L189" s="202"/>
      <c r="M189" s="202"/>
      <c r="N189" s="202"/>
      <c r="O189" s="202"/>
      <c r="P189" s="202"/>
      <c r="Q189" s="202"/>
      <c r="R189" s="202"/>
      <c r="S189" s="202"/>
      <c r="T189" s="202"/>
      <c r="U189" s="202"/>
      <c r="V189" s="202"/>
      <c r="W189" s="202"/>
      <c r="X189" s="202"/>
      <c r="Y189" s="202"/>
      <c r="Z189" s="202"/>
    </row>
    <row r="190" spans="1:26">
      <c r="A190" s="202"/>
      <c r="B190" s="202"/>
      <c r="C190" s="202"/>
      <c r="D190" s="202"/>
      <c r="E190" s="202"/>
      <c r="F190" s="202"/>
      <c r="G190" s="202"/>
      <c r="H190" s="202"/>
      <c r="I190" s="202"/>
      <c r="J190" s="202"/>
      <c r="K190" s="202"/>
      <c r="L190" s="202"/>
      <c r="M190" s="202"/>
      <c r="N190" s="202"/>
      <c r="O190" s="202"/>
      <c r="P190" s="202"/>
      <c r="Q190" s="202"/>
      <c r="R190" s="202"/>
      <c r="S190" s="202"/>
      <c r="T190" s="202"/>
      <c r="U190" s="202"/>
      <c r="V190" s="202"/>
      <c r="W190" s="202"/>
      <c r="X190" s="202"/>
      <c r="Y190" s="202"/>
      <c r="Z190" s="202"/>
    </row>
    <row r="191" spans="1:26">
      <c r="A191" s="202"/>
      <c r="B191" s="202"/>
      <c r="C191" s="202"/>
      <c r="D191" s="202"/>
      <c r="E191" s="202"/>
      <c r="F191" s="202"/>
      <c r="G191" s="202"/>
      <c r="H191" s="202"/>
      <c r="I191" s="202"/>
      <c r="J191" s="202"/>
      <c r="K191" s="202"/>
      <c r="L191" s="202"/>
      <c r="M191" s="202"/>
      <c r="N191" s="202"/>
      <c r="O191" s="202"/>
      <c r="P191" s="202"/>
      <c r="Q191" s="202"/>
      <c r="R191" s="202"/>
      <c r="S191" s="202"/>
      <c r="T191" s="202"/>
      <c r="U191" s="202"/>
      <c r="V191" s="202"/>
      <c r="W191" s="202"/>
      <c r="X191" s="202"/>
      <c r="Y191" s="202"/>
      <c r="Z191" s="202"/>
    </row>
    <row r="192" spans="1:26">
      <c r="A192" s="202"/>
      <c r="B192" s="202"/>
      <c r="C192" s="202"/>
      <c r="D192" s="202"/>
      <c r="E192" s="202"/>
      <c r="F192" s="202"/>
      <c r="G192" s="202"/>
      <c r="H192" s="202"/>
      <c r="I192" s="202"/>
      <c r="J192" s="202"/>
      <c r="K192" s="202"/>
      <c r="L192" s="202"/>
      <c r="M192" s="202"/>
      <c r="N192" s="202"/>
      <c r="O192" s="202"/>
      <c r="P192" s="202"/>
      <c r="Q192" s="202"/>
      <c r="R192" s="202"/>
      <c r="S192" s="202"/>
      <c r="T192" s="202"/>
      <c r="U192" s="202"/>
      <c r="V192" s="202"/>
      <c r="W192" s="202"/>
      <c r="X192" s="202"/>
      <c r="Y192" s="202"/>
      <c r="Z192" s="202"/>
    </row>
    <row r="193" spans="1:26">
      <c r="A193" s="202"/>
      <c r="B193" s="202"/>
      <c r="C193" s="202"/>
      <c r="D193" s="202"/>
      <c r="E193" s="202"/>
      <c r="F193" s="202"/>
      <c r="G193" s="202"/>
      <c r="H193" s="202"/>
      <c r="I193" s="202"/>
      <c r="J193" s="202"/>
      <c r="K193" s="202"/>
      <c r="L193" s="202"/>
      <c r="M193" s="202"/>
      <c r="N193" s="202"/>
      <c r="O193" s="202"/>
      <c r="P193" s="202"/>
      <c r="Q193" s="202"/>
      <c r="R193" s="202"/>
      <c r="S193" s="202"/>
      <c r="T193" s="202"/>
      <c r="U193" s="202"/>
      <c r="V193" s="202"/>
      <c r="W193" s="202"/>
      <c r="X193" s="202"/>
      <c r="Y193" s="202"/>
      <c r="Z193" s="202"/>
    </row>
    <row r="194" spans="1:26">
      <c r="A194" s="202"/>
      <c r="B194" s="202"/>
      <c r="C194" s="202"/>
      <c r="D194" s="202"/>
      <c r="E194" s="202"/>
      <c r="F194" s="202"/>
      <c r="G194" s="202"/>
      <c r="H194" s="202"/>
      <c r="I194" s="202"/>
      <c r="J194" s="202"/>
      <c r="K194" s="202"/>
      <c r="L194" s="202"/>
      <c r="M194" s="202"/>
      <c r="N194" s="202"/>
      <c r="O194" s="202"/>
      <c r="P194" s="202"/>
      <c r="Q194" s="202"/>
      <c r="R194" s="202"/>
      <c r="S194" s="202"/>
      <c r="T194" s="202"/>
      <c r="U194" s="202"/>
      <c r="V194" s="202"/>
      <c r="W194" s="202"/>
      <c r="X194" s="202"/>
      <c r="Y194" s="202"/>
      <c r="Z194" s="202"/>
    </row>
    <row r="195" spans="1:26">
      <c r="A195" s="202"/>
      <c r="B195" s="202"/>
      <c r="C195" s="202"/>
      <c r="D195" s="202"/>
      <c r="E195" s="202"/>
      <c r="F195" s="202"/>
      <c r="G195" s="202"/>
      <c r="H195" s="202"/>
      <c r="I195" s="202"/>
      <c r="J195" s="202"/>
      <c r="K195" s="202"/>
      <c r="L195" s="202"/>
      <c r="M195" s="202"/>
      <c r="N195" s="202"/>
      <c r="O195" s="202"/>
      <c r="P195" s="202"/>
      <c r="Q195" s="202"/>
      <c r="R195" s="202"/>
      <c r="S195" s="202"/>
      <c r="T195" s="202"/>
      <c r="U195" s="202"/>
      <c r="V195" s="202"/>
      <c r="W195" s="202"/>
      <c r="X195" s="202"/>
      <c r="Y195" s="202"/>
      <c r="Z195" s="202"/>
    </row>
    <row r="196" spans="1:26">
      <c r="A196" s="202"/>
      <c r="B196" s="202"/>
      <c r="C196" s="202"/>
      <c r="D196" s="202"/>
      <c r="E196" s="202"/>
      <c r="F196" s="202"/>
      <c r="G196" s="202"/>
      <c r="H196" s="202"/>
      <c r="I196" s="202"/>
      <c r="J196" s="202"/>
      <c r="K196" s="202"/>
      <c r="L196" s="202"/>
      <c r="M196" s="202"/>
      <c r="N196" s="202"/>
      <c r="O196" s="202"/>
      <c r="P196" s="202"/>
      <c r="Q196" s="202"/>
      <c r="R196" s="202"/>
      <c r="S196" s="202"/>
      <c r="T196" s="202"/>
      <c r="U196" s="202"/>
      <c r="V196" s="202"/>
      <c r="W196" s="202"/>
      <c r="X196" s="202"/>
      <c r="Y196" s="202"/>
      <c r="Z196" s="202"/>
    </row>
    <row r="197" spans="1:26">
      <c r="A197" s="202"/>
      <c r="B197" s="202"/>
      <c r="C197" s="202"/>
      <c r="D197" s="202"/>
      <c r="E197" s="202"/>
      <c r="F197" s="202"/>
      <c r="G197" s="202"/>
      <c r="H197" s="202"/>
      <c r="I197" s="202"/>
      <c r="J197" s="202"/>
      <c r="K197" s="202"/>
      <c r="L197" s="202"/>
      <c r="M197" s="202"/>
      <c r="N197" s="202"/>
      <c r="O197" s="202"/>
      <c r="P197" s="202"/>
      <c r="Q197" s="202"/>
      <c r="R197" s="202"/>
      <c r="S197" s="202"/>
      <c r="T197" s="202"/>
      <c r="U197" s="202"/>
      <c r="V197" s="202"/>
      <c r="W197" s="202"/>
      <c r="X197" s="202"/>
      <c r="Y197" s="202"/>
      <c r="Z197" s="202"/>
    </row>
    <row r="198" spans="1:26">
      <c r="A198" s="202"/>
      <c r="B198" s="202"/>
      <c r="C198" s="202"/>
      <c r="D198" s="202"/>
      <c r="E198" s="202"/>
      <c r="F198" s="202"/>
      <c r="G198" s="202"/>
      <c r="H198" s="202"/>
      <c r="I198" s="202"/>
      <c r="J198" s="202"/>
      <c r="K198" s="202"/>
      <c r="L198" s="202"/>
      <c r="M198" s="202"/>
      <c r="N198" s="202"/>
      <c r="O198" s="202"/>
      <c r="P198" s="202"/>
      <c r="Q198" s="202"/>
      <c r="R198" s="202"/>
      <c r="S198" s="202"/>
      <c r="T198" s="202"/>
      <c r="U198" s="202"/>
      <c r="V198" s="202"/>
      <c r="W198" s="202"/>
      <c r="X198" s="202"/>
      <c r="Y198" s="202"/>
      <c r="Z198" s="202"/>
    </row>
    <row r="199" spans="1:26">
      <c r="A199" s="202"/>
      <c r="B199" s="202"/>
      <c r="C199" s="202"/>
      <c r="D199" s="202"/>
      <c r="E199" s="202"/>
      <c r="F199" s="202"/>
      <c r="G199" s="202"/>
      <c r="H199" s="202"/>
      <c r="I199" s="202"/>
      <c r="J199" s="202"/>
      <c r="K199" s="202"/>
      <c r="L199" s="202"/>
      <c r="M199" s="202"/>
      <c r="N199" s="202"/>
      <c r="O199" s="202"/>
      <c r="P199" s="202"/>
      <c r="Q199" s="202"/>
      <c r="R199" s="202"/>
      <c r="S199" s="202"/>
      <c r="T199" s="202"/>
      <c r="U199" s="202"/>
      <c r="V199" s="202"/>
      <c r="W199" s="202"/>
      <c r="X199" s="202"/>
      <c r="Y199" s="202"/>
      <c r="Z199" s="202"/>
    </row>
    <row r="200" spans="1:26">
      <c r="A200" s="202"/>
      <c r="B200" s="202"/>
      <c r="C200" s="202"/>
      <c r="D200" s="202"/>
      <c r="E200" s="202"/>
      <c r="F200" s="202"/>
      <c r="G200" s="202"/>
      <c r="H200" s="202"/>
      <c r="I200" s="202"/>
      <c r="J200" s="202"/>
      <c r="K200" s="202"/>
      <c r="L200" s="202"/>
      <c r="M200" s="202"/>
      <c r="N200" s="202"/>
      <c r="O200" s="202"/>
      <c r="P200" s="202"/>
      <c r="Q200" s="202"/>
      <c r="R200" s="202"/>
      <c r="S200" s="202"/>
      <c r="T200" s="202"/>
      <c r="U200" s="202"/>
      <c r="V200" s="202"/>
      <c r="W200" s="202"/>
      <c r="X200" s="202"/>
      <c r="Y200" s="202"/>
      <c r="Z200" s="202"/>
    </row>
    <row r="201" spans="1:26">
      <c r="A201" s="202"/>
      <c r="B201" s="202"/>
      <c r="C201" s="202"/>
      <c r="D201" s="202"/>
      <c r="E201" s="202"/>
      <c r="F201" s="202"/>
      <c r="G201" s="202"/>
      <c r="H201" s="202"/>
      <c r="I201" s="202"/>
      <c r="J201" s="202"/>
      <c r="K201" s="202"/>
      <c r="L201" s="202"/>
      <c r="M201" s="202"/>
      <c r="N201" s="202"/>
      <c r="O201" s="202"/>
      <c r="P201" s="202"/>
      <c r="Q201" s="202"/>
      <c r="R201" s="202"/>
      <c r="S201" s="202"/>
      <c r="T201" s="202"/>
      <c r="U201" s="202"/>
      <c r="V201" s="202"/>
      <c r="W201" s="202"/>
      <c r="X201" s="202"/>
      <c r="Y201" s="202"/>
      <c r="Z201" s="202"/>
    </row>
    <row r="202" spans="1:26">
      <c r="A202" s="202"/>
      <c r="B202" s="202"/>
      <c r="C202" s="202"/>
      <c r="D202" s="202"/>
      <c r="E202" s="202"/>
      <c r="F202" s="202"/>
      <c r="G202" s="202"/>
      <c r="H202" s="202"/>
      <c r="I202" s="202"/>
      <c r="J202" s="202"/>
      <c r="K202" s="202"/>
      <c r="L202" s="202"/>
      <c r="M202" s="202"/>
      <c r="N202" s="202"/>
      <c r="O202" s="202"/>
      <c r="P202" s="202"/>
      <c r="Q202" s="202"/>
      <c r="R202" s="202"/>
      <c r="S202" s="202"/>
      <c r="T202" s="202"/>
      <c r="U202" s="202"/>
      <c r="V202" s="202"/>
      <c r="W202" s="202"/>
      <c r="X202" s="202"/>
      <c r="Y202" s="202"/>
      <c r="Z202" s="202"/>
    </row>
    <row r="203" spans="1:26">
      <c r="A203" s="202"/>
      <c r="B203" s="202"/>
      <c r="C203" s="202"/>
      <c r="D203" s="202"/>
      <c r="E203" s="202"/>
      <c r="F203" s="202"/>
      <c r="G203" s="202"/>
      <c r="H203" s="202"/>
      <c r="I203" s="202"/>
      <c r="J203" s="202"/>
      <c r="K203" s="202"/>
      <c r="L203" s="202"/>
      <c r="M203" s="202"/>
      <c r="N203" s="202"/>
      <c r="O203" s="202"/>
      <c r="P203" s="202"/>
      <c r="Q203" s="202"/>
      <c r="R203" s="202"/>
      <c r="S203" s="202"/>
      <c r="T203" s="202"/>
      <c r="U203" s="202"/>
      <c r="V203" s="202"/>
      <c r="W203" s="202"/>
      <c r="X203" s="202"/>
      <c r="Y203" s="202"/>
      <c r="Z203" s="202"/>
    </row>
    <row r="204" spans="1:26">
      <c r="A204" s="202"/>
      <c r="B204" s="202"/>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row>
    <row r="205" spans="1:26">
      <c r="A205" s="202"/>
      <c r="B205" s="202"/>
      <c r="C205" s="202"/>
      <c r="D205" s="202"/>
      <c r="E205" s="202"/>
      <c r="F205" s="202"/>
      <c r="G205" s="202"/>
      <c r="H205" s="202"/>
      <c r="I205" s="202"/>
      <c r="J205" s="202"/>
      <c r="K205" s="202"/>
      <c r="L205" s="202"/>
      <c r="M205" s="202"/>
      <c r="N205" s="202"/>
      <c r="O205" s="202"/>
      <c r="P205" s="202"/>
      <c r="Q205" s="202"/>
      <c r="R205" s="202"/>
      <c r="S205" s="202"/>
      <c r="T205" s="202"/>
      <c r="U205" s="202"/>
      <c r="V205" s="202"/>
      <c r="W205" s="202"/>
      <c r="X205" s="202"/>
      <c r="Y205" s="202"/>
      <c r="Z205" s="202"/>
    </row>
    <row r="206" spans="1:26">
      <c r="A206" s="202"/>
      <c r="B206" s="202"/>
      <c r="C206" s="202"/>
      <c r="D206" s="202"/>
      <c r="E206" s="202"/>
      <c r="F206" s="202"/>
      <c r="G206" s="202"/>
      <c r="H206" s="202"/>
      <c r="I206" s="202"/>
      <c r="J206" s="202"/>
      <c r="K206" s="202"/>
      <c r="L206" s="202"/>
      <c r="M206" s="202"/>
      <c r="N206" s="202"/>
      <c r="O206" s="202"/>
      <c r="P206" s="202"/>
      <c r="Q206" s="202"/>
      <c r="R206" s="202"/>
      <c r="S206" s="202"/>
      <c r="T206" s="202"/>
      <c r="U206" s="202"/>
      <c r="V206" s="202"/>
      <c r="W206" s="202"/>
      <c r="X206" s="202"/>
      <c r="Y206" s="202"/>
      <c r="Z206" s="202"/>
    </row>
    <row r="207" spans="1:26">
      <c r="A207" s="202"/>
      <c r="B207" s="202"/>
      <c r="C207" s="202"/>
      <c r="D207" s="202"/>
      <c r="E207" s="202"/>
      <c r="F207" s="202"/>
      <c r="G207" s="202"/>
      <c r="H207" s="202"/>
      <c r="I207" s="202"/>
      <c r="J207" s="202"/>
      <c r="K207" s="202"/>
      <c r="L207" s="202"/>
      <c r="M207" s="202"/>
      <c r="N207" s="202"/>
      <c r="O207" s="202"/>
      <c r="P207" s="202"/>
      <c r="Q207" s="202"/>
      <c r="R207" s="202"/>
      <c r="S207" s="202"/>
      <c r="T207" s="202"/>
      <c r="U207" s="202"/>
      <c r="V207" s="202"/>
      <c r="W207" s="202"/>
      <c r="X207" s="202"/>
      <c r="Y207" s="202"/>
      <c r="Z207" s="202"/>
    </row>
    <row r="208" spans="1:26">
      <c r="A208" s="202"/>
      <c r="B208" s="202"/>
      <c r="C208" s="202"/>
      <c r="D208" s="202"/>
      <c r="E208" s="202"/>
      <c r="F208" s="202"/>
      <c r="G208" s="202"/>
      <c r="H208" s="202"/>
      <c r="I208" s="202"/>
      <c r="J208" s="202"/>
      <c r="K208" s="202"/>
      <c r="L208" s="202"/>
      <c r="M208" s="202"/>
      <c r="N208" s="202"/>
      <c r="O208" s="202"/>
      <c r="P208" s="202"/>
      <c r="Q208" s="202"/>
      <c r="R208" s="202"/>
      <c r="S208" s="202"/>
      <c r="T208" s="202"/>
      <c r="U208" s="202"/>
      <c r="V208" s="202"/>
      <c r="W208" s="202"/>
      <c r="X208" s="202"/>
      <c r="Y208" s="202"/>
      <c r="Z208" s="202"/>
    </row>
    <row r="209" spans="1:26">
      <c r="A209" s="202"/>
      <c r="B209" s="202"/>
      <c r="C209" s="202"/>
      <c r="D209" s="202"/>
      <c r="E209" s="202"/>
      <c r="F209" s="202"/>
      <c r="G209" s="202"/>
      <c r="H209" s="202"/>
      <c r="I209" s="202"/>
      <c r="J209" s="202"/>
      <c r="K209" s="202"/>
      <c r="L209" s="202"/>
      <c r="M209" s="202"/>
      <c r="N209" s="202"/>
      <c r="O209" s="202"/>
      <c r="P209" s="202"/>
      <c r="Q209" s="202"/>
      <c r="R209" s="202"/>
      <c r="S209" s="202"/>
      <c r="T209" s="202"/>
      <c r="U209" s="202"/>
      <c r="V209" s="202"/>
      <c r="W209" s="202"/>
      <c r="X209" s="202"/>
      <c r="Y209" s="202"/>
      <c r="Z209" s="202"/>
    </row>
    <row r="210" spans="1:26">
      <c r="A210" s="202"/>
      <c r="B210" s="202"/>
      <c r="C210" s="202"/>
      <c r="D210" s="202"/>
      <c r="E210" s="202"/>
      <c r="F210" s="202"/>
      <c r="G210" s="202"/>
      <c r="H210" s="202"/>
      <c r="I210" s="202"/>
      <c r="J210" s="202"/>
      <c r="K210" s="202"/>
      <c r="L210" s="202"/>
      <c r="M210" s="202"/>
      <c r="N210" s="202"/>
      <c r="O210" s="202"/>
      <c r="P210" s="202"/>
      <c r="Q210" s="202"/>
      <c r="R210" s="202"/>
      <c r="S210" s="202"/>
      <c r="T210" s="202"/>
      <c r="U210" s="202"/>
      <c r="V210" s="202"/>
      <c r="W210" s="202"/>
      <c r="X210" s="202"/>
      <c r="Y210" s="202"/>
      <c r="Z210" s="202"/>
    </row>
    <row r="211" spans="1:26">
      <c r="A211" s="202"/>
      <c r="B211" s="202"/>
      <c r="C211" s="202"/>
      <c r="D211" s="202"/>
      <c r="E211" s="202"/>
      <c r="F211" s="202"/>
      <c r="G211" s="202"/>
      <c r="H211" s="202"/>
      <c r="I211" s="202"/>
      <c r="J211" s="202"/>
      <c r="K211" s="202"/>
      <c r="L211" s="202"/>
      <c r="M211" s="202"/>
      <c r="N211" s="202"/>
      <c r="O211" s="202"/>
      <c r="P211" s="202"/>
      <c r="Q211" s="202"/>
      <c r="R211" s="202"/>
      <c r="S211" s="202"/>
      <c r="T211" s="202"/>
      <c r="U211" s="202"/>
      <c r="V211" s="202"/>
      <c r="W211" s="202"/>
      <c r="X211" s="202"/>
      <c r="Y211" s="202"/>
      <c r="Z211" s="202"/>
    </row>
    <row r="212" spans="1:26">
      <c r="A212" s="202"/>
      <c r="B212" s="202"/>
      <c r="C212" s="202"/>
      <c r="D212" s="202"/>
      <c r="E212" s="202"/>
      <c r="F212" s="202"/>
      <c r="G212" s="202"/>
      <c r="H212" s="202"/>
      <c r="I212" s="202"/>
      <c r="J212" s="202"/>
      <c r="K212" s="202"/>
      <c r="L212" s="202"/>
      <c r="M212" s="202"/>
      <c r="N212" s="202"/>
      <c r="O212" s="202"/>
      <c r="P212" s="202"/>
      <c r="Q212" s="202"/>
      <c r="R212" s="202"/>
      <c r="S212" s="202"/>
      <c r="T212" s="202"/>
      <c r="U212" s="202"/>
      <c r="V212" s="202"/>
      <c r="W212" s="202"/>
      <c r="X212" s="202"/>
      <c r="Y212" s="202"/>
      <c r="Z212" s="202"/>
    </row>
    <row r="213" spans="1:26">
      <c r="A213" s="202"/>
      <c r="B213" s="202"/>
      <c r="C213" s="202"/>
      <c r="D213" s="202"/>
      <c r="E213" s="202"/>
      <c r="F213" s="202"/>
      <c r="G213" s="202"/>
      <c r="H213" s="202"/>
      <c r="I213" s="202"/>
      <c r="J213" s="202"/>
      <c r="K213" s="202"/>
      <c r="L213" s="202"/>
      <c r="M213" s="202"/>
      <c r="N213" s="202"/>
      <c r="O213" s="202"/>
      <c r="P213" s="202"/>
      <c r="Q213" s="202"/>
      <c r="R213" s="202"/>
      <c r="S213" s="202"/>
      <c r="T213" s="202"/>
      <c r="U213" s="202"/>
      <c r="V213" s="202"/>
      <c r="W213" s="202"/>
      <c r="X213" s="202"/>
      <c r="Y213" s="202"/>
      <c r="Z213" s="202"/>
    </row>
    <row r="214" spans="1:26">
      <c r="A214" s="202"/>
      <c r="B214" s="202"/>
      <c r="C214" s="202"/>
      <c r="D214" s="202"/>
      <c r="E214" s="202"/>
      <c r="F214" s="202"/>
      <c r="G214" s="202"/>
      <c r="H214" s="202"/>
      <c r="I214" s="202"/>
      <c r="J214" s="202"/>
      <c r="K214" s="202"/>
      <c r="L214" s="202"/>
      <c r="M214" s="202"/>
      <c r="N214" s="202"/>
      <c r="O214" s="202"/>
      <c r="P214" s="202"/>
      <c r="Q214" s="202"/>
      <c r="R214" s="202"/>
      <c r="S214" s="202"/>
      <c r="T214" s="202"/>
      <c r="U214" s="202"/>
      <c r="V214" s="202"/>
      <c r="W214" s="202"/>
      <c r="X214" s="202"/>
      <c r="Y214" s="202"/>
      <c r="Z214" s="202"/>
    </row>
    <row r="215" spans="1:26">
      <c r="A215" s="202"/>
      <c r="B215" s="202"/>
      <c r="C215" s="202"/>
      <c r="D215" s="202"/>
      <c r="E215" s="202"/>
      <c r="F215" s="202"/>
      <c r="G215" s="202"/>
      <c r="H215" s="202"/>
      <c r="I215" s="202"/>
      <c r="J215" s="202"/>
      <c r="K215" s="202"/>
      <c r="L215" s="202"/>
      <c r="M215" s="202"/>
      <c r="N215" s="202"/>
      <c r="O215" s="202"/>
      <c r="P215" s="202"/>
      <c r="Q215" s="202"/>
      <c r="R215" s="202"/>
      <c r="S215" s="202"/>
      <c r="T215" s="202"/>
      <c r="U215" s="202"/>
      <c r="V215" s="202"/>
      <c r="W215" s="202"/>
      <c r="X215" s="202"/>
      <c r="Y215" s="202"/>
      <c r="Z215" s="202"/>
    </row>
    <row r="216" spans="1:26">
      <c r="A216" s="202"/>
      <c r="B216" s="202"/>
      <c r="C216" s="202"/>
      <c r="D216" s="202"/>
      <c r="E216" s="202"/>
      <c r="F216" s="202"/>
      <c r="G216" s="202"/>
      <c r="H216" s="202"/>
      <c r="I216" s="202"/>
      <c r="J216" s="202"/>
      <c r="K216" s="202"/>
      <c r="L216" s="202"/>
      <c r="M216" s="202"/>
      <c r="N216" s="202"/>
      <c r="O216" s="202"/>
      <c r="P216" s="202"/>
      <c r="Q216" s="202"/>
      <c r="R216" s="202"/>
      <c r="S216" s="202"/>
      <c r="T216" s="202"/>
      <c r="U216" s="202"/>
      <c r="V216" s="202"/>
      <c r="W216" s="202"/>
      <c r="X216" s="202"/>
      <c r="Y216" s="202"/>
      <c r="Z216" s="202"/>
    </row>
    <row r="217" spans="1:26">
      <c r="A217" s="202"/>
      <c r="B217" s="202"/>
      <c r="C217" s="202"/>
      <c r="D217" s="202"/>
      <c r="E217" s="202"/>
      <c r="F217" s="202"/>
      <c r="G217" s="202"/>
      <c r="H217" s="202"/>
      <c r="I217" s="202"/>
      <c r="J217" s="202"/>
      <c r="K217" s="202"/>
      <c r="L217" s="202"/>
      <c r="M217" s="202"/>
      <c r="N217" s="202"/>
      <c r="O217" s="202"/>
      <c r="P217" s="202"/>
      <c r="Q217" s="202"/>
      <c r="R217" s="202"/>
      <c r="S217" s="202"/>
      <c r="T217" s="202"/>
      <c r="U217" s="202"/>
      <c r="V217" s="202"/>
      <c r="W217" s="202"/>
      <c r="X217" s="202"/>
      <c r="Y217" s="202"/>
      <c r="Z217" s="202"/>
    </row>
    <row r="218" spans="1:26">
      <c r="A218" s="202"/>
      <c r="B218" s="202"/>
      <c r="C218" s="202"/>
      <c r="D218" s="202"/>
      <c r="E218" s="202"/>
      <c r="F218" s="202"/>
      <c r="G218" s="202"/>
      <c r="H218" s="202"/>
      <c r="I218" s="202"/>
      <c r="J218" s="202"/>
      <c r="K218" s="202"/>
      <c r="L218" s="202"/>
      <c r="M218" s="202"/>
      <c r="N218" s="202"/>
      <c r="O218" s="202"/>
      <c r="P218" s="202"/>
      <c r="Q218" s="202"/>
      <c r="R218" s="202"/>
      <c r="S218" s="202"/>
      <c r="T218" s="202"/>
      <c r="U218" s="202"/>
      <c r="V218" s="202"/>
      <c r="W218" s="202"/>
      <c r="X218" s="202"/>
      <c r="Y218" s="202"/>
      <c r="Z218" s="202"/>
    </row>
    <row r="219" spans="1:26">
      <c r="A219" s="202"/>
      <c r="B219" s="202"/>
      <c r="C219" s="202"/>
      <c r="D219" s="202"/>
      <c r="E219" s="202"/>
      <c r="F219" s="202"/>
      <c r="G219" s="202"/>
      <c r="H219" s="202"/>
      <c r="I219" s="202"/>
      <c r="J219" s="202"/>
      <c r="K219" s="202"/>
      <c r="L219" s="202"/>
      <c r="M219" s="202"/>
      <c r="N219" s="202"/>
      <c r="O219" s="202"/>
      <c r="P219" s="202"/>
      <c r="Q219" s="202"/>
      <c r="R219" s="202"/>
      <c r="S219" s="202"/>
      <c r="T219" s="202"/>
      <c r="U219" s="202"/>
      <c r="V219" s="202"/>
      <c r="W219" s="202"/>
      <c r="X219" s="202"/>
      <c r="Y219" s="202"/>
      <c r="Z219" s="202"/>
    </row>
    <row r="220" spans="1:26">
      <c r="A220" s="202"/>
      <c r="B220" s="202"/>
      <c r="C220" s="202"/>
      <c r="D220" s="202"/>
      <c r="E220" s="202"/>
      <c r="F220" s="202"/>
      <c r="G220" s="202"/>
      <c r="H220" s="202"/>
      <c r="I220" s="202"/>
      <c r="J220" s="202"/>
      <c r="K220" s="202"/>
      <c r="L220" s="202"/>
      <c r="M220" s="202"/>
      <c r="N220" s="202"/>
      <c r="O220" s="202"/>
      <c r="P220" s="202"/>
      <c r="Q220" s="202"/>
      <c r="R220" s="202"/>
      <c r="S220" s="202"/>
      <c r="T220" s="202"/>
      <c r="U220" s="202"/>
      <c r="V220" s="202"/>
      <c r="W220" s="202"/>
      <c r="X220" s="202"/>
      <c r="Y220" s="202"/>
      <c r="Z220" s="202"/>
    </row>
    <row r="221" spans="1:26">
      <c r="A221" s="202"/>
      <c r="B221" s="202"/>
      <c r="C221" s="202"/>
      <c r="D221" s="202"/>
      <c r="E221" s="202"/>
      <c r="F221" s="202"/>
      <c r="G221" s="202"/>
      <c r="H221" s="202"/>
      <c r="I221" s="202"/>
      <c r="J221" s="202"/>
      <c r="K221" s="202"/>
      <c r="L221" s="202"/>
      <c r="M221" s="202"/>
      <c r="N221" s="202"/>
      <c r="O221" s="202"/>
      <c r="P221" s="202"/>
      <c r="Q221" s="202"/>
      <c r="R221" s="202"/>
      <c r="S221" s="202"/>
      <c r="T221" s="202"/>
      <c r="U221" s="202"/>
      <c r="V221" s="202"/>
      <c r="W221" s="202"/>
      <c r="X221" s="202"/>
      <c r="Y221" s="202"/>
      <c r="Z221" s="202"/>
    </row>
    <row r="222" spans="1:26">
      <c r="A222" s="202"/>
      <c r="B222" s="202"/>
      <c r="C222" s="202"/>
      <c r="D222" s="202"/>
      <c r="E222" s="202"/>
      <c r="F222" s="202"/>
      <c r="G222" s="202"/>
      <c r="H222" s="202"/>
      <c r="I222" s="202"/>
      <c r="J222" s="202"/>
      <c r="K222" s="202"/>
      <c r="L222" s="202"/>
      <c r="M222" s="202"/>
      <c r="N222" s="202"/>
      <c r="O222" s="202"/>
      <c r="P222" s="202"/>
      <c r="Q222" s="202"/>
      <c r="R222" s="202"/>
      <c r="S222" s="202"/>
      <c r="T222" s="202"/>
      <c r="U222" s="202"/>
      <c r="V222" s="202"/>
      <c r="W222" s="202"/>
      <c r="X222" s="202"/>
      <c r="Y222" s="202"/>
      <c r="Z222" s="202"/>
    </row>
    <row r="223" spans="1:26">
      <c r="A223" s="202"/>
      <c r="B223" s="202"/>
      <c r="C223" s="202"/>
      <c r="D223" s="202"/>
      <c r="E223" s="202"/>
      <c r="F223" s="202"/>
      <c r="G223" s="202"/>
      <c r="H223" s="202"/>
      <c r="I223" s="202"/>
      <c r="J223" s="202"/>
      <c r="K223" s="202"/>
      <c r="L223" s="202"/>
      <c r="M223" s="202"/>
      <c r="N223" s="202"/>
      <c r="O223" s="202"/>
      <c r="P223" s="202"/>
      <c r="Q223" s="202"/>
      <c r="R223" s="202"/>
      <c r="S223" s="202"/>
      <c r="T223" s="202"/>
      <c r="U223" s="202"/>
      <c r="V223" s="202"/>
      <c r="W223" s="202"/>
      <c r="X223" s="202"/>
      <c r="Y223" s="202"/>
      <c r="Z223" s="202"/>
    </row>
    <row r="224" spans="1:26">
      <c r="A224" s="202"/>
      <c r="B224" s="202"/>
      <c r="C224" s="202"/>
      <c r="D224" s="202"/>
      <c r="E224" s="202"/>
      <c r="F224" s="202"/>
      <c r="G224" s="202"/>
      <c r="H224" s="202"/>
      <c r="I224" s="202"/>
      <c r="J224" s="202"/>
      <c r="K224" s="202"/>
      <c r="L224" s="202"/>
      <c r="M224" s="202"/>
      <c r="N224" s="202"/>
      <c r="O224" s="202"/>
      <c r="P224" s="202"/>
      <c r="Q224" s="202"/>
      <c r="R224" s="202"/>
      <c r="S224" s="202"/>
      <c r="T224" s="202"/>
      <c r="U224" s="202"/>
      <c r="V224" s="202"/>
      <c r="W224" s="202"/>
      <c r="X224" s="202"/>
      <c r="Y224" s="202"/>
      <c r="Z224" s="202"/>
    </row>
    <row r="225" spans="1:26">
      <c r="A225" s="202"/>
      <c r="B225" s="202"/>
      <c r="C225" s="202"/>
      <c r="D225" s="202"/>
      <c r="E225" s="202"/>
      <c r="F225" s="202"/>
      <c r="G225" s="202"/>
      <c r="H225" s="202"/>
      <c r="I225" s="202"/>
      <c r="J225" s="202"/>
      <c r="K225" s="202"/>
      <c r="L225" s="202"/>
      <c r="M225" s="202"/>
      <c r="N225" s="202"/>
      <c r="O225" s="202"/>
      <c r="P225" s="202"/>
      <c r="Q225" s="202"/>
      <c r="R225" s="202"/>
      <c r="S225" s="202"/>
      <c r="T225" s="202"/>
      <c r="U225" s="202"/>
      <c r="V225" s="202"/>
      <c r="W225" s="202"/>
      <c r="X225" s="202"/>
      <c r="Y225" s="202"/>
      <c r="Z225" s="202"/>
    </row>
    <row r="226" spans="1:26">
      <c r="A226" s="202"/>
      <c r="B226" s="202"/>
      <c r="C226" s="202"/>
      <c r="D226" s="202"/>
      <c r="E226" s="202"/>
      <c r="F226" s="202"/>
      <c r="G226" s="202"/>
      <c r="H226" s="202"/>
      <c r="I226" s="202"/>
      <c r="J226" s="202"/>
      <c r="K226" s="202"/>
      <c r="L226" s="202"/>
      <c r="M226" s="202"/>
      <c r="N226" s="202"/>
      <c r="O226" s="202"/>
      <c r="P226" s="202"/>
      <c r="Q226" s="202"/>
      <c r="R226" s="202"/>
      <c r="S226" s="202"/>
      <c r="T226" s="202"/>
      <c r="U226" s="202"/>
      <c r="V226" s="202"/>
      <c r="W226" s="202"/>
      <c r="X226" s="202"/>
      <c r="Y226" s="202"/>
      <c r="Z226" s="202"/>
    </row>
    <row r="227" spans="1:26">
      <c r="A227" s="202"/>
      <c r="B227" s="202"/>
      <c r="C227" s="202"/>
      <c r="D227" s="202"/>
      <c r="E227" s="202"/>
      <c r="F227" s="202"/>
      <c r="G227" s="202"/>
      <c r="H227" s="202"/>
      <c r="I227" s="202"/>
      <c r="J227" s="202"/>
      <c r="K227" s="202"/>
      <c r="L227" s="202"/>
      <c r="M227" s="202"/>
      <c r="N227" s="202"/>
      <c r="O227" s="202"/>
      <c r="P227" s="202"/>
      <c r="Q227" s="202"/>
      <c r="R227" s="202"/>
      <c r="S227" s="202"/>
      <c r="T227" s="202"/>
      <c r="U227" s="202"/>
      <c r="V227" s="202"/>
      <c r="W227" s="202"/>
      <c r="X227" s="202"/>
      <c r="Y227" s="202"/>
      <c r="Z227" s="202"/>
    </row>
    <row r="228" spans="1:26">
      <c r="A228" s="202"/>
      <c r="B228" s="202"/>
      <c r="C228" s="202"/>
      <c r="D228" s="202"/>
      <c r="E228" s="202"/>
      <c r="F228" s="202"/>
      <c r="G228" s="202"/>
      <c r="H228" s="202"/>
      <c r="I228" s="202"/>
      <c r="J228" s="202"/>
      <c r="K228" s="202"/>
      <c r="L228" s="202"/>
      <c r="M228" s="202"/>
      <c r="N228" s="202"/>
      <c r="O228" s="202"/>
      <c r="P228" s="202"/>
      <c r="Q228" s="202"/>
      <c r="R228" s="202"/>
      <c r="S228" s="202"/>
      <c r="T228" s="202"/>
      <c r="U228" s="202"/>
      <c r="V228" s="202"/>
      <c r="W228" s="202"/>
      <c r="X228" s="202"/>
      <c r="Y228" s="202"/>
      <c r="Z228" s="202"/>
    </row>
    <row r="229" spans="1:26">
      <c r="A229" s="202"/>
      <c r="B229" s="202"/>
      <c r="C229" s="202"/>
      <c r="D229" s="202"/>
      <c r="E229" s="202"/>
      <c r="F229" s="202"/>
      <c r="G229" s="202"/>
      <c r="H229" s="202"/>
      <c r="I229" s="202"/>
      <c r="J229" s="202"/>
      <c r="K229" s="202"/>
      <c r="L229" s="202"/>
      <c r="M229" s="202"/>
      <c r="N229" s="202"/>
      <c r="O229" s="202"/>
      <c r="P229" s="202"/>
      <c r="Q229" s="202"/>
      <c r="R229" s="202"/>
      <c r="S229" s="202"/>
      <c r="T229" s="202"/>
      <c r="U229" s="202"/>
      <c r="V229" s="202"/>
      <c r="W229" s="202"/>
      <c r="X229" s="202"/>
      <c r="Y229" s="202"/>
      <c r="Z229" s="202"/>
    </row>
    <row r="230" spans="1:26">
      <c r="A230" s="202"/>
      <c r="B230" s="202"/>
      <c r="C230" s="202"/>
      <c r="D230" s="202"/>
      <c r="E230" s="202"/>
      <c r="F230" s="202"/>
      <c r="G230" s="202"/>
      <c r="H230" s="202"/>
      <c r="I230" s="202"/>
      <c r="J230" s="202"/>
      <c r="K230" s="202"/>
      <c r="L230" s="202"/>
      <c r="M230" s="202"/>
      <c r="N230" s="202"/>
      <c r="O230" s="202"/>
      <c r="P230" s="202"/>
      <c r="Q230" s="202"/>
      <c r="R230" s="202"/>
      <c r="S230" s="202"/>
      <c r="T230" s="202"/>
      <c r="U230" s="202"/>
      <c r="V230" s="202"/>
      <c r="W230" s="202"/>
      <c r="X230" s="202"/>
      <c r="Y230" s="202"/>
      <c r="Z230" s="202"/>
    </row>
    <row r="231" spans="1:26">
      <c r="A231" s="202"/>
      <c r="B231" s="202"/>
      <c r="C231" s="202"/>
      <c r="D231" s="202"/>
      <c r="E231" s="202"/>
      <c r="F231" s="202"/>
      <c r="G231" s="202"/>
      <c r="H231" s="202"/>
      <c r="I231" s="202"/>
      <c r="J231" s="202"/>
      <c r="K231" s="202"/>
      <c r="L231" s="202"/>
      <c r="M231" s="202"/>
      <c r="N231" s="202"/>
      <c r="O231" s="202"/>
      <c r="P231" s="202"/>
      <c r="Q231" s="202"/>
      <c r="R231" s="202"/>
      <c r="S231" s="202"/>
      <c r="T231" s="202"/>
      <c r="U231" s="202"/>
      <c r="V231" s="202"/>
      <c r="W231" s="202"/>
      <c r="X231" s="202"/>
      <c r="Y231" s="202"/>
      <c r="Z231" s="202"/>
    </row>
    <row r="232" spans="1:26">
      <c r="A232" s="202"/>
      <c r="B232" s="202"/>
      <c r="C232" s="202"/>
      <c r="D232" s="202"/>
      <c r="E232" s="202"/>
      <c r="F232" s="202"/>
      <c r="G232" s="202"/>
      <c r="H232" s="202"/>
      <c r="I232" s="202"/>
      <c r="J232" s="202"/>
      <c r="K232" s="202"/>
      <c r="L232" s="202"/>
      <c r="M232" s="202"/>
      <c r="N232" s="202"/>
      <c r="O232" s="202"/>
      <c r="P232" s="202"/>
      <c r="Q232" s="202"/>
      <c r="R232" s="202"/>
      <c r="S232" s="202"/>
      <c r="T232" s="202"/>
      <c r="U232" s="202"/>
      <c r="V232" s="202"/>
      <c r="W232" s="202"/>
      <c r="X232" s="202"/>
      <c r="Y232" s="202"/>
      <c r="Z232" s="202"/>
    </row>
    <row r="233" spans="1:26">
      <c r="A233" s="202"/>
      <c r="B233" s="202"/>
      <c r="C233" s="202"/>
      <c r="D233" s="202"/>
      <c r="E233" s="202"/>
      <c r="F233" s="202"/>
      <c r="G233" s="202"/>
      <c r="H233" s="202"/>
      <c r="I233" s="202"/>
      <c r="J233" s="202"/>
      <c r="K233" s="202"/>
      <c r="L233" s="202"/>
      <c r="M233" s="202"/>
      <c r="N233" s="202"/>
      <c r="O233" s="202"/>
      <c r="P233" s="202"/>
      <c r="Q233" s="202"/>
      <c r="R233" s="202"/>
      <c r="S233" s="202"/>
      <c r="T233" s="202"/>
      <c r="U233" s="202"/>
      <c r="V233" s="202"/>
      <c r="W233" s="202"/>
      <c r="X233" s="202"/>
      <c r="Y233" s="202"/>
      <c r="Z233" s="202"/>
    </row>
    <row r="234" spans="1:26">
      <c r="A234" s="202"/>
      <c r="B234" s="202"/>
      <c r="C234" s="202"/>
      <c r="D234" s="202"/>
      <c r="E234" s="202"/>
      <c r="F234" s="202"/>
      <c r="G234" s="202"/>
      <c r="H234" s="202"/>
      <c r="I234" s="202"/>
      <c r="J234" s="202"/>
      <c r="K234" s="202"/>
      <c r="L234" s="202"/>
      <c r="M234" s="202"/>
      <c r="N234" s="202"/>
      <c r="O234" s="202"/>
      <c r="P234" s="202"/>
      <c r="Q234" s="202"/>
      <c r="R234" s="202"/>
      <c r="S234" s="202"/>
      <c r="T234" s="202"/>
      <c r="U234" s="202"/>
      <c r="V234" s="202"/>
      <c r="W234" s="202"/>
      <c r="X234" s="202"/>
      <c r="Y234" s="202"/>
      <c r="Z234" s="202"/>
    </row>
    <row r="235" spans="1:26">
      <c r="A235" s="202"/>
      <c r="B235" s="202"/>
      <c r="C235" s="202"/>
      <c r="D235" s="202"/>
      <c r="E235" s="202"/>
      <c r="F235" s="202"/>
      <c r="G235" s="202"/>
      <c r="H235" s="202"/>
      <c r="I235" s="202"/>
      <c r="J235" s="202"/>
      <c r="K235" s="202"/>
      <c r="L235" s="202"/>
      <c r="M235" s="202"/>
      <c r="N235" s="202"/>
      <c r="O235" s="202"/>
      <c r="P235" s="202"/>
      <c r="Q235" s="202"/>
      <c r="R235" s="202"/>
      <c r="S235" s="202"/>
      <c r="T235" s="202"/>
      <c r="U235" s="202"/>
      <c r="V235" s="202"/>
      <c r="W235" s="202"/>
      <c r="X235" s="202"/>
      <c r="Y235" s="202"/>
      <c r="Z235" s="202"/>
    </row>
    <row r="236" spans="1:26">
      <c r="A236" s="202"/>
      <c r="B236" s="202"/>
      <c r="C236" s="202"/>
      <c r="D236" s="202"/>
      <c r="E236" s="202"/>
      <c r="F236" s="202"/>
      <c r="G236" s="202"/>
      <c r="H236" s="202"/>
      <c r="I236" s="202"/>
      <c r="J236" s="202"/>
      <c r="K236" s="202"/>
      <c r="L236" s="202"/>
      <c r="M236" s="202"/>
      <c r="N236" s="202"/>
      <c r="O236" s="202"/>
      <c r="P236" s="202"/>
      <c r="Q236" s="202"/>
      <c r="R236" s="202"/>
      <c r="S236" s="202"/>
      <c r="T236" s="202"/>
      <c r="U236" s="202"/>
      <c r="V236" s="202"/>
      <c r="W236" s="202"/>
      <c r="X236" s="202"/>
      <c r="Y236" s="202"/>
      <c r="Z236" s="202"/>
    </row>
    <row r="237" spans="1:26">
      <c r="A237" s="202"/>
      <c r="B237" s="202"/>
      <c r="C237" s="202"/>
      <c r="D237" s="202"/>
      <c r="E237" s="202"/>
      <c r="F237" s="202"/>
      <c r="G237" s="202"/>
      <c r="H237" s="202"/>
      <c r="I237" s="202"/>
      <c r="J237" s="202"/>
      <c r="K237" s="202"/>
      <c r="L237" s="202"/>
      <c r="M237" s="202"/>
      <c r="N237" s="202"/>
      <c r="O237" s="202"/>
      <c r="P237" s="202"/>
      <c r="Q237" s="202"/>
      <c r="R237" s="202"/>
      <c r="S237" s="202"/>
      <c r="T237" s="202"/>
      <c r="U237" s="202"/>
      <c r="V237" s="202"/>
      <c r="W237" s="202"/>
      <c r="X237" s="202"/>
      <c r="Y237" s="202"/>
      <c r="Z237" s="202"/>
    </row>
    <row r="238" spans="1:26">
      <c r="A238" s="202"/>
      <c r="B238" s="202"/>
      <c r="C238" s="202"/>
      <c r="D238" s="202"/>
      <c r="E238" s="202"/>
      <c r="F238" s="202"/>
      <c r="G238" s="202"/>
      <c r="H238" s="202"/>
      <c r="I238" s="202"/>
      <c r="J238" s="202"/>
      <c r="K238" s="202"/>
      <c r="L238" s="202"/>
      <c r="M238" s="202"/>
      <c r="N238" s="202"/>
      <c r="O238" s="202"/>
      <c r="P238" s="202"/>
      <c r="Q238" s="202"/>
      <c r="R238" s="202"/>
      <c r="S238" s="202"/>
      <c r="T238" s="202"/>
      <c r="U238" s="202"/>
      <c r="V238" s="202"/>
      <c r="W238" s="202"/>
      <c r="X238" s="202"/>
      <c r="Y238" s="202"/>
      <c r="Z238" s="202"/>
    </row>
    <row r="239" spans="1:26">
      <c r="A239" s="202"/>
      <c r="B239" s="202"/>
      <c r="C239" s="202"/>
      <c r="D239" s="202"/>
      <c r="E239" s="202"/>
      <c r="F239" s="202"/>
      <c r="G239" s="202"/>
      <c r="H239" s="202"/>
      <c r="I239" s="202"/>
      <c r="J239" s="202"/>
      <c r="K239" s="202"/>
      <c r="L239" s="202"/>
      <c r="M239" s="202"/>
      <c r="N239" s="202"/>
      <c r="O239" s="202"/>
      <c r="P239" s="202"/>
      <c r="Q239" s="202"/>
      <c r="R239" s="202"/>
      <c r="S239" s="202"/>
      <c r="T239" s="202"/>
      <c r="U239" s="202"/>
      <c r="V239" s="202"/>
      <c r="W239" s="202"/>
      <c r="X239" s="202"/>
      <c r="Y239" s="202"/>
      <c r="Z239" s="202"/>
    </row>
    <row r="240" spans="1:26">
      <c r="A240" s="202"/>
      <c r="B240" s="202"/>
      <c r="C240" s="202"/>
      <c r="D240" s="202"/>
      <c r="E240" s="202"/>
      <c r="F240" s="202"/>
      <c r="G240" s="202"/>
      <c r="H240" s="202"/>
      <c r="I240" s="202"/>
      <c r="J240" s="202"/>
      <c r="K240" s="202"/>
      <c r="L240" s="202"/>
      <c r="M240" s="202"/>
      <c r="N240" s="202"/>
      <c r="O240" s="202"/>
      <c r="P240" s="202"/>
      <c r="Q240" s="202"/>
      <c r="R240" s="202"/>
      <c r="S240" s="202"/>
      <c r="T240" s="202"/>
      <c r="U240" s="202"/>
      <c r="V240" s="202"/>
      <c r="W240" s="202"/>
      <c r="X240" s="202"/>
      <c r="Y240" s="202"/>
      <c r="Z240" s="202"/>
    </row>
    <row r="241" spans="1:26">
      <c r="A241" s="202"/>
      <c r="B241" s="202"/>
      <c r="C241" s="202"/>
      <c r="D241" s="202"/>
      <c r="E241" s="202"/>
      <c r="F241" s="202"/>
      <c r="G241" s="202"/>
      <c r="H241" s="202"/>
      <c r="I241" s="202"/>
      <c r="J241" s="202"/>
      <c r="K241" s="202"/>
      <c r="L241" s="202"/>
      <c r="M241" s="202"/>
      <c r="N241" s="202"/>
      <c r="O241" s="202"/>
      <c r="P241" s="202"/>
      <c r="Q241" s="202"/>
      <c r="R241" s="202"/>
      <c r="S241" s="202"/>
      <c r="T241" s="202"/>
      <c r="U241" s="202"/>
      <c r="V241" s="202"/>
      <c r="W241" s="202"/>
      <c r="X241" s="202"/>
      <c r="Y241" s="202"/>
      <c r="Z241" s="202"/>
    </row>
    <row r="242" spans="1:26">
      <c r="A242" s="202"/>
      <c r="B242" s="202"/>
      <c r="C242" s="202"/>
      <c r="D242" s="202"/>
      <c r="E242" s="202"/>
      <c r="F242" s="202"/>
      <c r="G242" s="202"/>
      <c r="H242" s="202"/>
      <c r="I242" s="202"/>
      <c r="J242" s="202"/>
      <c r="K242" s="202"/>
      <c r="L242" s="202"/>
      <c r="M242" s="202"/>
      <c r="N242" s="202"/>
      <c r="O242" s="202"/>
      <c r="P242" s="202"/>
      <c r="Q242" s="202"/>
      <c r="R242" s="202"/>
      <c r="S242" s="202"/>
      <c r="T242" s="202"/>
      <c r="U242" s="202"/>
      <c r="V242" s="202"/>
      <c r="W242" s="202"/>
      <c r="X242" s="202"/>
      <c r="Y242" s="202"/>
      <c r="Z242" s="202"/>
    </row>
    <row r="243" spans="1:26">
      <c r="A243" s="202"/>
      <c r="B243" s="202"/>
      <c r="C243" s="202"/>
      <c r="D243" s="202"/>
      <c r="E243" s="202"/>
      <c r="F243" s="202"/>
      <c r="G243" s="202"/>
      <c r="H243" s="202"/>
      <c r="I243" s="202"/>
      <c r="J243" s="202"/>
      <c r="K243" s="202"/>
      <c r="L243" s="202"/>
      <c r="M243" s="202"/>
      <c r="N243" s="202"/>
      <c r="O243" s="202"/>
      <c r="P243" s="202"/>
      <c r="Q243" s="202"/>
      <c r="R243" s="202"/>
      <c r="S243" s="202"/>
      <c r="T243" s="202"/>
      <c r="U243" s="202"/>
      <c r="V243" s="202"/>
      <c r="W243" s="202"/>
      <c r="X243" s="202"/>
      <c r="Y243" s="202"/>
      <c r="Z243" s="202"/>
    </row>
    <row r="244" spans="1:26">
      <c r="A244" s="202"/>
      <c r="B244" s="202"/>
      <c r="C244" s="202"/>
      <c r="D244" s="202"/>
      <c r="E244" s="202"/>
      <c r="F244" s="202"/>
      <c r="G244" s="202"/>
      <c r="H244" s="202"/>
      <c r="I244" s="202"/>
      <c r="J244" s="202"/>
      <c r="K244" s="202"/>
      <c r="L244" s="202"/>
      <c r="M244" s="202"/>
      <c r="N244" s="202"/>
      <c r="O244" s="202"/>
      <c r="P244" s="202"/>
      <c r="Q244" s="202"/>
      <c r="R244" s="202"/>
      <c r="S244" s="202"/>
      <c r="T244" s="202"/>
      <c r="U244" s="202"/>
      <c r="V244" s="202"/>
      <c r="W244" s="202"/>
      <c r="X244" s="202"/>
      <c r="Y244" s="202"/>
      <c r="Z244" s="202"/>
    </row>
    <row r="245" spans="1:26">
      <c r="A245" s="202"/>
      <c r="B245" s="202"/>
      <c r="C245" s="202"/>
      <c r="D245" s="202"/>
      <c r="E245" s="202"/>
      <c r="F245" s="202"/>
      <c r="G245" s="202"/>
      <c r="H245" s="202"/>
      <c r="I245" s="202"/>
      <c r="J245" s="202"/>
      <c r="K245" s="202"/>
      <c r="L245" s="202"/>
      <c r="M245" s="202"/>
      <c r="N245" s="202"/>
      <c r="O245" s="202"/>
      <c r="P245" s="202"/>
      <c r="Q245" s="202"/>
      <c r="R245" s="202"/>
      <c r="S245" s="202"/>
      <c r="T245" s="202"/>
      <c r="U245" s="202"/>
      <c r="V245" s="202"/>
      <c r="W245" s="202"/>
      <c r="X245" s="202"/>
      <c r="Y245" s="202"/>
      <c r="Z245" s="202"/>
    </row>
    <row r="246" spans="1:26">
      <c r="A246" s="202"/>
      <c r="B246" s="202"/>
      <c r="C246" s="202"/>
      <c r="D246" s="202"/>
      <c r="E246" s="202"/>
      <c r="F246" s="202"/>
      <c r="G246" s="202"/>
      <c r="H246" s="202"/>
      <c r="I246" s="202"/>
      <c r="J246" s="202"/>
      <c r="K246" s="202"/>
      <c r="L246" s="202"/>
      <c r="M246" s="202"/>
      <c r="N246" s="202"/>
      <c r="O246" s="202"/>
      <c r="P246" s="202"/>
      <c r="Q246" s="202"/>
      <c r="R246" s="202"/>
      <c r="S246" s="202"/>
      <c r="T246" s="202"/>
      <c r="U246" s="202"/>
      <c r="V246" s="202"/>
      <c r="W246" s="202"/>
      <c r="X246" s="202"/>
      <c r="Y246" s="202"/>
      <c r="Z246" s="202"/>
    </row>
    <row r="247" spans="1:26">
      <c r="A247" s="202"/>
      <c r="B247" s="202"/>
      <c r="C247" s="202"/>
      <c r="D247" s="202"/>
      <c r="E247" s="202"/>
      <c r="F247" s="202"/>
      <c r="G247" s="202"/>
      <c r="H247" s="202"/>
      <c r="I247" s="202"/>
      <c r="J247" s="202"/>
      <c r="K247" s="202"/>
      <c r="L247" s="202"/>
      <c r="M247" s="202"/>
      <c r="N247" s="202"/>
      <c r="O247" s="202"/>
      <c r="P247" s="202"/>
      <c r="Q247" s="202"/>
      <c r="R247" s="202"/>
      <c r="S247" s="202"/>
      <c r="T247" s="202"/>
      <c r="U247" s="202"/>
      <c r="V247" s="202"/>
      <c r="W247" s="202"/>
      <c r="X247" s="202"/>
      <c r="Y247" s="202"/>
      <c r="Z247" s="202"/>
    </row>
    <row r="248" spans="1:26">
      <c r="A248" s="202"/>
      <c r="B248" s="202"/>
      <c r="C248" s="202"/>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row>
    <row r="249" spans="1:26">
      <c r="A249" s="202"/>
      <c r="B249" s="202"/>
      <c r="C249" s="202"/>
      <c r="D249" s="202"/>
      <c r="E249" s="202"/>
      <c r="F249" s="202"/>
      <c r="G249" s="202"/>
      <c r="H249" s="202"/>
      <c r="I249" s="202"/>
      <c r="J249" s="202"/>
      <c r="K249" s="202"/>
      <c r="L249" s="202"/>
      <c r="M249" s="202"/>
      <c r="N249" s="202"/>
      <c r="O249" s="202"/>
      <c r="P249" s="202"/>
      <c r="Q249" s="202"/>
      <c r="R249" s="202"/>
      <c r="S249" s="202"/>
      <c r="T249" s="202"/>
      <c r="U249" s="202"/>
      <c r="V249" s="202"/>
      <c r="W249" s="202"/>
      <c r="X249" s="202"/>
      <c r="Y249" s="202"/>
      <c r="Z249" s="202"/>
    </row>
    <row r="250" spans="1:26">
      <c r="A250" s="202"/>
      <c r="B250" s="202"/>
      <c r="C250" s="202"/>
      <c r="D250" s="202"/>
      <c r="E250" s="202"/>
      <c r="F250" s="202"/>
      <c r="G250" s="202"/>
      <c r="H250" s="202"/>
      <c r="I250" s="202"/>
      <c r="J250" s="202"/>
      <c r="K250" s="202"/>
      <c r="L250" s="202"/>
      <c r="M250" s="202"/>
      <c r="N250" s="202"/>
      <c r="O250" s="202"/>
      <c r="P250" s="202"/>
      <c r="Q250" s="202"/>
      <c r="R250" s="202"/>
      <c r="S250" s="202"/>
      <c r="T250" s="202"/>
      <c r="U250" s="202"/>
      <c r="V250" s="202"/>
      <c r="W250" s="202"/>
      <c r="X250" s="202"/>
      <c r="Y250" s="202"/>
      <c r="Z250" s="202"/>
    </row>
    <row r="251" spans="1:26">
      <c r="A251" s="202"/>
      <c r="B251" s="202"/>
      <c r="C251" s="202"/>
      <c r="D251" s="202"/>
      <c r="E251" s="202"/>
      <c r="F251" s="202"/>
      <c r="G251" s="202"/>
      <c r="H251" s="202"/>
      <c r="I251" s="202"/>
      <c r="J251" s="202"/>
      <c r="K251" s="202"/>
      <c r="L251" s="202"/>
      <c r="M251" s="202"/>
      <c r="N251" s="202"/>
      <c r="O251" s="202"/>
      <c r="P251" s="202"/>
      <c r="Q251" s="202"/>
      <c r="R251" s="202"/>
      <c r="S251" s="202"/>
      <c r="T251" s="202"/>
      <c r="U251" s="202"/>
      <c r="V251" s="202"/>
      <c r="W251" s="202"/>
      <c r="X251" s="202"/>
      <c r="Y251" s="202"/>
      <c r="Z251" s="202"/>
    </row>
    <row r="252" spans="1:26">
      <c r="A252" s="202"/>
      <c r="B252" s="202"/>
      <c r="C252" s="202"/>
      <c r="D252" s="202"/>
      <c r="E252" s="202"/>
      <c r="F252" s="202"/>
      <c r="G252" s="202"/>
      <c r="H252" s="202"/>
      <c r="I252" s="202"/>
      <c r="J252" s="202"/>
      <c r="K252" s="202"/>
      <c r="L252" s="202"/>
      <c r="M252" s="202"/>
      <c r="N252" s="202"/>
      <c r="O252" s="202"/>
      <c r="P252" s="202"/>
      <c r="Q252" s="202"/>
      <c r="R252" s="202"/>
      <c r="S252" s="202"/>
      <c r="T252" s="202"/>
      <c r="U252" s="202"/>
      <c r="V252" s="202"/>
      <c r="W252" s="202"/>
      <c r="X252" s="202"/>
      <c r="Y252" s="202"/>
      <c r="Z252" s="202"/>
    </row>
    <row r="253" spans="1:26">
      <c r="A253" s="202"/>
      <c r="B253" s="202"/>
      <c r="C253" s="202"/>
      <c r="D253" s="202"/>
      <c r="E253" s="202"/>
      <c r="F253" s="202"/>
      <c r="G253" s="202"/>
      <c r="H253" s="202"/>
      <c r="I253" s="202"/>
      <c r="J253" s="202"/>
      <c r="K253" s="202"/>
      <c r="L253" s="202"/>
      <c r="M253" s="202"/>
      <c r="N253" s="202"/>
      <c r="O253" s="202"/>
      <c r="P253" s="202"/>
      <c r="Q253" s="202"/>
      <c r="R253" s="202"/>
      <c r="S253" s="202"/>
      <c r="T253" s="202"/>
      <c r="U253" s="202"/>
      <c r="V253" s="202"/>
      <c r="W253" s="202"/>
      <c r="X253" s="202"/>
      <c r="Y253" s="202"/>
      <c r="Z253" s="202"/>
    </row>
    <row r="254" spans="1:26">
      <c r="A254" s="202"/>
      <c r="B254" s="202"/>
      <c r="C254" s="202"/>
      <c r="D254" s="202"/>
      <c r="E254" s="202"/>
      <c r="F254" s="202"/>
      <c r="G254" s="202"/>
      <c r="H254" s="202"/>
      <c r="I254" s="202"/>
      <c r="J254" s="202"/>
      <c r="K254" s="202"/>
      <c r="L254" s="202"/>
      <c r="M254" s="202"/>
      <c r="N254" s="202"/>
      <c r="O254" s="202"/>
      <c r="P254" s="202"/>
      <c r="Q254" s="202"/>
      <c r="R254" s="202"/>
      <c r="S254" s="202"/>
      <c r="T254" s="202"/>
      <c r="U254" s="202"/>
      <c r="V254" s="202"/>
      <c r="W254" s="202"/>
      <c r="X254" s="202"/>
      <c r="Y254" s="202"/>
      <c r="Z254" s="202"/>
    </row>
    <row r="255" spans="1:26">
      <c r="A255" s="202"/>
      <c r="B255" s="202"/>
      <c r="C255" s="202"/>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row>
    <row r="256" spans="1:26">
      <c r="A256" s="202"/>
      <c r="B256" s="202"/>
      <c r="C256" s="202"/>
      <c r="D256" s="202"/>
      <c r="E256" s="202"/>
      <c r="F256" s="202"/>
      <c r="G256" s="202"/>
      <c r="H256" s="202"/>
      <c r="I256" s="202"/>
      <c r="J256" s="202"/>
      <c r="K256" s="202"/>
      <c r="L256" s="202"/>
      <c r="M256" s="202"/>
      <c r="N256" s="202"/>
      <c r="O256" s="202"/>
      <c r="P256" s="202"/>
      <c r="Q256" s="202"/>
      <c r="R256" s="202"/>
      <c r="S256" s="202"/>
      <c r="T256" s="202"/>
      <c r="U256" s="202"/>
      <c r="V256" s="202"/>
      <c r="W256" s="202"/>
      <c r="X256" s="202"/>
      <c r="Y256" s="202"/>
      <c r="Z256" s="202"/>
    </row>
    <row r="257" spans="1:26">
      <c r="A257" s="202"/>
      <c r="B257" s="202"/>
      <c r="C257" s="202"/>
      <c r="D257" s="202"/>
      <c r="E257" s="202"/>
      <c r="F257" s="202"/>
      <c r="G257" s="202"/>
      <c r="H257" s="202"/>
      <c r="I257" s="202"/>
      <c r="J257" s="202"/>
      <c r="K257" s="202"/>
      <c r="L257" s="202"/>
      <c r="M257" s="202"/>
      <c r="N257" s="202"/>
      <c r="O257" s="202"/>
      <c r="P257" s="202"/>
      <c r="Q257" s="202"/>
      <c r="R257" s="202"/>
      <c r="S257" s="202"/>
      <c r="T257" s="202"/>
      <c r="U257" s="202"/>
      <c r="V257" s="202"/>
      <c r="W257" s="202"/>
      <c r="X257" s="202"/>
      <c r="Y257" s="202"/>
      <c r="Z257" s="202"/>
    </row>
    <row r="258" spans="1:26">
      <c r="A258" s="202"/>
      <c r="B258" s="202"/>
      <c r="C258" s="202"/>
      <c r="D258" s="202"/>
      <c r="E258" s="202"/>
      <c r="F258" s="202"/>
      <c r="G258" s="202"/>
      <c r="H258" s="202"/>
      <c r="I258" s="202"/>
      <c r="J258" s="202"/>
      <c r="K258" s="202"/>
      <c r="L258" s="202"/>
      <c r="M258" s="202"/>
      <c r="N258" s="202"/>
      <c r="O258" s="202"/>
      <c r="P258" s="202"/>
      <c r="Q258" s="202"/>
      <c r="R258" s="202"/>
      <c r="S258" s="202"/>
      <c r="T258" s="202"/>
      <c r="U258" s="202"/>
      <c r="V258" s="202"/>
      <c r="W258" s="202"/>
      <c r="X258" s="202"/>
      <c r="Y258" s="202"/>
      <c r="Z258" s="202"/>
    </row>
    <row r="259" spans="1:26">
      <c r="A259" s="202"/>
      <c r="B259" s="202"/>
      <c r="C259" s="202"/>
      <c r="D259" s="202"/>
      <c r="E259" s="202"/>
      <c r="F259" s="202"/>
      <c r="G259" s="202"/>
      <c r="H259" s="202"/>
      <c r="I259" s="202"/>
      <c r="J259" s="202"/>
      <c r="K259" s="202"/>
      <c r="L259" s="202"/>
      <c r="M259" s="202"/>
      <c r="N259" s="202"/>
      <c r="O259" s="202"/>
      <c r="P259" s="202"/>
      <c r="Q259" s="202"/>
      <c r="R259" s="202"/>
      <c r="S259" s="202"/>
      <c r="T259" s="202"/>
      <c r="U259" s="202"/>
      <c r="V259" s="202"/>
      <c r="W259" s="202"/>
      <c r="X259" s="202"/>
      <c r="Y259" s="202"/>
      <c r="Z259" s="202"/>
    </row>
    <row r="260" spans="1:26">
      <c r="A260" s="202"/>
      <c r="B260" s="202"/>
      <c r="C260" s="202"/>
      <c r="D260" s="202"/>
      <c r="E260" s="202"/>
      <c r="F260" s="202"/>
      <c r="G260" s="202"/>
      <c r="H260" s="202"/>
      <c r="I260" s="202"/>
      <c r="J260" s="202"/>
      <c r="K260" s="202"/>
      <c r="L260" s="202"/>
      <c r="M260" s="202"/>
      <c r="N260" s="202"/>
      <c r="O260" s="202"/>
      <c r="P260" s="202"/>
      <c r="Q260" s="202"/>
      <c r="R260" s="202"/>
      <c r="S260" s="202"/>
      <c r="T260" s="202"/>
      <c r="U260" s="202"/>
      <c r="V260" s="202"/>
      <c r="W260" s="202"/>
      <c r="X260" s="202"/>
      <c r="Y260" s="202"/>
      <c r="Z260" s="202"/>
    </row>
    <row r="261" spans="1:26">
      <c r="A261" s="202"/>
      <c r="B261" s="202"/>
      <c r="C261" s="202"/>
      <c r="D261" s="202"/>
      <c r="E261" s="202"/>
      <c r="F261" s="202"/>
      <c r="G261" s="202"/>
      <c r="H261" s="202"/>
      <c r="I261" s="202"/>
      <c r="J261" s="202"/>
      <c r="K261" s="202"/>
      <c r="L261" s="202"/>
      <c r="M261" s="202"/>
      <c r="N261" s="202"/>
      <c r="O261" s="202"/>
      <c r="P261" s="202"/>
      <c r="Q261" s="202"/>
      <c r="R261" s="202"/>
      <c r="S261" s="202"/>
      <c r="T261" s="202"/>
      <c r="U261" s="202"/>
      <c r="V261" s="202"/>
      <c r="W261" s="202"/>
      <c r="X261" s="202"/>
      <c r="Y261" s="202"/>
      <c r="Z261" s="202"/>
    </row>
    <row r="262" spans="1:26">
      <c r="A262" s="202"/>
      <c r="B262" s="202"/>
      <c r="C262" s="202"/>
      <c r="D262" s="202"/>
      <c r="E262" s="202"/>
      <c r="F262" s="202"/>
      <c r="G262" s="202"/>
      <c r="H262" s="202"/>
      <c r="I262" s="202"/>
      <c r="J262" s="202"/>
      <c r="K262" s="202"/>
      <c r="L262" s="202"/>
      <c r="M262" s="202"/>
      <c r="N262" s="202"/>
      <c r="O262" s="202"/>
      <c r="P262" s="202"/>
      <c r="Q262" s="202"/>
      <c r="R262" s="202"/>
      <c r="S262" s="202"/>
      <c r="T262" s="202"/>
      <c r="U262" s="202"/>
      <c r="V262" s="202"/>
      <c r="W262" s="202"/>
      <c r="X262" s="202"/>
      <c r="Y262" s="202"/>
      <c r="Z262" s="202"/>
    </row>
    <row r="263" spans="1:26">
      <c r="A263" s="202"/>
      <c r="B263" s="202"/>
      <c r="C263" s="202"/>
      <c r="D263" s="202"/>
      <c r="E263" s="202"/>
      <c r="F263" s="202"/>
      <c r="G263" s="202"/>
      <c r="H263" s="202"/>
      <c r="I263" s="202"/>
      <c r="J263" s="202"/>
      <c r="K263" s="202"/>
      <c r="L263" s="202"/>
      <c r="M263" s="202"/>
      <c r="N263" s="202"/>
      <c r="O263" s="202"/>
      <c r="P263" s="202"/>
      <c r="Q263" s="202"/>
      <c r="R263" s="202"/>
      <c r="S263" s="202"/>
      <c r="T263" s="202"/>
      <c r="U263" s="202"/>
      <c r="V263" s="202"/>
      <c r="W263" s="202"/>
      <c r="X263" s="202"/>
      <c r="Y263" s="202"/>
      <c r="Z263" s="202"/>
    </row>
    <row r="264" spans="1:26">
      <c r="A264" s="202"/>
      <c r="B264" s="202"/>
      <c r="C264" s="202"/>
      <c r="D264" s="202"/>
      <c r="E264" s="202"/>
      <c r="F264" s="202"/>
      <c r="G264" s="202"/>
      <c r="H264" s="202"/>
      <c r="I264" s="202"/>
      <c r="J264" s="202"/>
      <c r="K264" s="202"/>
      <c r="L264" s="202"/>
      <c r="M264" s="202"/>
      <c r="N264" s="202"/>
      <c r="O264" s="202"/>
      <c r="P264" s="202"/>
      <c r="Q264" s="202"/>
      <c r="R264" s="202"/>
      <c r="S264" s="202"/>
      <c r="T264" s="202"/>
      <c r="U264" s="202"/>
      <c r="V264" s="202"/>
      <c r="W264" s="202"/>
      <c r="X264" s="202"/>
      <c r="Y264" s="202"/>
      <c r="Z264" s="202"/>
    </row>
    <row r="265" spans="1:26">
      <c r="A265" s="202"/>
      <c r="B265" s="202"/>
      <c r="C265" s="202"/>
      <c r="D265" s="202"/>
      <c r="E265" s="202"/>
      <c r="F265" s="202"/>
      <c r="G265" s="202"/>
      <c r="H265" s="202"/>
      <c r="I265" s="202"/>
      <c r="J265" s="202"/>
      <c r="K265" s="202"/>
      <c r="L265" s="202"/>
      <c r="M265" s="202"/>
      <c r="N265" s="202"/>
      <c r="O265" s="202"/>
      <c r="P265" s="202"/>
      <c r="Q265" s="202"/>
      <c r="R265" s="202"/>
      <c r="S265" s="202"/>
      <c r="T265" s="202"/>
      <c r="U265" s="202"/>
      <c r="V265" s="202"/>
      <c r="W265" s="202"/>
      <c r="X265" s="202"/>
      <c r="Y265" s="202"/>
      <c r="Z265" s="202"/>
    </row>
    <row r="266" spans="1:26">
      <c r="A266" s="202"/>
      <c r="B266" s="202"/>
      <c r="C266" s="202"/>
      <c r="D266" s="202"/>
      <c r="E266" s="202"/>
      <c r="F266" s="202"/>
      <c r="G266" s="202"/>
      <c r="H266" s="202"/>
      <c r="I266" s="202"/>
      <c r="J266" s="202"/>
      <c r="K266" s="202"/>
      <c r="L266" s="202"/>
      <c r="M266" s="202"/>
      <c r="N266" s="202"/>
      <c r="O266" s="202"/>
      <c r="P266" s="202"/>
      <c r="Q266" s="202"/>
      <c r="R266" s="202"/>
      <c r="S266" s="202"/>
      <c r="T266" s="202"/>
      <c r="U266" s="202"/>
      <c r="V266" s="202"/>
      <c r="W266" s="202"/>
      <c r="X266" s="202"/>
      <c r="Y266" s="202"/>
      <c r="Z266" s="202"/>
    </row>
    <row r="267" spans="1:26">
      <c r="A267" s="202"/>
      <c r="B267" s="202"/>
      <c r="C267" s="202"/>
      <c r="D267" s="202"/>
      <c r="E267" s="202"/>
      <c r="F267" s="202"/>
      <c r="G267" s="202"/>
      <c r="H267" s="202"/>
      <c r="I267" s="202"/>
      <c r="J267" s="202"/>
      <c r="K267" s="202"/>
      <c r="L267" s="202"/>
      <c r="M267" s="202"/>
      <c r="N267" s="202"/>
      <c r="O267" s="202"/>
      <c r="P267" s="202"/>
      <c r="Q267" s="202"/>
      <c r="R267" s="202"/>
      <c r="S267" s="202"/>
      <c r="T267" s="202"/>
      <c r="U267" s="202"/>
      <c r="V267" s="202"/>
      <c r="W267" s="202"/>
      <c r="X267" s="202"/>
      <c r="Y267" s="202"/>
      <c r="Z267" s="202"/>
    </row>
    <row r="268" spans="1:26">
      <c r="A268" s="202"/>
      <c r="B268" s="202"/>
      <c r="C268" s="202"/>
      <c r="D268" s="202"/>
      <c r="E268" s="202"/>
      <c r="F268" s="202"/>
      <c r="G268" s="202"/>
      <c r="H268" s="202"/>
      <c r="I268" s="202"/>
      <c r="J268" s="202"/>
      <c r="K268" s="202"/>
      <c r="L268" s="202"/>
      <c r="M268" s="202"/>
      <c r="N268" s="202"/>
      <c r="O268" s="202"/>
      <c r="P268" s="202"/>
      <c r="Q268" s="202"/>
      <c r="R268" s="202"/>
      <c r="S268" s="202"/>
      <c r="T268" s="202"/>
      <c r="U268" s="202"/>
      <c r="V268" s="202"/>
      <c r="W268" s="202"/>
      <c r="X268" s="202"/>
      <c r="Y268" s="202"/>
      <c r="Z268" s="202"/>
    </row>
    <row r="269" spans="1:26">
      <c r="A269" s="202"/>
      <c r="B269" s="202"/>
      <c r="C269" s="202"/>
      <c r="D269" s="202"/>
      <c r="E269" s="202"/>
      <c r="F269" s="202"/>
      <c r="G269" s="202"/>
      <c r="H269" s="202"/>
      <c r="I269" s="202"/>
      <c r="J269" s="202"/>
      <c r="K269" s="202"/>
      <c r="L269" s="202"/>
      <c r="M269" s="202"/>
      <c r="N269" s="202"/>
      <c r="O269" s="202"/>
      <c r="P269" s="202"/>
      <c r="Q269" s="202"/>
      <c r="R269" s="202"/>
      <c r="S269" s="202"/>
      <c r="T269" s="202"/>
      <c r="U269" s="202"/>
      <c r="V269" s="202"/>
      <c r="W269" s="202"/>
      <c r="X269" s="202"/>
      <c r="Y269" s="202"/>
      <c r="Z269" s="202"/>
    </row>
    <row r="270" spans="1:26">
      <c r="A270" s="202"/>
      <c r="B270" s="202"/>
      <c r="C270" s="202"/>
      <c r="D270" s="202"/>
      <c r="E270" s="202"/>
      <c r="F270" s="202"/>
      <c r="G270" s="202"/>
      <c r="H270" s="202"/>
      <c r="I270" s="202"/>
      <c r="J270" s="202"/>
      <c r="K270" s="202"/>
      <c r="L270" s="202"/>
      <c r="M270" s="202"/>
      <c r="N270" s="202"/>
      <c r="O270" s="202"/>
      <c r="P270" s="202"/>
      <c r="Q270" s="202"/>
      <c r="R270" s="202"/>
      <c r="S270" s="202"/>
      <c r="T270" s="202"/>
      <c r="U270" s="202"/>
      <c r="V270" s="202"/>
      <c r="W270" s="202"/>
      <c r="X270" s="202"/>
      <c r="Y270" s="202"/>
      <c r="Z270" s="202"/>
    </row>
    <row r="271" spans="1:26">
      <c r="A271" s="202"/>
      <c r="B271" s="202"/>
      <c r="C271" s="202"/>
      <c r="D271" s="202"/>
      <c r="E271" s="202"/>
      <c r="F271" s="202"/>
      <c r="G271" s="202"/>
      <c r="H271" s="202"/>
      <c r="I271" s="202"/>
      <c r="J271" s="202"/>
      <c r="K271" s="202"/>
      <c r="L271" s="202"/>
      <c r="M271" s="202"/>
      <c r="N271" s="202"/>
      <c r="O271" s="202"/>
      <c r="P271" s="202"/>
      <c r="Q271" s="202"/>
      <c r="R271" s="202"/>
      <c r="S271" s="202"/>
      <c r="T271" s="202"/>
      <c r="U271" s="202"/>
      <c r="V271" s="202"/>
      <c r="W271" s="202"/>
      <c r="X271" s="202"/>
      <c r="Y271" s="202"/>
      <c r="Z271" s="202"/>
    </row>
    <row r="272" spans="1:26">
      <c r="A272" s="202"/>
      <c r="B272" s="202"/>
      <c r="C272" s="202"/>
      <c r="D272" s="202"/>
      <c r="E272" s="202"/>
      <c r="F272" s="202"/>
      <c r="G272" s="202"/>
      <c r="H272" s="202"/>
      <c r="I272" s="202"/>
      <c r="J272" s="202"/>
      <c r="K272" s="202"/>
      <c r="L272" s="202"/>
      <c r="M272" s="202"/>
      <c r="N272" s="202"/>
      <c r="O272" s="202"/>
      <c r="P272" s="202"/>
      <c r="Q272" s="202"/>
      <c r="R272" s="202"/>
      <c r="S272" s="202"/>
      <c r="T272" s="202"/>
      <c r="U272" s="202"/>
      <c r="V272" s="202"/>
      <c r="W272" s="202"/>
      <c r="X272" s="202"/>
      <c r="Y272" s="202"/>
      <c r="Z272" s="202"/>
    </row>
    <row r="273" spans="1:26">
      <c r="A273" s="202"/>
      <c r="B273" s="202"/>
      <c r="C273" s="202"/>
      <c r="D273" s="202"/>
      <c r="E273" s="202"/>
      <c r="F273" s="202"/>
      <c r="G273" s="202"/>
      <c r="H273" s="202"/>
      <c r="I273" s="202"/>
      <c r="J273" s="202"/>
      <c r="K273" s="202"/>
      <c r="L273" s="202"/>
      <c r="M273" s="202"/>
      <c r="N273" s="202"/>
      <c r="O273" s="202"/>
      <c r="P273" s="202"/>
      <c r="Q273" s="202"/>
      <c r="R273" s="202"/>
      <c r="S273" s="202"/>
      <c r="T273" s="202"/>
      <c r="U273" s="202"/>
      <c r="V273" s="202"/>
      <c r="W273" s="202"/>
      <c r="X273" s="202"/>
      <c r="Y273" s="202"/>
      <c r="Z273" s="202"/>
    </row>
    <row r="274" spans="1:26">
      <c r="A274" s="202"/>
      <c r="B274" s="202"/>
      <c r="C274" s="202"/>
      <c r="D274" s="202"/>
      <c r="E274" s="202"/>
      <c r="F274" s="202"/>
      <c r="G274" s="202"/>
      <c r="H274" s="202"/>
      <c r="I274" s="202"/>
      <c r="J274" s="202"/>
      <c r="K274" s="202"/>
      <c r="L274" s="202"/>
      <c r="M274" s="202"/>
      <c r="N274" s="202"/>
      <c r="O274" s="202"/>
      <c r="P274" s="202"/>
      <c r="Q274" s="202"/>
      <c r="R274" s="202"/>
      <c r="S274" s="202"/>
      <c r="T274" s="202"/>
      <c r="U274" s="202"/>
      <c r="V274" s="202"/>
      <c r="W274" s="202"/>
      <c r="X274" s="202"/>
      <c r="Y274" s="202"/>
      <c r="Z274" s="202"/>
    </row>
    <row r="275" spans="1:26">
      <c r="A275" s="202"/>
      <c r="B275" s="202"/>
      <c r="C275" s="202"/>
      <c r="D275" s="202"/>
      <c r="E275" s="202"/>
      <c r="F275" s="202"/>
      <c r="G275" s="202"/>
      <c r="H275" s="202"/>
      <c r="I275" s="202"/>
      <c r="J275" s="202"/>
      <c r="K275" s="202"/>
      <c r="L275" s="202"/>
      <c r="M275" s="202"/>
      <c r="N275" s="202"/>
      <c r="O275" s="202"/>
      <c r="P275" s="202"/>
      <c r="Q275" s="202"/>
      <c r="R275" s="202"/>
      <c r="S275" s="202"/>
      <c r="T275" s="202"/>
      <c r="U275" s="202"/>
      <c r="V275" s="202"/>
      <c r="W275" s="202"/>
      <c r="X275" s="202"/>
      <c r="Y275" s="202"/>
      <c r="Z275" s="202"/>
    </row>
    <row r="276" spans="1:26">
      <c r="A276" s="202"/>
      <c r="B276" s="202"/>
      <c r="C276" s="202"/>
      <c r="D276" s="202"/>
      <c r="E276" s="202"/>
      <c r="F276" s="202"/>
      <c r="G276" s="202"/>
      <c r="H276" s="202"/>
      <c r="I276" s="202"/>
      <c r="J276" s="202"/>
      <c r="K276" s="202"/>
      <c r="L276" s="202"/>
      <c r="M276" s="202"/>
      <c r="N276" s="202"/>
      <c r="O276" s="202"/>
      <c r="P276" s="202"/>
      <c r="Q276" s="202"/>
      <c r="R276" s="202"/>
      <c r="S276" s="202"/>
      <c r="T276" s="202"/>
      <c r="U276" s="202"/>
      <c r="V276" s="202"/>
      <c r="W276" s="202"/>
      <c r="X276" s="202"/>
      <c r="Y276" s="202"/>
      <c r="Z276" s="202"/>
    </row>
    <row r="277" spans="1:26">
      <c r="A277" s="202"/>
      <c r="B277" s="202"/>
      <c r="C277" s="202"/>
      <c r="D277" s="202"/>
      <c r="E277" s="202"/>
      <c r="F277" s="202"/>
      <c r="G277" s="202"/>
      <c r="H277" s="202"/>
      <c r="I277" s="202"/>
      <c r="J277" s="202"/>
      <c r="K277" s="202"/>
      <c r="L277" s="202"/>
      <c r="M277" s="202"/>
      <c r="N277" s="202"/>
      <c r="O277" s="202"/>
      <c r="P277" s="202"/>
      <c r="Q277" s="202"/>
      <c r="R277" s="202"/>
      <c r="S277" s="202"/>
      <c r="T277" s="202"/>
      <c r="U277" s="202"/>
      <c r="V277" s="202"/>
      <c r="W277" s="202"/>
      <c r="X277" s="202"/>
      <c r="Y277" s="202"/>
      <c r="Z277" s="202"/>
    </row>
    <row r="278" spans="1:26">
      <c r="A278" s="202"/>
      <c r="B278" s="202"/>
      <c r="C278" s="202"/>
      <c r="D278" s="202"/>
      <c r="E278" s="202"/>
      <c r="F278" s="202"/>
      <c r="G278" s="202"/>
      <c r="H278" s="202"/>
      <c r="I278" s="202"/>
      <c r="J278" s="202"/>
      <c r="K278" s="202"/>
      <c r="L278" s="202"/>
      <c r="M278" s="202"/>
      <c r="N278" s="202"/>
      <c r="O278" s="202"/>
      <c r="P278" s="202"/>
      <c r="Q278" s="202"/>
      <c r="R278" s="202"/>
      <c r="S278" s="202"/>
      <c r="T278" s="202"/>
      <c r="U278" s="202"/>
      <c r="V278" s="202"/>
      <c r="W278" s="202"/>
      <c r="X278" s="202"/>
      <c r="Y278" s="202"/>
      <c r="Z278" s="202"/>
    </row>
    <row r="279" spans="1:26">
      <c r="A279" s="202"/>
      <c r="B279" s="202"/>
      <c r="C279" s="202"/>
      <c r="D279" s="202"/>
      <c r="E279" s="202"/>
      <c r="F279" s="202"/>
      <c r="G279" s="202"/>
      <c r="H279" s="202"/>
      <c r="I279" s="202"/>
      <c r="J279" s="202"/>
      <c r="K279" s="202"/>
      <c r="L279" s="202"/>
      <c r="M279" s="202"/>
      <c r="N279" s="202"/>
      <c r="O279" s="202"/>
      <c r="P279" s="202"/>
      <c r="Q279" s="202"/>
      <c r="R279" s="202"/>
      <c r="S279" s="202"/>
      <c r="T279" s="202"/>
      <c r="U279" s="202"/>
      <c r="V279" s="202"/>
      <c r="W279" s="202"/>
      <c r="X279" s="202"/>
      <c r="Y279" s="202"/>
      <c r="Z279" s="202"/>
    </row>
    <row r="280" spans="1:26">
      <c r="A280" s="202"/>
      <c r="B280" s="202"/>
      <c r="C280" s="202"/>
      <c r="D280" s="202"/>
      <c r="E280" s="202"/>
      <c r="F280" s="202"/>
      <c r="G280" s="202"/>
      <c r="H280" s="202"/>
      <c r="I280" s="202"/>
      <c r="J280" s="202"/>
      <c r="K280" s="202"/>
      <c r="L280" s="202"/>
      <c r="M280" s="202"/>
      <c r="N280" s="202"/>
      <c r="O280" s="202"/>
      <c r="P280" s="202"/>
      <c r="Q280" s="202"/>
      <c r="R280" s="202"/>
      <c r="S280" s="202"/>
      <c r="T280" s="202"/>
      <c r="U280" s="202"/>
      <c r="V280" s="202"/>
      <c r="W280" s="202"/>
      <c r="X280" s="202"/>
      <c r="Y280" s="202"/>
      <c r="Z280" s="202"/>
    </row>
    <row r="281" spans="1:26">
      <c r="A281" s="202"/>
      <c r="B281" s="202"/>
      <c r="C281" s="202"/>
      <c r="D281" s="202"/>
      <c r="E281" s="202"/>
      <c r="F281" s="202"/>
      <c r="G281" s="202"/>
      <c r="H281" s="202"/>
      <c r="I281" s="202"/>
      <c r="J281" s="202"/>
      <c r="K281" s="202"/>
      <c r="L281" s="202"/>
      <c r="M281" s="202"/>
      <c r="N281" s="202"/>
      <c r="O281" s="202"/>
      <c r="P281" s="202"/>
      <c r="Q281" s="202"/>
      <c r="R281" s="202"/>
      <c r="S281" s="202"/>
      <c r="T281" s="202"/>
      <c r="U281" s="202"/>
      <c r="V281" s="202"/>
      <c r="W281" s="202"/>
      <c r="X281" s="202"/>
      <c r="Y281" s="202"/>
      <c r="Z281" s="202"/>
    </row>
    <row r="282" spans="1:26">
      <c r="A282" s="202"/>
      <c r="B282" s="202"/>
      <c r="C282" s="202"/>
      <c r="D282" s="202"/>
      <c r="E282" s="202"/>
      <c r="F282" s="202"/>
      <c r="G282" s="202"/>
      <c r="H282" s="202"/>
      <c r="I282" s="202"/>
      <c r="J282" s="202"/>
      <c r="K282" s="202"/>
      <c r="L282" s="202"/>
      <c r="M282" s="202"/>
      <c r="N282" s="202"/>
      <c r="O282" s="202"/>
      <c r="P282" s="202"/>
      <c r="Q282" s="202"/>
      <c r="R282" s="202"/>
      <c r="S282" s="202"/>
      <c r="T282" s="202"/>
      <c r="U282" s="202"/>
      <c r="V282" s="202"/>
      <c r="W282" s="202"/>
      <c r="X282" s="202"/>
      <c r="Y282" s="202"/>
      <c r="Z282" s="202"/>
    </row>
    <row r="283" spans="1:26">
      <c r="A283" s="202"/>
      <c r="B283" s="202"/>
      <c r="C283" s="202"/>
      <c r="D283" s="202"/>
      <c r="E283" s="202"/>
      <c r="F283" s="202"/>
      <c r="G283" s="202"/>
      <c r="H283" s="202"/>
      <c r="I283" s="202"/>
      <c r="J283" s="202"/>
      <c r="K283" s="202"/>
      <c r="L283" s="202"/>
      <c r="M283" s="202"/>
      <c r="N283" s="202"/>
      <c r="O283" s="202"/>
      <c r="P283" s="202"/>
      <c r="Q283" s="202"/>
      <c r="R283" s="202"/>
      <c r="S283" s="202"/>
      <c r="T283" s="202"/>
      <c r="U283" s="202"/>
      <c r="V283" s="202"/>
      <c r="W283" s="202"/>
      <c r="X283" s="202"/>
      <c r="Y283" s="202"/>
      <c r="Z283" s="202"/>
    </row>
    <row r="284" spans="1:26">
      <c r="A284" s="202"/>
      <c r="B284" s="202"/>
      <c r="C284" s="202"/>
      <c r="D284" s="202"/>
      <c r="E284" s="202"/>
      <c r="F284" s="202"/>
      <c r="G284" s="202"/>
      <c r="H284" s="202"/>
      <c r="I284" s="202"/>
      <c r="J284" s="202"/>
      <c r="K284" s="202"/>
      <c r="L284" s="202"/>
      <c r="M284" s="202"/>
      <c r="N284" s="202"/>
      <c r="O284" s="202"/>
      <c r="P284" s="202"/>
      <c r="Q284" s="202"/>
      <c r="R284" s="202"/>
      <c r="S284" s="202"/>
      <c r="T284" s="202"/>
      <c r="U284" s="202"/>
      <c r="V284" s="202"/>
      <c r="W284" s="202"/>
      <c r="X284" s="202"/>
      <c r="Y284" s="202"/>
      <c r="Z284" s="202"/>
    </row>
    <row r="285" spans="1:26">
      <c r="A285" s="202"/>
      <c r="B285" s="202"/>
      <c r="C285" s="202"/>
      <c r="D285" s="202"/>
      <c r="E285" s="202"/>
      <c r="F285" s="202"/>
      <c r="G285" s="202"/>
      <c r="H285" s="202"/>
      <c r="I285" s="202"/>
      <c r="J285" s="202"/>
      <c r="K285" s="202"/>
      <c r="L285" s="202"/>
      <c r="M285" s="202"/>
      <c r="N285" s="202"/>
      <c r="O285" s="202"/>
      <c r="P285" s="202"/>
      <c r="Q285" s="202"/>
      <c r="R285" s="202"/>
      <c r="S285" s="202"/>
      <c r="T285" s="202"/>
      <c r="U285" s="202"/>
      <c r="V285" s="202"/>
      <c r="W285" s="202"/>
      <c r="X285" s="202"/>
      <c r="Y285" s="202"/>
      <c r="Z285" s="202"/>
    </row>
    <row r="286" spans="1:26">
      <c r="A286" s="202"/>
      <c r="B286" s="202"/>
      <c r="C286" s="202"/>
      <c r="D286" s="202"/>
      <c r="E286" s="202"/>
      <c r="F286" s="202"/>
      <c r="G286" s="202"/>
      <c r="H286" s="202"/>
      <c r="I286" s="202"/>
      <c r="J286" s="202"/>
      <c r="K286" s="202"/>
      <c r="L286" s="202"/>
      <c r="M286" s="202"/>
      <c r="N286" s="202"/>
      <c r="O286" s="202"/>
      <c r="P286" s="202"/>
      <c r="Q286" s="202"/>
      <c r="R286" s="202"/>
      <c r="S286" s="202"/>
      <c r="T286" s="202"/>
      <c r="U286" s="202"/>
      <c r="V286" s="202"/>
      <c r="W286" s="202"/>
      <c r="X286" s="202"/>
      <c r="Y286" s="202"/>
      <c r="Z286" s="202"/>
    </row>
    <row r="287" spans="1:26">
      <c r="A287" s="202"/>
      <c r="B287" s="202"/>
      <c r="C287" s="202"/>
      <c r="D287" s="202"/>
      <c r="E287" s="202"/>
      <c r="F287" s="202"/>
      <c r="G287" s="202"/>
      <c r="H287" s="202"/>
      <c r="I287" s="202"/>
      <c r="J287" s="202"/>
      <c r="K287" s="202"/>
      <c r="L287" s="202"/>
      <c r="M287" s="202"/>
      <c r="N287" s="202"/>
      <c r="O287" s="202"/>
      <c r="P287" s="202"/>
      <c r="Q287" s="202"/>
      <c r="R287" s="202"/>
      <c r="S287" s="202"/>
      <c r="T287" s="202"/>
      <c r="U287" s="202"/>
      <c r="V287" s="202"/>
      <c r="W287" s="202"/>
      <c r="X287" s="202"/>
      <c r="Y287" s="202"/>
      <c r="Z287" s="202"/>
    </row>
    <row r="288" spans="1:26">
      <c r="A288" s="202"/>
      <c r="B288" s="202"/>
      <c r="C288" s="202"/>
      <c r="D288" s="202"/>
      <c r="E288" s="202"/>
      <c r="F288" s="202"/>
      <c r="G288" s="202"/>
      <c r="H288" s="202"/>
      <c r="I288" s="202"/>
      <c r="J288" s="202"/>
      <c r="K288" s="202"/>
      <c r="L288" s="202"/>
      <c r="M288" s="202"/>
      <c r="N288" s="202"/>
      <c r="O288" s="202"/>
      <c r="P288" s="202"/>
      <c r="Q288" s="202"/>
      <c r="R288" s="202"/>
      <c r="S288" s="202"/>
      <c r="T288" s="202"/>
      <c r="U288" s="202"/>
      <c r="V288" s="202"/>
      <c r="W288" s="202"/>
      <c r="X288" s="202"/>
      <c r="Y288" s="202"/>
      <c r="Z288" s="202"/>
    </row>
    <row r="289" spans="1:26">
      <c r="A289" s="202"/>
      <c r="B289" s="202"/>
      <c r="C289" s="202"/>
      <c r="D289" s="202"/>
      <c r="E289" s="202"/>
      <c r="F289" s="202"/>
      <c r="G289" s="202"/>
      <c r="H289" s="202"/>
      <c r="I289" s="202"/>
      <c r="J289" s="202"/>
      <c r="K289" s="202"/>
      <c r="L289" s="202"/>
      <c r="M289" s="202"/>
      <c r="N289" s="202"/>
      <c r="O289" s="202"/>
      <c r="P289" s="202"/>
      <c r="Q289" s="202"/>
      <c r="R289" s="202"/>
      <c r="S289" s="202"/>
      <c r="T289" s="202"/>
      <c r="U289" s="202"/>
      <c r="V289" s="202"/>
      <c r="W289" s="202"/>
      <c r="X289" s="202"/>
      <c r="Y289" s="202"/>
      <c r="Z289" s="202"/>
    </row>
    <row r="290" spans="1:26">
      <c r="A290" s="202"/>
      <c r="B290" s="202"/>
      <c r="C290" s="202"/>
      <c r="D290" s="202"/>
      <c r="E290" s="202"/>
      <c r="F290" s="202"/>
      <c r="G290" s="202"/>
      <c r="H290" s="202"/>
      <c r="I290" s="202"/>
      <c r="J290" s="202"/>
      <c r="K290" s="202"/>
      <c r="L290" s="202"/>
      <c r="M290" s="202"/>
      <c r="N290" s="202"/>
      <c r="O290" s="202"/>
      <c r="P290" s="202"/>
      <c r="Q290" s="202"/>
      <c r="R290" s="202"/>
      <c r="S290" s="202"/>
      <c r="T290" s="202"/>
      <c r="U290" s="202"/>
      <c r="V290" s="202"/>
      <c r="W290" s="202"/>
      <c r="X290" s="202"/>
      <c r="Y290" s="202"/>
      <c r="Z290" s="202"/>
    </row>
    <row r="291" spans="1:26">
      <c r="A291" s="202"/>
      <c r="B291" s="202"/>
      <c r="C291" s="202"/>
      <c r="D291" s="202"/>
      <c r="E291" s="202"/>
      <c r="F291" s="202"/>
      <c r="G291" s="202"/>
      <c r="H291" s="202"/>
      <c r="I291" s="202"/>
      <c r="J291" s="202"/>
      <c r="K291" s="202"/>
      <c r="L291" s="202"/>
      <c r="M291" s="202"/>
      <c r="N291" s="202"/>
      <c r="O291" s="202"/>
      <c r="P291" s="202"/>
      <c r="Q291" s="202"/>
      <c r="R291" s="202"/>
      <c r="S291" s="202"/>
      <c r="T291" s="202"/>
      <c r="U291" s="202"/>
      <c r="V291" s="202"/>
      <c r="W291" s="202"/>
      <c r="X291" s="202"/>
      <c r="Y291" s="202"/>
      <c r="Z291" s="202"/>
    </row>
    <row r="292" spans="1:26">
      <c r="A292" s="202"/>
      <c r="B292" s="202"/>
      <c r="C292" s="202"/>
      <c r="D292" s="202"/>
      <c r="E292" s="202"/>
      <c r="F292" s="202"/>
      <c r="G292" s="202"/>
      <c r="H292" s="202"/>
      <c r="I292" s="202"/>
      <c r="J292" s="202"/>
      <c r="K292" s="202"/>
      <c r="L292" s="202"/>
      <c r="M292" s="202"/>
      <c r="N292" s="202"/>
      <c r="O292" s="202"/>
      <c r="P292" s="202"/>
      <c r="Q292" s="202"/>
      <c r="R292" s="202"/>
      <c r="S292" s="202"/>
      <c r="T292" s="202"/>
      <c r="U292" s="202"/>
      <c r="V292" s="202"/>
      <c r="W292" s="202"/>
      <c r="X292" s="202"/>
      <c r="Y292" s="202"/>
      <c r="Z292" s="202"/>
    </row>
    <row r="293" spans="1:26">
      <c r="A293" s="202"/>
      <c r="B293" s="202"/>
      <c r="C293" s="202"/>
      <c r="D293" s="202"/>
      <c r="E293" s="202"/>
      <c r="F293" s="202"/>
      <c r="G293" s="202"/>
      <c r="H293" s="202"/>
      <c r="I293" s="202"/>
      <c r="J293" s="202"/>
      <c r="K293" s="202"/>
      <c r="L293" s="202"/>
      <c r="M293" s="202"/>
      <c r="N293" s="202"/>
      <c r="O293" s="202"/>
      <c r="P293" s="202"/>
      <c r="Q293" s="202"/>
      <c r="R293" s="202"/>
      <c r="S293" s="202"/>
      <c r="T293" s="202"/>
      <c r="U293" s="202"/>
      <c r="V293" s="202"/>
      <c r="W293" s="202"/>
      <c r="X293" s="202"/>
      <c r="Y293" s="202"/>
      <c r="Z293" s="202"/>
    </row>
    <row r="294" spans="1:26">
      <c r="A294" s="202"/>
      <c r="B294" s="202"/>
      <c r="C294" s="202"/>
      <c r="D294" s="202"/>
      <c r="E294" s="202"/>
      <c r="F294" s="202"/>
      <c r="G294" s="202"/>
      <c r="H294" s="202"/>
      <c r="I294" s="202"/>
      <c r="J294" s="202"/>
      <c r="K294" s="202"/>
      <c r="L294" s="202"/>
      <c r="M294" s="202"/>
      <c r="N294" s="202"/>
      <c r="O294" s="202"/>
      <c r="P294" s="202"/>
      <c r="Q294" s="202"/>
      <c r="R294" s="202"/>
      <c r="S294" s="202"/>
      <c r="T294" s="202"/>
      <c r="U294" s="202"/>
      <c r="V294" s="202"/>
      <c r="W294" s="202"/>
      <c r="X294" s="202"/>
      <c r="Y294" s="202"/>
      <c r="Z294" s="202"/>
    </row>
    <row r="295" spans="1:26">
      <c r="A295" s="202"/>
      <c r="B295" s="202"/>
      <c r="C295" s="202"/>
      <c r="D295" s="202"/>
      <c r="E295" s="202"/>
      <c r="F295" s="202"/>
      <c r="G295" s="202"/>
      <c r="H295" s="202"/>
      <c r="I295" s="202"/>
      <c r="J295" s="202"/>
      <c r="K295" s="202"/>
      <c r="L295" s="202"/>
      <c r="M295" s="202"/>
      <c r="N295" s="202"/>
      <c r="O295" s="202"/>
      <c r="P295" s="202"/>
      <c r="Q295" s="202"/>
      <c r="R295" s="202"/>
      <c r="S295" s="202"/>
      <c r="T295" s="202"/>
      <c r="U295" s="202"/>
      <c r="V295" s="202"/>
      <c r="W295" s="202"/>
      <c r="X295" s="202"/>
      <c r="Y295" s="202"/>
      <c r="Z295" s="202"/>
    </row>
    <row r="296" spans="1:26">
      <c r="A296" s="202"/>
      <c r="B296" s="202"/>
      <c r="C296" s="202"/>
      <c r="D296" s="202"/>
      <c r="E296" s="202"/>
      <c r="F296" s="202"/>
      <c r="G296" s="202"/>
      <c r="H296" s="202"/>
      <c r="I296" s="202"/>
      <c r="J296" s="202"/>
      <c r="K296" s="202"/>
      <c r="L296" s="202"/>
      <c r="M296" s="202"/>
      <c r="N296" s="202"/>
      <c r="O296" s="202"/>
      <c r="P296" s="202"/>
      <c r="Q296" s="202"/>
      <c r="R296" s="202"/>
      <c r="S296" s="202"/>
      <c r="T296" s="202"/>
      <c r="U296" s="202"/>
      <c r="V296" s="202"/>
      <c r="W296" s="202"/>
      <c r="X296" s="202"/>
      <c r="Y296" s="202"/>
      <c r="Z296" s="202"/>
    </row>
    <row r="297" spans="1:26">
      <c r="A297" s="202"/>
      <c r="B297" s="202"/>
      <c r="C297" s="202"/>
      <c r="D297" s="202"/>
      <c r="E297" s="202"/>
      <c r="F297" s="202"/>
      <c r="G297" s="202"/>
      <c r="H297" s="202"/>
      <c r="I297" s="202"/>
      <c r="J297" s="202"/>
      <c r="K297" s="202"/>
      <c r="L297" s="202"/>
      <c r="M297" s="202"/>
      <c r="N297" s="202"/>
      <c r="O297" s="202"/>
      <c r="P297" s="202"/>
      <c r="Q297" s="202"/>
      <c r="R297" s="202"/>
      <c r="S297" s="202"/>
      <c r="T297" s="202"/>
      <c r="U297" s="202"/>
      <c r="V297" s="202"/>
      <c r="W297" s="202"/>
      <c r="X297" s="202"/>
      <c r="Y297" s="202"/>
      <c r="Z297" s="202"/>
    </row>
    <row r="298" spans="1:26">
      <c r="A298" s="202"/>
      <c r="B298" s="202"/>
      <c r="C298" s="202"/>
      <c r="D298" s="202"/>
      <c r="E298" s="202"/>
      <c r="F298" s="202"/>
      <c r="G298" s="202"/>
      <c r="H298" s="202"/>
      <c r="I298" s="202"/>
      <c r="J298" s="202"/>
      <c r="K298" s="202"/>
      <c r="L298" s="202"/>
      <c r="M298" s="202"/>
      <c r="N298" s="202"/>
      <c r="O298" s="202"/>
      <c r="P298" s="202"/>
      <c r="Q298" s="202"/>
      <c r="R298" s="202"/>
      <c r="S298" s="202"/>
      <c r="T298" s="202"/>
      <c r="U298" s="202"/>
      <c r="V298" s="202"/>
      <c r="W298" s="202"/>
      <c r="X298" s="202"/>
      <c r="Y298" s="202"/>
      <c r="Z298" s="202"/>
    </row>
    <row r="299" spans="1:26">
      <c r="A299" s="202"/>
      <c r="B299" s="202"/>
      <c r="C299" s="202"/>
      <c r="D299" s="202"/>
      <c r="E299" s="202"/>
      <c r="F299" s="202"/>
      <c r="G299" s="202"/>
      <c r="H299" s="202"/>
      <c r="I299" s="202"/>
      <c r="J299" s="202"/>
      <c r="K299" s="202"/>
      <c r="L299" s="202"/>
      <c r="M299" s="202"/>
      <c r="N299" s="202"/>
      <c r="O299" s="202"/>
      <c r="P299" s="202"/>
      <c r="Q299" s="202"/>
      <c r="R299" s="202"/>
      <c r="S299" s="202"/>
      <c r="T299" s="202"/>
      <c r="U299" s="202"/>
      <c r="V299" s="202"/>
      <c r="W299" s="202"/>
      <c r="X299" s="202"/>
      <c r="Y299" s="202"/>
      <c r="Z299" s="202"/>
    </row>
    <row r="300" spans="1:26">
      <c r="A300" s="202"/>
      <c r="B300" s="202"/>
      <c r="C300" s="202"/>
      <c r="D300" s="202"/>
      <c r="E300" s="202"/>
      <c r="F300" s="202"/>
      <c r="G300" s="202"/>
      <c r="H300" s="202"/>
      <c r="I300" s="202"/>
      <c r="J300" s="202"/>
      <c r="K300" s="202"/>
      <c r="L300" s="202"/>
      <c r="M300" s="202"/>
      <c r="N300" s="202"/>
      <c r="O300" s="202"/>
      <c r="P300" s="202"/>
      <c r="Q300" s="202"/>
      <c r="R300" s="202"/>
      <c r="S300" s="202"/>
      <c r="T300" s="202"/>
      <c r="U300" s="202"/>
      <c r="V300" s="202"/>
      <c r="W300" s="202"/>
      <c r="X300" s="202"/>
      <c r="Y300" s="202"/>
      <c r="Z300" s="202"/>
    </row>
    <row r="301" spans="1:26">
      <c r="A301" s="202"/>
      <c r="B301" s="202"/>
      <c r="C301" s="202"/>
      <c r="D301" s="202"/>
      <c r="E301" s="202"/>
      <c r="F301" s="202"/>
      <c r="G301" s="202"/>
      <c r="H301" s="202"/>
      <c r="I301" s="202"/>
      <c r="J301" s="202"/>
      <c r="K301" s="202"/>
      <c r="L301" s="202"/>
      <c r="M301" s="202"/>
      <c r="N301" s="202"/>
      <c r="O301" s="202"/>
      <c r="P301" s="202"/>
      <c r="Q301" s="202"/>
      <c r="R301" s="202"/>
      <c r="S301" s="202"/>
      <c r="T301" s="202"/>
      <c r="U301" s="202"/>
      <c r="V301" s="202"/>
      <c r="W301" s="202"/>
      <c r="X301" s="202"/>
      <c r="Y301" s="202"/>
      <c r="Z301" s="202"/>
    </row>
    <row r="302" spans="1:26">
      <c r="A302" s="202"/>
      <c r="B302" s="202"/>
      <c r="C302" s="202"/>
      <c r="D302" s="202"/>
      <c r="E302" s="202"/>
      <c r="F302" s="202"/>
      <c r="G302" s="202"/>
      <c r="H302" s="202"/>
      <c r="I302" s="202"/>
      <c r="J302" s="202"/>
      <c r="K302" s="202"/>
      <c r="L302" s="202"/>
      <c r="M302" s="202"/>
      <c r="N302" s="202"/>
      <c r="O302" s="202"/>
      <c r="P302" s="202"/>
      <c r="Q302" s="202"/>
      <c r="R302" s="202"/>
      <c r="S302" s="202"/>
      <c r="T302" s="202"/>
      <c r="U302" s="202"/>
      <c r="V302" s="202"/>
      <c r="W302" s="202"/>
      <c r="X302" s="202"/>
      <c r="Y302" s="202"/>
      <c r="Z302" s="202"/>
    </row>
    <row r="303" spans="1:26">
      <c r="A303" s="202"/>
      <c r="B303" s="202"/>
      <c r="C303" s="202"/>
      <c r="D303" s="202"/>
      <c r="E303" s="202"/>
      <c r="F303" s="202"/>
      <c r="G303" s="202"/>
      <c r="H303" s="202"/>
      <c r="I303" s="202"/>
      <c r="J303" s="202"/>
      <c r="K303" s="202"/>
      <c r="L303" s="202"/>
      <c r="M303" s="202"/>
      <c r="N303" s="202"/>
      <c r="O303" s="202"/>
      <c r="P303" s="202"/>
      <c r="Q303" s="202"/>
      <c r="R303" s="202"/>
      <c r="S303" s="202"/>
      <c r="T303" s="202"/>
      <c r="U303" s="202"/>
      <c r="V303" s="202"/>
      <c r="W303" s="202"/>
      <c r="X303" s="202"/>
      <c r="Y303" s="202"/>
      <c r="Z303" s="202"/>
    </row>
    <row r="304" spans="1:26">
      <c r="A304" s="202"/>
      <c r="B304" s="202"/>
      <c r="C304" s="202"/>
      <c r="D304" s="202"/>
      <c r="E304" s="202"/>
      <c r="F304" s="202"/>
      <c r="G304" s="202"/>
      <c r="H304" s="202"/>
      <c r="I304" s="202"/>
      <c r="J304" s="202"/>
      <c r="K304" s="202"/>
      <c r="L304" s="202"/>
      <c r="M304" s="202"/>
      <c r="N304" s="202"/>
      <c r="O304" s="202"/>
      <c r="P304" s="202"/>
      <c r="Q304" s="202"/>
      <c r="R304" s="202"/>
      <c r="S304" s="202"/>
      <c r="T304" s="202"/>
      <c r="U304" s="202"/>
      <c r="V304" s="202"/>
      <c r="W304" s="202"/>
      <c r="X304" s="202"/>
      <c r="Y304" s="202"/>
      <c r="Z304" s="202"/>
    </row>
    <row r="305" spans="1:26">
      <c r="A305" s="202"/>
      <c r="B305" s="202"/>
      <c r="C305" s="202"/>
      <c r="D305" s="202"/>
      <c r="E305" s="202"/>
      <c r="F305" s="202"/>
      <c r="G305" s="202"/>
      <c r="H305" s="202"/>
      <c r="I305" s="202"/>
      <c r="J305" s="202"/>
      <c r="K305" s="202"/>
      <c r="L305" s="202"/>
      <c r="M305" s="202"/>
      <c r="N305" s="202"/>
      <c r="O305" s="202"/>
      <c r="P305" s="202"/>
      <c r="Q305" s="202"/>
      <c r="R305" s="202"/>
      <c r="S305" s="202"/>
      <c r="T305" s="202"/>
      <c r="U305" s="202"/>
      <c r="V305" s="202"/>
      <c r="W305" s="202"/>
      <c r="X305" s="202"/>
      <c r="Y305" s="202"/>
      <c r="Z305" s="202"/>
    </row>
    <row r="306" spans="1:26">
      <c r="A306" s="202"/>
      <c r="B306" s="202"/>
      <c r="C306" s="202"/>
      <c r="D306" s="202"/>
      <c r="E306" s="202"/>
      <c r="F306" s="202"/>
      <c r="G306" s="202"/>
      <c r="H306" s="202"/>
      <c r="I306" s="202"/>
      <c r="J306" s="202"/>
      <c r="K306" s="202"/>
      <c r="L306" s="202"/>
      <c r="M306" s="202"/>
      <c r="N306" s="202"/>
      <c r="O306" s="202"/>
      <c r="P306" s="202"/>
      <c r="Q306" s="202"/>
      <c r="R306" s="202"/>
      <c r="S306" s="202"/>
      <c r="T306" s="202"/>
      <c r="U306" s="202"/>
      <c r="V306" s="202"/>
      <c r="W306" s="202"/>
      <c r="X306" s="202"/>
      <c r="Y306" s="202"/>
      <c r="Z306" s="202"/>
    </row>
    <row r="307" spans="1:26">
      <c r="A307" s="202"/>
      <c r="B307" s="202"/>
      <c r="C307" s="202"/>
      <c r="D307" s="202"/>
      <c r="E307" s="202"/>
      <c r="F307" s="202"/>
      <c r="G307" s="202"/>
      <c r="H307" s="202"/>
      <c r="I307" s="202"/>
      <c r="J307" s="202"/>
      <c r="K307" s="202"/>
      <c r="L307" s="202"/>
      <c r="M307" s="202"/>
      <c r="N307" s="202"/>
      <c r="O307" s="202"/>
      <c r="P307" s="202"/>
      <c r="Q307" s="202"/>
      <c r="R307" s="202"/>
      <c r="S307" s="202"/>
      <c r="T307" s="202"/>
      <c r="U307" s="202"/>
      <c r="V307" s="202"/>
      <c r="W307" s="202"/>
      <c r="X307" s="202"/>
      <c r="Y307" s="202"/>
      <c r="Z307" s="202"/>
    </row>
    <row r="308" spans="1:26">
      <c r="A308" s="202"/>
      <c r="B308" s="202"/>
      <c r="C308" s="202"/>
      <c r="D308" s="202"/>
      <c r="E308" s="202"/>
      <c r="F308" s="202"/>
      <c r="G308" s="202"/>
      <c r="H308" s="202"/>
      <c r="I308" s="202"/>
      <c r="J308" s="202"/>
      <c r="K308" s="202"/>
      <c r="L308" s="202"/>
      <c r="M308" s="202"/>
      <c r="N308" s="202"/>
      <c r="O308" s="202"/>
      <c r="P308" s="202"/>
      <c r="Q308" s="202"/>
      <c r="R308" s="202"/>
      <c r="S308" s="202"/>
      <c r="T308" s="202"/>
      <c r="U308" s="202"/>
      <c r="V308" s="202"/>
      <c r="W308" s="202"/>
      <c r="X308" s="202"/>
      <c r="Y308" s="202"/>
      <c r="Z308" s="202"/>
    </row>
    <row r="309" spans="1:26">
      <c r="A309" s="202"/>
      <c r="B309" s="202"/>
      <c r="C309" s="202"/>
      <c r="D309" s="202"/>
      <c r="E309" s="202"/>
      <c r="F309" s="202"/>
      <c r="G309" s="202"/>
      <c r="H309" s="202"/>
      <c r="I309" s="202"/>
      <c r="J309" s="202"/>
      <c r="K309" s="202"/>
      <c r="L309" s="202"/>
      <c r="M309" s="202"/>
      <c r="N309" s="202"/>
      <c r="O309" s="202"/>
      <c r="P309" s="202"/>
      <c r="Q309" s="202"/>
      <c r="R309" s="202"/>
      <c r="S309" s="202"/>
      <c r="T309" s="202"/>
      <c r="U309" s="202"/>
      <c r="V309" s="202"/>
      <c r="W309" s="202"/>
      <c r="X309" s="202"/>
      <c r="Y309" s="202"/>
      <c r="Z309" s="202"/>
    </row>
    <row r="310" spans="1:26">
      <c r="A310" s="202"/>
      <c r="B310" s="202"/>
      <c r="C310" s="202"/>
      <c r="D310" s="202"/>
      <c r="E310" s="202"/>
      <c r="F310" s="202"/>
      <c r="G310" s="202"/>
      <c r="H310" s="202"/>
      <c r="I310" s="202"/>
      <c r="J310" s="202"/>
      <c r="K310" s="202"/>
      <c r="L310" s="202"/>
      <c r="M310" s="202"/>
      <c r="N310" s="202"/>
      <c r="O310" s="202"/>
      <c r="P310" s="202"/>
      <c r="Q310" s="202"/>
      <c r="R310" s="202"/>
      <c r="S310" s="202"/>
      <c r="T310" s="202"/>
      <c r="U310" s="202"/>
      <c r="V310" s="202"/>
      <c r="W310" s="202"/>
      <c r="X310" s="202"/>
      <c r="Y310" s="202"/>
      <c r="Z310" s="202"/>
    </row>
    <row r="311" spans="1:26">
      <c r="A311" s="202"/>
      <c r="B311" s="202"/>
      <c r="C311" s="202"/>
      <c r="D311" s="202"/>
      <c r="E311" s="202"/>
      <c r="F311" s="202"/>
      <c r="G311" s="202"/>
      <c r="H311" s="202"/>
      <c r="I311" s="202"/>
      <c r="J311" s="202"/>
      <c r="K311" s="202"/>
      <c r="L311" s="202"/>
      <c r="M311" s="202"/>
      <c r="N311" s="202"/>
      <c r="O311" s="202"/>
      <c r="P311" s="202"/>
      <c r="Q311" s="202"/>
      <c r="R311" s="202"/>
      <c r="S311" s="202"/>
      <c r="T311" s="202"/>
      <c r="U311" s="202"/>
      <c r="V311" s="202"/>
      <c r="W311" s="202"/>
      <c r="X311" s="202"/>
      <c r="Y311" s="202"/>
      <c r="Z311" s="202"/>
    </row>
    <row r="312" spans="1:26">
      <c r="A312" s="202"/>
      <c r="B312" s="202"/>
      <c r="C312" s="202"/>
      <c r="D312" s="202"/>
      <c r="E312" s="202"/>
      <c r="F312" s="202"/>
      <c r="G312" s="202"/>
      <c r="H312" s="202"/>
      <c r="I312" s="202"/>
      <c r="J312" s="202"/>
      <c r="K312" s="202"/>
      <c r="L312" s="202"/>
      <c r="M312" s="202"/>
      <c r="N312" s="202"/>
      <c r="O312" s="202"/>
      <c r="P312" s="202"/>
      <c r="Q312" s="202"/>
      <c r="R312" s="202"/>
      <c r="S312" s="202"/>
      <c r="T312" s="202"/>
      <c r="U312" s="202"/>
      <c r="V312" s="202"/>
      <c r="W312" s="202"/>
      <c r="X312" s="202"/>
      <c r="Y312" s="202"/>
      <c r="Z312" s="202"/>
    </row>
    <row r="313" spans="1:26">
      <c r="A313" s="202"/>
      <c r="B313" s="202"/>
      <c r="C313" s="202"/>
      <c r="D313" s="202"/>
      <c r="E313" s="202"/>
      <c r="F313" s="202"/>
      <c r="G313" s="202"/>
      <c r="H313" s="202"/>
      <c r="I313" s="202"/>
      <c r="J313" s="202"/>
      <c r="K313" s="202"/>
      <c r="L313" s="202"/>
      <c r="M313" s="202"/>
      <c r="N313" s="202"/>
      <c r="O313" s="202"/>
      <c r="P313" s="202"/>
      <c r="Q313" s="202"/>
      <c r="R313" s="202"/>
      <c r="S313" s="202"/>
      <c r="T313" s="202"/>
      <c r="U313" s="202"/>
      <c r="V313" s="202"/>
      <c r="W313" s="202"/>
      <c r="X313" s="202"/>
      <c r="Y313" s="202"/>
      <c r="Z313" s="202"/>
    </row>
    <row r="314" spans="1:26">
      <c r="A314" s="202"/>
      <c r="B314" s="202"/>
      <c r="C314" s="202"/>
      <c r="D314" s="202"/>
      <c r="E314" s="202"/>
      <c r="F314" s="202"/>
      <c r="G314" s="202"/>
      <c r="H314" s="202"/>
      <c r="I314" s="202"/>
      <c r="J314" s="202"/>
      <c r="K314" s="202"/>
      <c r="L314" s="202"/>
      <c r="M314" s="202"/>
      <c r="N314" s="202"/>
      <c r="O314" s="202"/>
      <c r="P314" s="202"/>
      <c r="Q314" s="202"/>
      <c r="R314" s="202"/>
      <c r="S314" s="202"/>
      <c r="T314" s="202"/>
      <c r="U314" s="202"/>
      <c r="V314" s="202"/>
      <c r="W314" s="202"/>
      <c r="X314" s="202"/>
      <c r="Y314" s="202"/>
      <c r="Z314" s="202"/>
    </row>
    <row r="315" spans="1:26">
      <c r="A315" s="202"/>
      <c r="B315" s="202"/>
      <c r="C315" s="202"/>
      <c r="D315" s="202"/>
      <c r="E315" s="202"/>
      <c r="F315" s="202"/>
      <c r="G315" s="202"/>
      <c r="H315" s="202"/>
      <c r="I315" s="202"/>
      <c r="J315" s="202"/>
      <c r="K315" s="202"/>
      <c r="L315" s="202"/>
      <c r="M315" s="202"/>
      <c r="N315" s="202"/>
      <c r="O315" s="202"/>
      <c r="P315" s="202"/>
      <c r="Q315" s="202"/>
      <c r="R315" s="202"/>
      <c r="S315" s="202"/>
      <c r="T315" s="202"/>
      <c r="U315" s="202"/>
      <c r="V315" s="202"/>
      <c r="W315" s="202"/>
      <c r="X315" s="202"/>
      <c r="Y315" s="202"/>
      <c r="Z315" s="202"/>
    </row>
    <row r="316" spans="1:26">
      <c r="A316" s="202"/>
      <c r="B316" s="202"/>
      <c r="C316" s="202"/>
      <c r="D316" s="202"/>
      <c r="E316" s="202"/>
      <c r="F316" s="202"/>
      <c r="G316" s="202"/>
      <c r="H316" s="202"/>
      <c r="I316" s="202"/>
      <c r="J316" s="202"/>
      <c r="K316" s="202"/>
      <c r="L316" s="202"/>
      <c r="M316" s="202"/>
      <c r="N316" s="202"/>
      <c r="O316" s="202"/>
      <c r="P316" s="202"/>
      <c r="Q316" s="202"/>
      <c r="R316" s="202"/>
      <c r="S316" s="202"/>
      <c r="T316" s="202"/>
      <c r="U316" s="202"/>
      <c r="V316" s="202"/>
      <c r="W316" s="202"/>
      <c r="X316" s="202"/>
      <c r="Y316" s="202"/>
      <c r="Z316" s="202"/>
    </row>
    <row r="317" spans="1:26">
      <c r="A317" s="202"/>
      <c r="B317" s="202"/>
      <c r="C317" s="202"/>
      <c r="D317" s="202"/>
      <c r="E317" s="202"/>
      <c r="F317" s="202"/>
      <c r="G317" s="202"/>
      <c r="H317" s="202"/>
      <c r="I317" s="202"/>
      <c r="J317" s="202"/>
      <c r="K317" s="202"/>
      <c r="L317" s="202"/>
      <c r="M317" s="202"/>
      <c r="N317" s="202"/>
      <c r="O317" s="202"/>
      <c r="P317" s="202"/>
      <c r="Q317" s="202"/>
      <c r="R317" s="202"/>
      <c r="S317" s="202"/>
      <c r="T317" s="202"/>
      <c r="U317" s="202"/>
      <c r="V317" s="202"/>
      <c r="W317" s="202"/>
      <c r="X317" s="202"/>
      <c r="Y317" s="202"/>
      <c r="Z317" s="202"/>
    </row>
    <row r="318" spans="1:26">
      <c r="A318" s="202"/>
      <c r="B318" s="202"/>
      <c r="C318" s="202"/>
      <c r="D318" s="202"/>
      <c r="E318" s="202"/>
      <c r="F318" s="202"/>
      <c r="G318" s="202"/>
      <c r="H318" s="202"/>
      <c r="I318" s="202"/>
      <c r="J318" s="202"/>
      <c r="K318" s="202"/>
      <c r="L318" s="202"/>
      <c r="M318" s="202"/>
      <c r="N318" s="202"/>
      <c r="O318" s="202"/>
      <c r="P318" s="202"/>
      <c r="Q318" s="202"/>
      <c r="R318" s="202"/>
      <c r="S318" s="202"/>
      <c r="T318" s="202"/>
      <c r="U318" s="202"/>
      <c r="V318" s="202"/>
      <c r="W318" s="202"/>
      <c r="X318" s="202"/>
      <c r="Y318" s="202"/>
      <c r="Z318" s="202"/>
    </row>
    <row r="319" spans="1:26">
      <c r="A319" s="202"/>
      <c r="B319" s="202"/>
      <c r="C319" s="202"/>
      <c r="D319" s="202"/>
      <c r="E319" s="202"/>
      <c r="F319" s="202"/>
      <c r="G319" s="202"/>
      <c r="H319" s="202"/>
      <c r="I319" s="202"/>
      <c r="J319" s="202"/>
      <c r="K319" s="202"/>
      <c r="L319" s="202"/>
      <c r="M319" s="202"/>
      <c r="N319" s="202"/>
      <c r="O319" s="202"/>
      <c r="P319" s="202"/>
      <c r="Q319" s="202"/>
      <c r="R319" s="202"/>
      <c r="S319" s="202"/>
      <c r="T319" s="202"/>
      <c r="U319" s="202"/>
      <c r="V319" s="202"/>
      <c r="W319" s="202"/>
      <c r="X319" s="202"/>
      <c r="Y319" s="202"/>
      <c r="Z319" s="202"/>
    </row>
    <row r="320" spans="1:26">
      <c r="A320" s="202"/>
      <c r="B320" s="202"/>
      <c r="C320" s="202"/>
      <c r="D320" s="202"/>
      <c r="E320" s="202"/>
      <c r="F320" s="202"/>
      <c r="G320" s="202"/>
      <c r="H320" s="202"/>
      <c r="I320" s="202"/>
      <c r="J320" s="202"/>
      <c r="K320" s="202"/>
      <c r="L320" s="202"/>
      <c r="M320" s="202"/>
      <c r="N320" s="202"/>
      <c r="O320" s="202"/>
      <c r="P320" s="202"/>
      <c r="Q320" s="202"/>
      <c r="R320" s="202"/>
      <c r="S320" s="202"/>
      <c r="T320" s="202"/>
      <c r="U320" s="202"/>
      <c r="V320" s="202"/>
      <c r="W320" s="202"/>
      <c r="X320" s="202"/>
      <c r="Y320" s="202"/>
      <c r="Z320" s="202"/>
    </row>
    <row r="321" spans="1:26">
      <c r="A321" s="202"/>
      <c r="B321" s="202"/>
      <c r="C321" s="202"/>
      <c r="D321" s="202"/>
      <c r="E321" s="202"/>
      <c r="F321" s="202"/>
      <c r="G321" s="202"/>
      <c r="H321" s="202"/>
      <c r="I321" s="202"/>
      <c r="J321" s="202"/>
      <c r="K321" s="202"/>
      <c r="L321" s="202"/>
      <c r="M321" s="202"/>
      <c r="N321" s="202"/>
      <c r="O321" s="202"/>
      <c r="P321" s="202"/>
      <c r="Q321" s="202"/>
      <c r="R321" s="202"/>
      <c r="S321" s="202"/>
      <c r="T321" s="202"/>
      <c r="U321" s="202"/>
      <c r="V321" s="202"/>
      <c r="W321" s="202"/>
      <c r="X321" s="202"/>
      <c r="Y321" s="202"/>
      <c r="Z321" s="202"/>
    </row>
    <row r="322" spans="1:26">
      <c r="A322" s="202"/>
      <c r="B322" s="202"/>
      <c r="C322" s="202"/>
      <c r="D322" s="202"/>
      <c r="E322" s="202"/>
      <c r="F322" s="202"/>
      <c r="G322" s="202"/>
      <c r="H322" s="202"/>
      <c r="I322" s="202"/>
      <c r="J322" s="202"/>
      <c r="K322" s="202"/>
      <c r="L322" s="202"/>
      <c r="M322" s="202"/>
      <c r="N322" s="202"/>
      <c r="O322" s="202"/>
      <c r="P322" s="202"/>
      <c r="Q322" s="202"/>
      <c r="R322" s="202"/>
      <c r="S322" s="202"/>
      <c r="T322" s="202"/>
      <c r="U322" s="202"/>
      <c r="V322" s="202"/>
      <c r="W322" s="202"/>
      <c r="X322" s="202"/>
      <c r="Y322" s="202"/>
      <c r="Z322" s="202"/>
    </row>
    <row r="323" spans="1:26">
      <c r="A323" s="202"/>
      <c r="B323" s="202"/>
      <c r="C323" s="202"/>
      <c r="D323" s="202"/>
      <c r="E323" s="202"/>
      <c r="F323" s="202"/>
      <c r="G323" s="202"/>
      <c r="H323" s="202"/>
      <c r="I323" s="202"/>
      <c r="J323" s="202"/>
      <c r="K323" s="202"/>
      <c r="L323" s="202"/>
      <c r="M323" s="202"/>
      <c r="N323" s="202"/>
      <c r="O323" s="202"/>
      <c r="P323" s="202"/>
      <c r="Q323" s="202"/>
      <c r="R323" s="202"/>
      <c r="S323" s="202"/>
      <c r="T323" s="202"/>
      <c r="U323" s="202"/>
      <c r="V323" s="202"/>
      <c r="W323" s="202"/>
      <c r="X323" s="202"/>
      <c r="Y323" s="202"/>
      <c r="Z323" s="202"/>
    </row>
    <row r="324" spans="1:26">
      <c r="A324" s="202"/>
      <c r="B324" s="202"/>
      <c r="C324" s="202"/>
      <c r="D324" s="202"/>
      <c r="E324" s="202"/>
      <c r="F324" s="202"/>
      <c r="G324" s="202"/>
      <c r="H324" s="202"/>
      <c r="I324" s="202"/>
      <c r="J324" s="202"/>
      <c r="K324" s="202"/>
      <c r="L324" s="202"/>
      <c r="M324" s="202"/>
      <c r="N324" s="202"/>
      <c r="O324" s="202"/>
      <c r="P324" s="202"/>
      <c r="Q324" s="202"/>
      <c r="R324" s="202"/>
      <c r="S324" s="202"/>
      <c r="T324" s="202"/>
      <c r="U324" s="202"/>
      <c r="V324" s="202"/>
      <c r="W324" s="202"/>
      <c r="X324" s="202"/>
      <c r="Y324" s="202"/>
      <c r="Z324" s="202"/>
    </row>
    <row r="325" spans="1:26">
      <c r="A325" s="202"/>
      <c r="B325" s="202"/>
      <c r="C325" s="202"/>
      <c r="D325" s="202"/>
      <c r="E325" s="202"/>
      <c r="F325" s="202"/>
      <c r="G325" s="202"/>
      <c r="H325" s="202"/>
      <c r="I325" s="202"/>
      <c r="J325" s="202"/>
      <c r="K325" s="202"/>
      <c r="L325" s="202"/>
      <c r="M325" s="202"/>
      <c r="N325" s="202"/>
      <c r="O325" s="202"/>
      <c r="P325" s="202"/>
      <c r="Q325" s="202"/>
      <c r="R325" s="202"/>
      <c r="S325" s="202"/>
      <c r="T325" s="202"/>
      <c r="U325" s="202"/>
      <c r="V325" s="202"/>
      <c r="W325" s="202"/>
      <c r="X325" s="202"/>
      <c r="Y325" s="202"/>
      <c r="Z325" s="202"/>
    </row>
    <row r="326" spans="1:26">
      <c r="A326" s="202"/>
      <c r="B326" s="202"/>
      <c r="C326" s="202"/>
      <c r="D326" s="202"/>
      <c r="E326" s="202"/>
      <c r="F326" s="202"/>
      <c r="G326" s="202"/>
      <c r="H326" s="202"/>
      <c r="I326" s="202"/>
      <c r="J326" s="202"/>
      <c r="K326" s="202"/>
      <c r="L326" s="202"/>
      <c r="M326" s="202"/>
      <c r="N326" s="202"/>
      <c r="O326" s="202"/>
      <c r="P326" s="202"/>
      <c r="Q326" s="202"/>
      <c r="R326" s="202"/>
      <c r="S326" s="202"/>
      <c r="T326" s="202"/>
      <c r="U326" s="202"/>
      <c r="V326" s="202"/>
      <c r="W326" s="202"/>
      <c r="X326" s="202"/>
      <c r="Y326" s="202"/>
      <c r="Z326" s="202"/>
    </row>
    <row r="327" spans="1:26">
      <c r="A327" s="202"/>
      <c r="B327" s="202"/>
      <c r="C327" s="202"/>
      <c r="D327" s="202"/>
      <c r="E327" s="202"/>
      <c r="F327" s="202"/>
      <c r="G327" s="202"/>
      <c r="H327" s="202"/>
      <c r="I327" s="202"/>
      <c r="J327" s="202"/>
      <c r="K327" s="202"/>
      <c r="L327" s="202"/>
      <c r="M327" s="202"/>
      <c r="N327" s="202"/>
      <c r="O327" s="202"/>
      <c r="P327" s="202"/>
      <c r="Q327" s="202"/>
      <c r="R327" s="202"/>
      <c r="S327" s="202"/>
      <c r="T327" s="202"/>
      <c r="U327" s="202"/>
      <c r="V327" s="202"/>
      <c r="W327" s="202"/>
      <c r="X327" s="202"/>
      <c r="Y327" s="202"/>
      <c r="Z327" s="202"/>
    </row>
    <row r="328" spans="1:26">
      <c r="A328" s="202"/>
      <c r="B328" s="202"/>
      <c r="C328" s="202"/>
      <c r="D328" s="202"/>
      <c r="E328" s="202"/>
      <c r="F328" s="202"/>
      <c r="G328" s="202"/>
      <c r="H328" s="202"/>
      <c r="I328" s="202"/>
      <c r="J328" s="202"/>
      <c r="K328" s="202"/>
      <c r="L328" s="202"/>
      <c r="M328" s="202"/>
      <c r="N328" s="202"/>
      <c r="O328" s="202"/>
      <c r="P328" s="202"/>
      <c r="Q328" s="202"/>
      <c r="R328" s="202"/>
      <c r="S328" s="202"/>
      <c r="T328" s="202"/>
      <c r="U328" s="202"/>
      <c r="V328" s="202"/>
      <c r="W328" s="202"/>
      <c r="X328" s="202"/>
      <c r="Y328" s="202"/>
      <c r="Z328" s="202"/>
    </row>
    <row r="329" spans="1:26">
      <c r="A329" s="202"/>
      <c r="B329" s="202"/>
      <c r="C329" s="202"/>
      <c r="D329" s="202"/>
      <c r="E329" s="202"/>
      <c r="F329" s="202"/>
      <c r="G329" s="202"/>
      <c r="H329" s="202"/>
      <c r="I329" s="202"/>
      <c r="J329" s="202"/>
      <c r="K329" s="202"/>
      <c r="L329" s="202"/>
      <c r="M329" s="202"/>
      <c r="N329" s="202"/>
      <c r="O329" s="202"/>
      <c r="P329" s="202"/>
      <c r="Q329" s="202"/>
      <c r="R329" s="202"/>
      <c r="S329" s="202"/>
      <c r="T329" s="202"/>
      <c r="U329" s="202"/>
      <c r="V329" s="202"/>
      <c r="W329" s="202"/>
      <c r="X329" s="202"/>
      <c r="Y329" s="202"/>
      <c r="Z329" s="202"/>
    </row>
    <row r="330" spans="1:26">
      <c r="A330" s="202"/>
      <c r="B330" s="202"/>
      <c r="C330" s="202"/>
      <c r="D330" s="202"/>
      <c r="E330" s="202"/>
      <c r="F330" s="202"/>
      <c r="G330" s="202"/>
      <c r="H330" s="202"/>
      <c r="I330" s="202"/>
      <c r="J330" s="202"/>
      <c r="K330" s="202"/>
      <c r="L330" s="202"/>
      <c r="M330" s="202"/>
      <c r="N330" s="202"/>
      <c r="O330" s="202"/>
      <c r="P330" s="202"/>
      <c r="Q330" s="202"/>
      <c r="R330" s="202"/>
      <c r="S330" s="202"/>
      <c r="T330" s="202"/>
      <c r="U330" s="202"/>
      <c r="V330" s="202"/>
      <c r="W330" s="202"/>
      <c r="X330" s="202"/>
      <c r="Y330" s="202"/>
      <c r="Z330" s="202"/>
    </row>
    <row r="331" spans="1:26">
      <c r="A331" s="202"/>
      <c r="B331" s="202"/>
      <c r="C331" s="202"/>
      <c r="D331" s="202"/>
      <c r="E331" s="202"/>
      <c r="F331" s="202"/>
      <c r="G331" s="202"/>
      <c r="H331" s="202"/>
      <c r="I331" s="202"/>
      <c r="J331" s="202"/>
      <c r="K331" s="202"/>
      <c r="L331" s="202"/>
      <c r="M331" s="202"/>
      <c r="N331" s="202"/>
      <c r="O331" s="202"/>
      <c r="P331" s="202"/>
      <c r="Q331" s="202"/>
      <c r="R331" s="202"/>
      <c r="S331" s="202"/>
      <c r="T331" s="202"/>
      <c r="U331" s="202"/>
      <c r="V331" s="202"/>
      <c r="W331" s="202"/>
      <c r="X331" s="202"/>
      <c r="Y331" s="202"/>
      <c r="Z331" s="202"/>
    </row>
    <row r="332" spans="1:26">
      <c r="A332" s="202"/>
      <c r="B332" s="202"/>
      <c r="C332" s="202"/>
      <c r="D332" s="202"/>
      <c r="E332" s="202"/>
      <c r="F332" s="202"/>
      <c r="G332" s="202"/>
      <c r="H332" s="202"/>
      <c r="I332" s="202"/>
      <c r="J332" s="202"/>
      <c r="K332" s="202"/>
      <c r="L332" s="202"/>
      <c r="M332" s="202"/>
      <c r="N332" s="202"/>
      <c r="O332" s="202"/>
      <c r="P332" s="202"/>
      <c r="Q332" s="202"/>
      <c r="R332" s="202"/>
      <c r="S332" s="202"/>
      <c r="T332" s="202"/>
      <c r="U332" s="202"/>
      <c r="V332" s="202"/>
      <c r="W332" s="202"/>
      <c r="X332" s="202"/>
      <c r="Y332" s="202"/>
      <c r="Z332" s="202"/>
    </row>
    <row r="333" spans="1:26">
      <c r="A333" s="202"/>
      <c r="B333" s="202"/>
      <c r="C333" s="202"/>
      <c r="D333" s="202"/>
      <c r="E333" s="202"/>
      <c r="F333" s="202"/>
      <c r="G333" s="202"/>
      <c r="H333" s="202"/>
      <c r="I333" s="202"/>
      <c r="J333" s="202"/>
      <c r="K333" s="202"/>
      <c r="L333" s="202"/>
      <c r="M333" s="202"/>
      <c r="N333" s="202"/>
      <c r="O333" s="202"/>
      <c r="P333" s="202"/>
      <c r="Q333" s="202"/>
      <c r="R333" s="202"/>
      <c r="S333" s="202"/>
      <c r="T333" s="202"/>
      <c r="U333" s="202"/>
      <c r="V333" s="202"/>
      <c r="W333" s="202"/>
      <c r="X333" s="202"/>
      <c r="Y333" s="202"/>
      <c r="Z333" s="202"/>
    </row>
    <row r="334" spans="1:26">
      <c r="A334" s="202"/>
      <c r="B334" s="202"/>
      <c r="C334" s="202"/>
      <c r="D334" s="202"/>
      <c r="E334" s="202"/>
      <c r="F334" s="202"/>
      <c r="G334" s="202"/>
      <c r="H334" s="202"/>
      <c r="I334" s="202"/>
      <c r="J334" s="202"/>
      <c r="K334" s="202"/>
      <c r="L334" s="202"/>
      <c r="M334" s="202"/>
      <c r="N334" s="202"/>
      <c r="O334" s="202"/>
      <c r="P334" s="202"/>
      <c r="Q334" s="202"/>
      <c r="R334" s="202"/>
      <c r="S334" s="202"/>
      <c r="T334" s="202"/>
      <c r="U334" s="202"/>
      <c r="V334" s="202"/>
      <c r="W334" s="202"/>
      <c r="X334" s="202"/>
      <c r="Y334" s="202"/>
      <c r="Z334" s="202"/>
    </row>
    <row r="335" spans="1:26">
      <c r="A335" s="202"/>
      <c r="B335" s="202"/>
      <c r="C335" s="202"/>
      <c r="D335" s="202"/>
      <c r="E335" s="202"/>
      <c r="F335" s="202"/>
      <c r="G335" s="202"/>
      <c r="H335" s="202"/>
      <c r="I335" s="202"/>
      <c r="J335" s="202"/>
      <c r="K335" s="202"/>
      <c r="L335" s="202"/>
      <c r="M335" s="202"/>
      <c r="N335" s="202"/>
      <c r="O335" s="202"/>
      <c r="P335" s="202"/>
      <c r="Q335" s="202"/>
      <c r="R335" s="202"/>
      <c r="S335" s="202"/>
      <c r="T335" s="202"/>
      <c r="U335" s="202"/>
      <c r="V335" s="202"/>
      <c r="W335" s="202"/>
      <c r="X335" s="202"/>
      <c r="Y335" s="202"/>
      <c r="Z335" s="202"/>
    </row>
    <row r="336" spans="1:26">
      <c r="A336" s="202"/>
      <c r="B336" s="202"/>
      <c r="C336" s="202"/>
      <c r="D336" s="202"/>
      <c r="E336" s="202"/>
      <c r="F336" s="202"/>
      <c r="G336" s="202"/>
      <c r="H336" s="202"/>
      <c r="I336" s="202"/>
      <c r="J336" s="202"/>
      <c r="K336" s="202"/>
      <c r="L336" s="202"/>
      <c r="M336" s="202"/>
      <c r="N336" s="202"/>
      <c r="O336" s="202"/>
      <c r="P336" s="202"/>
      <c r="Q336" s="202"/>
      <c r="R336" s="202"/>
      <c r="S336" s="202"/>
      <c r="T336" s="202"/>
      <c r="U336" s="202"/>
      <c r="V336" s="202"/>
      <c r="W336" s="202"/>
      <c r="X336" s="202"/>
      <c r="Y336" s="202"/>
      <c r="Z336" s="202"/>
    </row>
    <row r="337" spans="1:26">
      <c r="A337" s="202"/>
      <c r="B337" s="202"/>
      <c r="C337" s="202"/>
      <c r="D337" s="202"/>
      <c r="E337" s="202"/>
      <c r="F337" s="202"/>
      <c r="G337" s="202"/>
      <c r="H337" s="202"/>
      <c r="I337" s="202"/>
      <c r="J337" s="202"/>
      <c r="K337" s="202"/>
      <c r="L337" s="202"/>
      <c r="M337" s="202"/>
      <c r="N337" s="202"/>
      <c r="O337" s="202"/>
      <c r="P337" s="202"/>
      <c r="Q337" s="202"/>
      <c r="R337" s="202"/>
      <c r="S337" s="202"/>
      <c r="T337" s="202"/>
      <c r="U337" s="202"/>
      <c r="V337" s="202"/>
      <c r="W337" s="202"/>
      <c r="X337" s="202"/>
      <c r="Y337" s="202"/>
      <c r="Z337" s="202"/>
    </row>
    <row r="338" spans="1:26">
      <c r="A338" s="202"/>
      <c r="B338" s="202"/>
      <c r="C338" s="202"/>
      <c r="D338" s="202"/>
      <c r="E338" s="202"/>
      <c r="F338" s="202"/>
      <c r="G338" s="202"/>
      <c r="H338" s="202"/>
      <c r="I338" s="202"/>
      <c r="J338" s="202"/>
      <c r="K338" s="202"/>
      <c r="L338" s="202"/>
      <c r="M338" s="202"/>
      <c r="N338" s="202"/>
      <c r="O338" s="202"/>
      <c r="P338" s="202"/>
      <c r="Q338" s="202"/>
      <c r="R338" s="202"/>
      <c r="S338" s="202"/>
      <c r="T338" s="202"/>
      <c r="U338" s="202"/>
      <c r="V338" s="202"/>
      <c r="W338" s="202"/>
      <c r="X338" s="202"/>
      <c r="Y338" s="202"/>
      <c r="Z338" s="202"/>
    </row>
    <row r="339" spans="1:26">
      <c r="A339" s="202"/>
      <c r="B339" s="202"/>
      <c r="C339" s="202"/>
      <c r="D339" s="202"/>
      <c r="E339" s="202"/>
      <c r="F339" s="202"/>
      <c r="G339" s="202"/>
      <c r="H339" s="202"/>
      <c r="I339" s="202"/>
      <c r="J339" s="202"/>
      <c r="K339" s="202"/>
      <c r="L339" s="202"/>
      <c r="M339" s="202"/>
      <c r="N339" s="202"/>
      <c r="O339" s="202"/>
      <c r="P339" s="202"/>
      <c r="Q339" s="202"/>
      <c r="R339" s="202"/>
      <c r="S339" s="202"/>
      <c r="T339" s="202"/>
      <c r="U339" s="202"/>
      <c r="V339" s="202"/>
      <c r="W339" s="202"/>
      <c r="X339" s="202"/>
      <c r="Y339" s="202"/>
      <c r="Z339" s="202"/>
    </row>
    <row r="340" spans="1:26">
      <c r="A340" s="202"/>
      <c r="B340" s="202"/>
      <c r="C340" s="202"/>
      <c r="D340" s="202"/>
      <c r="E340" s="202"/>
      <c r="F340" s="202"/>
      <c r="G340" s="202"/>
      <c r="H340" s="202"/>
      <c r="I340" s="202"/>
      <c r="J340" s="202"/>
      <c r="K340" s="202"/>
      <c r="L340" s="202"/>
      <c r="M340" s="202"/>
      <c r="N340" s="202"/>
      <c r="O340" s="202"/>
      <c r="P340" s="202"/>
      <c r="Q340" s="202"/>
      <c r="R340" s="202"/>
      <c r="S340" s="202"/>
      <c r="T340" s="202"/>
      <c r="U340" s="202"/>
      <c r="V340" s="202"/>
      <c r="W340" s="202"/>
      <c r="X340" s="202"/>
      <c r="Y340" s="202"/>
      <c r="Z340" s="202"/>
    </row>
    <row r="341" spans="1:26">
      <c r="A341" s="202"/>
      <c r="B341" s="202"/>
      <c r="C341" s="202"/>
      <c r="D341" s="202"/>
      <c r="E341" s="202"/>
      <c r="F341" s="202"/>
      <c r="G341" s="202"/>
      <c r="H341" s="202"/>
      <c r="I341" s="202"/>
      <c r="J341" s="202"/>
      <c r="K341" s="202"/>
      <c r="L341" s="202"/>
      <c r="M341" s="202"/>
      <c r="N341" s="202"/>
      <c r="O341" s="202"/>
      <c r="P341" s="202"/>
      <c r="Q341" s="202"/>
      <c r="R341" s="202"/>
      <c r="S341" s="202"/>
      <c r="T341" s="202"/>
      <c r="U341" s="202"/>
      <c r="V341" s="202"/>
      <c r="W341" s="202"/>
      <c r="X341" s="202"/>
      <c r="Y341" s="202"/>
      <c r="Z341" s="202"/>
    </row>
    <row r="342" spans="1:26">
      <c r="A342" s="202"/>
      <c r="B342" s="202"/>
      <c r="C342" s="202"/>
      <c r="D342" s="202"/>
      <c r="E342" s="202"/>
      <c r="F342" s="202"/>
      <c r="G342" s="202"/>
      <c r="H342" s="202"/>
      <c r="I342" s="202"/>
      <c r="J342" s="202"/>
      <c r="K342" s="202"/>
      <c r="L342" s="202"/>
      <c r="M342" s="202"/>
      <c r="N342" s="202"/>
      <c r="O342" s="202"/>
      <c r="P342" s="202"/>
      <c r="Q342" s="202"/>
      <c r="R342" s="202"/>
      <c r="S342" s="202"/>
      <c r="T342" s="202"/>
      <c r="U342" s="202"/>
      <c r="V342" s="202"/>
      <c r="W342" s="202"/>
      <c r="X342" s="202"/>
      <c r="Y342" s="202"/>
      <c r="Z342" s="202"/>
    </row>
    <row r="343" spans="1:26">
      <c r="A343" s="202"/>
      <c r="B343" s="202"/>
      <c r="C343" s="202"/>
      <c r="D343" s="202"/>
      <c r="E343" s="202"/>
      <c r="F343" s="202"/>
      <c r="G343" s="202"/>
      <c r="H343" s="202"/>
      <c r="I343" s="202"/>
      <c r="J343" s="202"/>
      <c r="K343" s="202"/>
      <c r="L343" s="202"/>
      <c r="M343" s="202"/>
      <c r="N343" s="202"/>
      <c r="O343" s="202"/>
      <c r="P343" s="202"/>
      <c r="Q343" s="202"/>
      <c r="R343" s="202"/>
      <c r="S343" s="202"/>
      <c r="T343" s="202"/>
      <c r="U343" s="202"/>
      <c r="V343" s="202"/>
      <c r="W343" s="202"/>
      <c r="X343" s="202"/>
      <c r="Y343" s="202"/>
      <c r="Z343" s="202"/>
    </row>
    <row r="344" spans="1:26">
      <c r="A344" s="202"/>
      <c r="B344" s="202"/>
      <c r="C344" s="202"/>
      <c r="D344" s="202"/>
      <c r="E344" s="202"/>
      <c r="F344" s="202"/>
      <c r="G344" s="202"/>
      <c r="H344" s="202"/>
      <c r="I344" s="202"/>
      <c r="J344" s="202"/>
      <c r="K344" s="202"/>
      <c r="L344" s="202"/>
      <c r="M344" s="202"/>
      <c r="N344" s="202"/>
      <c r="O344" s="202"/>
      <c r="P344" s="202"/>
      <c r="Q344" s="202"/>
      <c r="R344" s="202"/>
      <c r="S344" s="202"/>
      <c r="T344" s="202"/>
      <c r="U344" s="202"/>
      <c r="V344" s="202"/>
      <c r="W344" s="202"/>
      <c r="X344" s="202"/>
      <c r="Y344" s="202"/>
      <c r="Z344" s="202"/>
    </row>
    <row r="345" spans="1:26">
      <c r="A345" s="202"/>
      <c r="B345" s="202"/>
      <c r="C345" s="202"/>
      <c r="D345" s="202"/>
      <c r="E345" s="202"/>
      <c r="F345" s="202"/>
      <c r="G345" s="202"/>
      <c r="H345" s="202"/>
      <c r="I345" s="202"/>
      <c r="J345" s="202"/>
      <c r="K345" s="202"/>
      <c r="L345" s="202"/>
      <c r="M345" s="202"/>
      <c r="N345" s="202"/>
      <c r="O345" s="202"/>
      <c r="P345" s="202"/>
      <c r="Q345" s="202"/>
      <c r="R345" s="202"/>
      <c r="S345" s="202"/>
      <c r="T345" s="202"/>
      <c r="U345" s="202"/>
      <c r="V345" s="202"/>
      <c r="W345" s="202"/>
      <c r="X345" s="202"/>
      <c r="Y345" s="202"/>
      <c r="Z345" s="202"/>
    </row>
    <row r="346" spans="1:26">
      <c r="A346" s="202"/>
      <c r="B346" s="202"/>
      <c r="C346" s="202"/>
      <c r="D346" s="202"/>
      <c r="E346" s="202"/>
      <c r="F346" s="202"/>
      <c r="G346" s="202"/>
      <c r="H346" s="202"/>
      <c r="I346" s="202"/>
      <c r="J346" s="202"/>
      <c r="K346" s="202"/>
      <c r="L346" s="202"/>
      <c r="M346" s="202"/>
      <c r="N346" s="202"/>
      <c r="O346" s="202"/>
      <c r="P346" s="202"/>
      <c r="Q346" s="202"/>
      <c r="R346" s="202"/>
      <c r="S346" s="202"/>
      <c r="T346" s="202"/>
      <c r="U346" s="202"/>
      <c r="V346" s="202"/>
      <c r="W346" s="202"/>
      <c r="X346" s="202"/>
      <c r="Y346" s="202"/>
      <c r="Z346" s="202"/>
    </row>
    <row r="347" spans="1:26">
      <c r="A347" s="202"/>
      <c r="B347" s="202"/>
      <c r="C347" s="202"/>
      <c r="D347" s="202"/>
      <c r="E347" s="202"/>
      <c r="F347" s="202"/>
      <c r="G347" s="202"/>
      <c r="H347" s="202"/>
      <c r="I347" s="202"/>
      <c r="J347" s="202"/>
      <c r="K347" s="202"/>
      <c r="L347" s="202"/>
      <c r="M347" s="202"/>
      <c r="N347" s="202"/>
      <c r="O347" s="202"/>
      <c r="P347" s="202"/>
      <c r="Q347" s="202"/>
      <c r="R347" s="202"/>
      <c r="S347" s="202"/>
      <c r="T347" s="202"/>
      <c r="U347" s="202"/>
      <c r="V347" s="202"/>
      <c r="W347" s="202"/>
      <c r="X347" s="202"/>
      <c r="Y347" s="202"/>
      <c r="Z347" s="202"/>
    </row>
    <row r="348" spans="1:26">
      <c r="A348" s="202"/>
      <c r="B348" s="202"/>
      <c r="C348" s="202"/>
      <c r="D348" s="202"/>
      <c r="E348" s="202"/>
      <c r="F348" s="202"/>
      <c r="G348" s="202"/>
      <c r="H348" s="202"/>
      <c r="I348" s="202"/>
      <c r="J348" s="202"/>
      <c r="K348" s="202"/>
      <c r="L348" s="202"/>
      <c r="M348" s="202"/>
      <c r="N348" s="202"/>
      <c r="O348" s="202"/>
      <c r="P348" s="202"/>
      <c r="Q348" s="202"/>
      <c r="R348" s="202"/>
      <c r="S348" s="202"/>
      <c r="T348" s="202"/>
      <c r="U348" s="202"/>
      <c r="V348" s="202"/>
      <c r="W348" s="202"/>
      <c r="X348" s="202"/>
      <c r="Y348" s="202"/>
      <c r="Z348" s="202"/>
    </row>
    <row r="349" spans="1:26">
      <c r="A349" s="202"/>
      <c r="B349" s="202"/>
      <c r="C349" s="202"/>
      <c r="D349" s="202"/>
      <c r="E349" s="202"/>
      <c r="F349" s="202"/>
      <c r="G349" s="202"/>
      <c r="H349" s="202"/>
      <c r="I349" s="202"/>
      <c r="J349" s="202"/>
      <c r="K349" s="202"/>
      <c r="L349" s="202"/>
      <c r="M349" s="202"/>
      <c r="N349" s="202"/>
      <c r="O349" s="202"/>
      <c r="P349" s="202"/>
      <c r="Q349" s="202"/>
      <c r="R349" s="202"/>
      <c r="S349" s="202"/>
      <c r="T349" s="202"/>
      <c r="U349" s="202"/>
      <c r="V349" s="202"/>
      <c r="W349" s="202"/>
      <c r="X349" s="202"/>
      <c r="Y349" s="202"/>
      <c r="Z349" s="202"/>
    </row>
    <row r="350" spans="1:26">
      <c r="A350" s="202"/>
      <c r="B350" s="202"/>
      <c r="C350" s="202"/>
      <c r="D350" s="202"/>
      <c r="E350" s="202"/>
      <c r="F350" s="202"/>
      <c r="G350" s="202"/>
      <c r="H350" s="202"/>
      <c r="I350" s="202"/>
      <c r="J350" s="202"/>
      <c r="K350" s="202"/>
      <c r="L350" s="202"/>
      <c r="M350" s="202"/>
      <c r="N350" s="202"/>
      <c r="O350" s="202"/>
      <c r="P350" s="202"/>
      <c r="Q350" s="202"/>
      <c r="R350" s="202"/>
      <c r="S350" s="202"/>
      <c r="T350" s="202"/>
      <c r="U350" s="202"/>
      <c r="V350" s="202"/>
      <c r="W350" s="202"/>
      <c r="X350" s="202"/>
      <c r="Y350" s="202"/>
      <c r="Z350" s="202"/>
    </row>
    <row r="351" spans="1:26">
      <c r="A351" s="202"/>
      <c r="B351" s="202"/>
      <c r="C351" s="202"/>
      <c r="D351" s="202"/>
      <c r="E351" s="202"/>
      <c r="F351" s="202"/>
      <c r="G351" s="202"/>
      <c r="H351" s="202"/>
      <c r="I351" s="202"/>
      <c r="J351" s="202"/>
      <c r="K351" s="202"/>
      <c r="L351" s="202"/>
      <c r="M351" s="202"/>
      <c r="N351" s="202"/>
      <c r="O351" s="202"/>
      <c r="P351" s="202"/>
      <c r="Q351" s="202"/>
      <c r="R351" s="202"/>
      <c r="S351" s="202"/>
      <c r="T351" s="202"/>
      <c r="U351" s="202"/>
      <c r="V351" s="202"/>
      <c r="W351" s="202"/>
      <c r="X351" s="202"/>
      <c r="Y351" s="202"/>
      <c r="Z351" s="202"/>
    </row>
    <row r="352" spans="1:26">
      <c r="A352" s="202"/>
      <c r="B352" s="202"/>
      <c r="C352" s="202"/>
      <c r="D352" s="202"/>
      <c r="E352" s="202"/>
      <c r="F352" s="202"/>
      <c r="G352" s="202"/>
      <c r="H352" s="202"/>
      <c r="I352" s="202"/>
      <c r="J352" s="202"/>
      <c r="K352" s="202"/>
      <c r="L352" s="202"/>
      <c r="M352" s="202"/>
      <c r="N352" s="202"/>
      <c r="O352" s="202"/>
      <c r="P352" s="202"/>
      <c r="Q352" s="202"/>
      <c r="R352" s="202"/>
      <c r="S352" s="202"/>
      <c r="T352" s="202"/>
      <c r="U352" s="202"/>
      <c r="V352" s="202"/>
      <c r="W352" s="202"/>
      <c r="X352" s="202"/>
      <c r="Y352" s="202"/>
      <c r="Z352" s="202"/>
    </row>
    <row r="353" spans="1:26">
      <c r="A353" s="202"/>
      <c r="B353" s="202"/>
      <c r="C353" s="202"/>
      <c r="D353" s="202"/>
      <c r="E353" s="202"/>
      <c r="F353" s="202"/>
      <c r="G353" s="202"/>
      <c r="H353" s="202"/>
      <c r="I353" s="202"/>
      <c r="J353" s="202"/>
      <c r="K353" s="202"/>
      <c r="L353" s="202"/>
      <c r="M353" s="202"/>
      <c r="N353" s="202"/>
      <c r="O353" s="202"/>
      <c r="P353" s="202"/>
      <c r="Q353" s="202"/>
      <c r="R353" s="202"/>
      <c r="S353" s="202"/>
      <c r="T353" s="202"/>
      <c r="U353" s="202"/>
      <c r="V353" s="202"/>
      <c r="W353" s="202"/>
      <c r="X353" s="202"/>
      <c r="Y353" s="202"/>
      <c r="Z353" s="202"/>
    </row>
    <row r="354" spans="1:26">
      <c r="A354" s="202"/>
      <c r="B354" s="202"/>
      <c r="C354" s="202"/>
      <c r="D354" s="202"/>
      <c r="E354" s="202"/>
      <c r="F354" s="202"/>
      <c r="G354" s="202"/>
      <c r="H354" s="202"/>
      <c r="I354" s="202"/>
      <c r="J354" s="202"/>
      <c r="K354" s="202"/>
      <c r="L354" s="202"/>
      <c r="M354" s="202"/>
      <c r="N354" s="202"/>
      <c r="O354" s="202"/>
      <c r="P354" s="202"/>
      <c r="Q354" s="202"/>
      <c r="R354" s="202"/>
      <c r="S354" s="202"/>
      <c r="T354" s="202"/>
      <c r="U354" s="202"/>
      <c r="V354" s="202"/>
      <c r="W354" s="202"/>
      <c r="X354" s="202"/>
      <c r="Y354" s="202"/>
      <c r="Z354" s="202"/>
    </row>
    <row r="355" spans="1:26">
      <c r="A355" s="202"/>
      <c r="B355" s="202"/>
      <c r="C355" s="202"/>
      <c r="D355" s="202"/>
      <c r="E355" s="202"/>
      <c r="F355" s="202"/>
      <c r="G355" s="202"/>
      <c r="H355" s="202"/>
      <c r="I355" s="202"/>
      <c r="J355" s="202"/>
      <c r="K355" s="202"/>
      <c r="L355" s="202"/>
      <c r="M355" s="202"/>
      <c r="N355" s="202"/>
      <c r="O355" s="202"/>
      <c r="P355" s="202"/>
      <c r="Q355" s="202"/>
      <c r="R355" s="202"/>
      <c r="S355" s="202"/>
      <c r="T355" s="202"/>
      <c r="U355" s="202"/>
      <c r="V355" s="202"/>
      <c r="W355" s="202"/>
      <c r="X355" s="202"/>
      <c r="Y355" s="202"/>
      <c r="Z355" s="202"/>
    </row>
    <row r="356" spans="1:26">
      <c r="A356" s="202"/>
      <c r="B356" s="202"/>
      <c r="C356" s="202"/>
      <c r="D356" s="202"/>
      <c r="E356" s="202"/>
      <c r="F356" s="202"/>
      <c r="G356" s="202"/>
      <c r="H356" s="202"/>
      <c r="I356" s="202"/>
      <c r="J356" s="202"/>
      <c r="K356" s="202"/>
      <c r="L356" s="202"/>
      <c r="M356" s="202"/>
      <c r="N356" s="202"/>
      <c r="O356" s="202"/>
      <c r="P356" s="202"/>
      <c r="Q356" s="202"/>
      <c r="R356" s="202"/>
      <c r="S356" s="202"/>
      <c r="T356" s="202"/>
      <c r="U356" s="202"/>
      <c r="V356" s="202"/>
      <c r="W356" s="202"/>
      <c r="X356" s="202"/>
      <c r="Y356" s="202"/>
      <c r="Z356" s="202"/>
    </row>
    <row r="357" spans="1:26">
      <c r="A357" s="202"/>
      <c r="B357" s="202"/>
      <c r="C357" s="202"/>
      <c r="D357" s="202"/>
      <c r="E357" s="202"/>
      <c r="F357" s="202"/>
      <c r="G357" s="202"/>
      <c r="H357" s="202"/>
      <c r="I357" s="202"/>
      <c r="J357" s="202"/>
      <c r="K357" s="202"/>
      <c r="L357" s="202"/>
      <c r="M357" s="202"/>
      <c r="N357" s="202"/>
      <c r="O357" s="202"/>
      <c r="P357" s="202"/>
      <c r="Q357" s="202"/>
      <c r="R357" s="202"/>
      <c r="S357" s="202"/>
      <c r="T357" s="202"/>
      <c r="U357" s="202"/>
      <c r="V357" s="202"/>
      <c r="W357" s="202"/>
      <c r="X357" s="202"/>
      <c r="Y357" s="202"/>
      <c r="Z357" s="202"/>
    </row>
    <row r="358" spans="1:26">
      <c r="A358" s="202"/>
      <c r="B358" s="202"/>
      <c r="C358" s="202"/>
      <c r="D358" s="202"/>
      <c r="E358" s="202"/>
      <c r="F358" s="202"/>
      <c r="G358" s="202"/>
      <c r="H358" s="202"/>
      <c r="I358" s="202"/>
      <c r="J358" s="202"/>
      <c r="K358" s="202"/>
      <c r="L358" s="202"/>
      <c r="M358" s="202"/>
      <c r="N358" s="202"/>
      <c r="O358" s="202"/>
      <c r="P358" s="202"/>
      <c r="Q358" s="202"/>
      <c r="R358" s="202"/>
      <c r="S358" s="202"/>
      <c r="T358" s="202"/>
      <c r="U358" s="202"/>
      <c r="V358" s="202"/>
      <c r="W358" s="202"/>
      <c r="X358" s="202"/>
      <c r="Y358" s="202"/>
      <c r="Z358" s="202"/>
    </row>
    <row r="359" spans="1:26">
      <c r="A359" s="202"/>
      <c r="B359" s="202"/>
      <c r="C359" s="202"/>
      <c r="D359" s="202"/>
      <c r="E359" s="202"/>
      <c r="F359" s="202"/>
      <c r="G359" s="202"/>
      <c r="H359" s="202"/>
      <c r="I359" s="202"/>
      <c r="J359" s="202"/>
      <c r="K359" s="202"/>
      <c r="L359" s="202"/>
      <c r="M359" s="202"/>
      <c r="N359" s="202"/>
      <c r="O359" s="202"/>
      <c r="P359" s="202"/>
      <c r="Q359" s="202"/>
      <c r="R359" s="202"/>
      <c r="S359" s="202"/>
      <c r="T359" s="202"/>
      <c r="U359" s="202"/>
      <c r="V359" s="202"/>
      <c r="W359" s="202"/>
      <c r="X359" s="202"/>
      <c r="Y359" s="202"/>
      <c r="Z359" s="202"/>
    </row>
    <row r="360" spans="1:26">
      <c r="A360" s="202"/>
      <c r="B360" s="202"/>
      <c r="C360" s="202"/>
      <c r="D360" s="202"/>
      <c r="E360" s="202"/>
      <c r="F360" s="202"/>
      <c r="G360" s="202"/>
      <c r="H360" s="202"/>
      <c r="I360" s="202"/>
      <c r="J360" s="202"/>
      <c r="K360" s="202"/>
      <c r="L360" s="202"/>
      <c r="M360" s="202"/>
      <c r="N360" s="202"/>
      <c r="O360" s="202"/>
      <c r="P360" s="202"/>
      <c r="Q360" s="202"/>
      <c r="R360" s="202"/>
      <c r="S360" s="202"/>
      <c r="T360" s="202"/>
      <c r="U360" s="202"/>
      <c r="V360" s="202"/>
      <c r="W360" s="202"/>
      <c r="X360" s="202"/>
      <c r="Y360" s="202"/>
      <c r="Z360" s="202"/>
    </row>
    <row r="361" spans="1:26">
      <c r="A361" s="202"/>
      <c r="B361" s="202"/>
      <c r="C361" s="202"/>
      <c r="D361" s="202"/>
      <c r="E361" s="202"/>
      <c r="F361" s="202"/>
      <c r="G361" s="202"/>
      <c r="H361" s="202"/>
      <c r="I361" s="202"/>
      <c r="J361" s="202"/>
      <c r="K361" s="202"/>
      <c r="L361" s="202"/>
      <c r="M361" s="202"/>
      <c r="N361" s="202"/>
      <c r="O361" s="202"/>
      <c r="P361" s="202"/>
      <c r="Q361" s="202"/>
      <c r="R361" s="202"/>
      <c r="S361" s="202"/>
      <c r="T361" s="202"/>
      <c r="U361" s="202"/>
      <c r="V361" s="202"/>
      <c r="W361" s="202"/>
      <c r="X361" s="202"/>
      <c r="Y361" s="202"/>
      <c r="Z361" s="202"/>
    </row>
    <row r="362" spans="1:26">
      <c r="A362" s="202"/>
      <c r="B362" s="202"/>
      <c r="C362" s="202"/>
      <c r="D362" s="202"/>
      <c r="E362" s="202"/>
      <c r="F362" s="202"/>
      <c r="G362" s="202"/>
      <c r="H362" s="202"/>
      <c r="I362" s="202"/>
      <c r="J362" s="202"/>
      <c r="K362" s="202"/>
      <c r="L362" s="202"/>
      <c r="M362" s="202"/>
      <c r="N362" s="202"/>
      <c r="O362" s="202"/>
      <c r="P362" s="202"/>
      <c r="Q362" s="202"/>
      <c r="R362" s="202"/>
      <c r="S362" s="202"/>
      <c r="T362" s="202"/>
      <c r="U362" s="202"/>
      <c r="V362" s="202"/>
      <c r="W362" s="202"/>
      <c r="X362" s="202"/>
      <c r="Y362" s="202"/>
      <c r="Z362" s="202"/>
    </row>
    <row r="363" spans="1:26">
      <c r="A363" s="202"/>
      <c r="B363" s="202"/>
      <c r="C363" s="202"/>
      <c r="D363" s="202"/>
      <c r="E363" s="202"/>
      <c r="F363" s="202"/>
      <c r="G363" s="202"/>
      <c r="H363" s="202"/>
      <c r="I363" s="202"/>
      <c r="J363" s="202"/>
      <c r="K363" s="202"/>
      <c r="L363" s="202"/>
      <c r="M363" s="202"/>
      <c r="N363" s="202"/>
      <c r="O363" s="202"/>
      <c r="P363" s="202"/>
      <c r="Q363" s="202"/>
      <c r="R363" s="202"/>
      <c r="S363" s="202"/>
      <c r="T363" s="202"/>
      <c r="U363" s="202"/>
      <c r="V363" s="202"/>
      <c r="W363" s="202"/>
      <c r="X363" s="202"/>
      <c r="Y363" s="202"/>
      <c r="Z363" s="202"/>
    </row>
    <row r="364" spans="1:26">
      <c r="A364" s="202"/>
      <c r="B364" s="202"/>
      <c r="C364" s="202"/>
      <c r="D364" s="202"/>
      <c r="E364" s="202"/>
      <c r="F364" s="202"/>
      <c r="G364" s="202"/>
      <c r="H364" s="202"/>
      <c r="I364" s="202"/>
      <c r="J364" s="202"/>
      <c r="K364" s="202"/>
      <c r="L364" s="202"/>
      <c r="M364" s="202"/>
      <c r="N364" s="202"/>
      <c r="O364" s="202"/>
      <c r="P364" s="202"/>
      <c r="Q364" s="202"/>
      <c r="R364" s="202"/>
      <c r="S364" s="202"/>
      <c r="T364" s="202"/>
      <c r="U364" s="202"/>
      <c r="V364" s="202"/>
      <c r="W364" s="202"/>
      <c r="X364" s="202"/>
      <c r="Y364" s="202"/>
      <c r="Z364" s="202"/>
    </row>
    <row r="365" spans="1:26">
      <c r="A365" s="202"/>
      <c r="B365" s="202"/>
      <c r="C365" s="202"/>
      <c r="D365" s="202"/>
      <c r="E365" s="202"/>
      <c r="F365" s="202"/>
      <c r="G365" s="202"/>
      <c r="H365" s="202"/>
      <c r="I365" s="202"/>
      <c r="J365" s="202"/>
      <c r="K365" s="202"/>
      <c r="L365" s="202"/>
      <c r="M365" s="202"/>
      <c r="N365" s="202"/>
      <c r="O365" s="202"/>
      <c r="P365" s="202"/>
      <c r="Q365" s="202"/>
      <c r="R365" s="202"/>
      <c r="S365" s="202"/>
      <c r="T365" s="202"/>
      <c r="U365" s="202"/>
      <c r="V365" s="202"/>
      <c r="W365" s="202"/>
      <c r="X365" s="202"/>
      <c r="Y365" s="202"/>
      <c r="Z365" s="202"/>
    </row>
    <row r="366" spans="1:26">
      <c r="A366" s="202"/>
      <c r="B366" s="202"/>
      <c r="C366" s="202"/>
      <c r="D366" s="202"/>
      <c r="E366" s="202"/>
      <c r="F366" s="202"/>
      <c r="G366" s="202"/>
      <c r="H366" s="202"/>
      <c r="I366" s="202"/>
      <c r="J366" s="202"/>
      <c r="K366" s="202"/>
      <c r="L366" s="202"/>
      <c r="M366" s="202"/>
      <c r="N366" s="202"/>
      <c r="O366" s="202"/>
      <c r="P366" s="202"/>
      <c r="Q366" s="202"/>
      <c r="R366" s="202"/>
      <c r="S366" s="202"/>
      <c r="T366" s="202"/>
      <c r="U366" s="202"/>
      <c r="V366" s="202"/>
      <c r="W366" s="202"/>
      <c r="X366" s="202"/>
      <c r="Y366" s="202"/>
      <c r="Z366" s="202"/>
    </row>
    <row r="367" spans="1:26">
      <c r="A367" s="202"/>
      <c r="B367" s="202"/>
      <c r="C367" s="202"/>
      <c r="D367" s="202"/>
      <c r="E367" s="202"/>
      <c r="F367" s="202"/>
      <c r="G367" s="202"/>
      <c r="H367" s="202"/>
      <c r="I367" s="202"/>
      <c r="J367" s="202"/>
      <c r="K367" s="202"/>
      <c r="L367" s="202"/>
      <c r="M367" s="202"/>
      <c r="N367" s="202"/>
      <c r="O367" s="202"/>
      <c r="P367" s="202"/>
      <c r="Q367" s="202"/>
      <c r="R367" s="202"/>
      <c r="S367" s="202"/>
      <c r="T367" s="202"/>
      <c r="U367" s="202"/>
      <c r="V367" s="202"/>
      <c r="W367" s="202"/>
      <c r="X367" s="202"/>
      <c r="Y367" s="202"/>
      <c r="Z367" s="202"/>
    </row>
    <row r="368" spans="1:26">
      <c r="A368" s="202"/>
      <c r="B368" s="202"/>
      <c r="C368" s="202"/>
      <c r="D368" s="202"/>
      <c r="E368" s="202"/>
      <c r="F368" s="202"/>
      <c r="G368" s="202"/>
      <c r="H368" s="202"/>
      <c r="I368" s="202"/>
      <c r="J368" s="202"/>
      <c r="K368" s="202"/>
      <c r="L368" s="202"/>
      <c r="M368" s="202"/>
      <c r="N368" s="202"/>
      <c r="O368" s="202"/>
      <c r="P368" s="202"/>
      <c r="Q368" s="202"/>
      <c r="R368" s="202"/>
      <c r="S368" s="202"/>
      <c r="T368" s="202"/>
      <c r="U368" s="202"/>
      <c r="V368" s="202"/>
      <c r="W368" s="202"/>
      <c r="X368" s="202"/>
      <c r="Y368" s="202"/>
      <c r="Z368" s="202"/>
    </row>
    <row r="369" spans="1:26">
      <c r="A369" s="202"/>
      <c r="B369" s="202"/>
      <c r="C369" s="202"/>
      <c r="D369" s="202"/>
      <c r="E369" s="202"/>
      <c r="F369" s="202"/>
      <c r="G369" s="202"/>
      <c r="H369" s="202"/>
      <c r="I369" s="202"/>
      <c r="J369" s="202"/>
      <c r="K369" s="202"/>
      <c r="L369" s="202"/>
      <c r="M369" s="202"/>
      <c r="N369" s="202"/>
      <c r="O369" s="202"/>
      <c r="P369" s="202"/>
      <c r="Q369" s="202"/>
      <c r="R369" s="202"/>
      <c r="S369" s="202"/>
      <c r="T369" s="202"/>
      <c r="U369" s="202"/>
      <c r="V369" s="202"/>
      <c r="W369" s="202"/>
      <c r="X369" s="202"/>
      <c r="Y369" s="202"/>
      <c r="Z369" s="202"/>
    </row>
    <row r="370" spans="1:26">
      <c r="A370" s="202"/>
      <c r="B370" s="202"/>
      <c r="C370" s="202"/>
      <c r="D370" s="202"/>
      <c r="E370" s="202"/>
      <c r="F370" s="202"/>
      <c r="G370" s="202"/>
      <c r="H370" s="202"/>
      <c r="I370" s="202"/>
      <c r="J370" s="202"/>
      <c r="K370" s="202"/>
      <c r="L370" s="202"/>
      <c r="M370" s="202"/>
      <c r="N370" s="202"/>
      <c r="O370" s="202"/>
      <c r="P370" s="202"/>
      <c r="Q370" s="202"/>
      <c r="R370" s="202"/>
      <c r="S370" s="202"/>
      <c r="T370" s="202"/>
      <c r="U370" s="202"/>
      <c r="V370" s="202"/>
      <c r="W370" s="202"/>
      <c r="X370" s="202"/>
      <c r="Y370" s="202"/>
      <c r="Z370" s="202"/>
    </row>
    <row r="371" spans="1:26">
      <c r="A371" s="202"/>
      <c r="B371" s="202"/>
      <c r="C371" s="202"/>
      <c r="D371" s="202"/>
      <c r="E371" s="202"/>
      <c r="F371" s="202"/>
      <c r="G371" s="202"/>
      <c r="H371" s="202"/>
      <c r="I371" s="202"/>
      <c r="J371" s="202"/>
      <c r="K371" s="202"/>
      <c r="L371" s="202"/>
      <c r="M371" s="202"/>
      <c r="N371" s="202"/>
      <c r="O371" s="202"/>
      <c r="P371" s="202"/>
      <c r="Q371" s="202"/>
      <c r="R371" s="202"/>
      <c r="S371" s="202"/>
      <c r="T371" s="202"/>
      <c r="U371" s="202"/>
      <c r="V371" s="202"/>
      <c r="W371" s="202"/>
      <c r="X371" s="202"/>
      <c r="Y371" s="202"/>
      <c r="Z371" s="202"/>
    </row>
    <row r="372" spans="1:26">
      <c r="A372" s="202"/>
      <c r="B372" s="202"/>
      <c r="C372" s="202"/>
      <c r="D372" s="202"/>
      <c r="E372" s="202"/>
      <c r="F372" s="202"/>
      <c r="G372" s="202"/>
      <c r="H372" s="202"/>
      <c r="I372" s="202"/>
      <c r="J372" s="202"/>
      <c r="K372" s="202"/>
      <c r="L372" s="202"/>
      <c r="M372" s="202"/>
      <c r="N372" s="202"/>
      <c r="O372" s="202"/>
      <c r="P372" s="202"/>
      <c r="Q372" s="202"/>
      <c r="R372" s="202"/>
      <c r="S372" s="202"/>
      <c r="T372" s="202"/>
      <c r="U372" s="202"/>
      <c r="V372" s="202"/>
      <c r="W372" s="202"/>
      <c r="X372" s="202"/>
      <c r="Y372" s="202"/>
      <c r="Z372" s="202"/>
    </row>
    <row r="373" spans="1:26">
      <c r="A373" s="202"/>
      <c r="B373" s="202"/>
      <c r="C373" s="202"/>
      <c r="D373" s="202"/>
      <c r="E373" s="202"/>
      <c r="F373" s="202"/>
      <c r="G373" s="202"/>
      <c r="H373" s="202"/>
      <c r="I373" s="202"/>
      <c r="J373" s="202"/>
      <c r="K373" s="202"/>
      <c r="L373" s="202"/>
      <c r="M373" s="202"/>
      <c r="N373" s="202"/>
      <c r="O373" s="202"/>
      <c r="P373" s="202"/>
      <c r="Q373" s="202"/>
      <c r="R373" s="202"/>
      <c r="S373" s="202"/>
      <c r="T373" s="202"/>
      <c r="U373" s="202"/>
      <c r="V373" s="202"/>
      <c r="W373" s="202"/>
      <c r="X373" s="202"/>
      <c r="Y373" s="202"/>
      <c r="Z373" s="202"/>
    </row>
    <row r="374" spans="1:26">
      <c r="A374" s="202"/>
      <c r="B374" s="202"/>
      <c r="C374" s="202"/>
      <c r="D374" s="202"/>
      <c r="E374" s="202"/>
      <c r="F374" s="202"/>
      <c r="G374" s="202"/>
      <c r="H374" s="202"/>
      <c r="I374" s="202"/>
      <c r="J374" s="202"/>
      <c r="K374" s="202"/>
      <c r="L374" s="202"/>
      <c r="M374" s="202"/>
      <c r="N374" s="202"/>
      <c r="O374" s="202"/>
      <c r="P374" s="202"/>
      <c r="Q374" s="202"/>
      <c r="R374" s="202"/>
      <c r="S374" s="202"/>
      <c r="T374" s="202"/>
      <c r="U374" s="202"/>
      <c r="V374" s="202"/>
      <c r="W374" s="202"/>
      <c r="X374" s="202"/>
      <c r="Y374" s="202"/>
      <c r="Z374" s="202"/>
    </row>
    <row r="375" spans="1:26">
      <c r="A375" s="202"/>
      <c r="B375" s="202"/>
      <c r="C375" s="202"/>
      <c r="D375" s="202"/>
      <c r="E375" s="202"/>
      <c r="F375" s="202"/>
      <c r="G375" s="202"/>
      <c r="H375" s="202"/>
      <c r="I375" s="202"/>
      <c r="J375" s="202"/>
      <c r="K375" s="202"/>
      <c r="L375" s="202"/>
      <c r="M375" s="202"/>
      <c r="N375" s="202"/>
      <c r="O375" s="202"/>
      <c r="P375" s="202"/>
      <c r="Q375" s="202"/>
      <c r="R375" s="202"/>
      <c r="S375" s="202"/>
      <c r="T375" s="202"/>
      <c r="U375" s="202"/>
      <c r="V375" s="202"/>
      <c r="W375" s="202"/>
      <c r="X375" s="202"/>
      <c r="Y375" s="202"/>
      <c r="Z375" s="202"/>
    </row>
    <row r="376" spans="1:26">
      <c r="A376" s="202"/>
      <c r="B376" s="202"/>
      <c r="C376" s="202"/>
      <c r="D376" s="202"/>
      <c r="E376" s="202"/>
      <c r="F376" s="202"/>
      <c r="G376" s="202"/>
      <c r="H376" s="202"/>
      <c r="I376" s="202"/>
      <c r="J376" s="202"/>
      <c r="K376" s="202"/>
      <c r="L376" s="202"/>
      <c r="M376" s="202"/>
      <c r="N376" s="202"/>
      <c r="O376" s="202"/>
      <c r="P376" s="202"/>
      <c r="Q376" s="202"/>
      <c r="R376" s="202"/>
      <c r="S376" s="202"/>
      <c r="T376" s="202"/>
      <c r="U376" s="202"/>
      <c r="V376" s="202"/>
      <c r="W376" s="202"/>
      <c r="X376" s="202"/>
      <c r="Y376" s="202"/>
      <c r="Z376" s="202"/>
    </row>
    <row r="377" spans="1:26">
      <c r="A377" s="202"/>
      <c r="B377" s="202"/>
      <c r="C377" s="202"/>
      <c r="D377" s="202"/>
      <c r="E377" s="202"/>
      <c r="F377" s="202"/>
      <c r="G377" s="202"/>
      <c r="H377" s="202"/>
      <c r="I377" s="202"/>
      <c r="J377" s="202"/>
      <c r="K377" s="202"/>
      <c r="L377" s="202"/>
      <c r="M377" s="202"/>
      <c r="N377" s="202"/>
      <c r="O377" s="202"/>
      <c r="P377" s="202"/>
      <c r="Q377" s="202"/>
      <c r="R377" s="202"/>
      <c r="S377" s="202"/>
      <c r="T377" s="202"/>
      <c r="U377" s="202"/>
      <c r="V377" s="202"/>
      <c r="W377" s="202"/>
      <c r="X377" s="202"/>
      <c r="Y377" s="202"/>
      <c r="Z377" s="202"/>
    </row>
    <row r="378" spans="1:26">
      <c r="A378" s="202"/>
      <c r="B378" s="202"/>
      <c r="C378" s="202"/>
      <c r="D378" s="202"/>
      <c r="E378" s="202"/>
      <c r="F378" s="202"/>
      <c r="G378" s="202"/>
      <c r="H378" s="202"/>
      <c r="I378" s="202"/>
      <c r="J378" s="202"/>
      <c r="K378" s="202"/>
      <c r="L378" s="202"/>
      <c r="M378" s="202"/>
      <c r="N378" s="202"/>
      <c r="O378" s="202"/>
      <c r="P378" s="202"/>
      <c r="Q378" s="202"/>
      <c r="R378" s="202"/>
      <c r="S378" s="202"/>
      <c r="T378" s="202"/>
      <c r="U378" s="202"/>
      <c r="V378" s="202"/>
      <c r="W378" s="202"/>
      <c r="X378" s="202"/>
      <c r="Y378" s="202"/>
      <c r="Z378" s="202"/>
    </row>
    <row r="379" spans="1:26">
      <c r="A379" s="202"/>
      <c r="B379" s="202"/>
      <c r="C379" s="202"/>
      <c r="D379" s="202"/>
      <c r="E379" s="202"/>
      <c r="F379" s="202"/>
      <c r="G379" s="202"/>
      <c r="H379" s="202"/>
      <c r="I379" s="202"/>
      <c r="J379" s="202"/>
      <c r="K379" s="202"/>
      <c r="L379" s="202"/>
      <c r="M379" s="202"/>
      <c r="N379" s="202"/>
      <c r="O379" s="202"/>
      <c r="P379" s="202"/>
      <c r="Q379" s="202"/>
      <c r="R379" s="202"/>
      <c r="S379" s="202"/>
      <c r="T379" s="202"/>
      <c r="U379" s="202"/>
      <c r="V379" s="202"/>
      <c r="W379" s="202"/>
      <c r="X379" s="202"/>
      <c r="Y379" s="202"/>
      <c r="Z379" s="202"/>
    </row>
    <row r="380" spans="1:26">
      <c r="A380" s="202"/>
      <c r="B380" s="202"/>
      <c r="C380" s="202"/>
      <c r="D380" s="202"/>
      <c r="E380" s="202"/>
      <c r="F380" s="202"/>
      <c r="G380" s="202"/>
      <c r="H380" s="202"/>
      <c r="I380" s="202"/>
      <c r="J380" s="202"/>
      <c r="K380" s="202"/>
      <c r="L380" s="202"/>
      <c r="M380" s="202"/>
      <c r="N380" s="202"/>
      <c r="O380" s="202"/>
      <c r="P380" s="202"/>
      <c r="Q380" s="202"/>
      <c r="R380" s="202"/>
      <c r="S380" s="202"/>
      <c r="T380" s="202"/>
      <c r="U380" s="202"/>
      <c r="V380" s="202"/>
      <c r="W380" s="202"/>
      <c r="X380" s="202"/>
      <c r="Y380" s="202"/>
      <c r="Z380" s="202"/>
    </row>
    <row r="381" spans="1:26">
      <c r="A381" s="202"/>
      <c r="B381" s="202"/>
      <c r="C381" s="202"/>
      <c r="D381" s="202"/>
      <c r="E381" s="202"/>
      <c r="F381" s="202"/>
      <c r="G381" s="202"/>
      <c r="H381" s="202"/>
      <c r="I381" s="202"/>
      <c r="J381" s="202"/>
      <c r="K381" s="202"/>
      <c r="L381" s="202"/>
      <c r="M381" s="202"/>
      <c r="N381" s="202"/>
      <c r="O381" s="202"/>
      <c r="P381" s="202"/>
      <c r="Q381" s="202"/>
      <c r="R381" s="202"/>
      <c r="S381" s="202"/>
      <c r="T381" s="202"/>
      <c r="U381" s="202"/>
      <c r="V381" s="202"/>
      <c r="W381" s="202"/>
      <c r="X381" s="202"/>
      <c r="Y381" s="202"/>
      <c r="Z381" s="202"/>
    </row>
    <row r="382" spans="1:26">
      <c r="A382" s="202"/>
      <c r="B382" s="202"/>
      <c r="C382" s="202"/>
      <c r="D382" s="202"/>
      <c r="E382" s="202"/>
      <c r="F382" s="202"/>
      <c r="G382" s="202"/>
      <c r="H382" s="202"/>
      <c r="I382" s="202"/>
      <c r="J382" s="202"/>
      <c r="K382" s="202"/>
      <c r="L382" s="202"/>
      <c r="M382" s="202"/>
      <c r="N382" s="202"/>
      <c r="O382" s="202"/>
      <c r="P382" s="202"/>
      <c r="Q382" s="202"/>
      <c r="R382" s="202"/>
      <c r="S382" s="202"/>
      <c r="T382" s="202"/>
      <c r="U382" s="202"/>
      <c r="V382" s="202"/>
      <c r="W382" s="202"/>
      <c r="X382" s="202"/>
      <c r="Y382" s="202"/>
      <c r="Z382" s="202"/>
    </row>
    <row r="383" spans="1:26">
      <c r="A383" s="202"/>
      <c r="B383" s="202"/>
      <c r="C383" s="202"/>
      <c r="D383" s="202"/>
      <c r="E383" s="202"/>
      <c r="F383" s="202"/>
      <c r="G383" s="202"/>
      <c r="H383" s="202"/>
      <c r="I383" s="202"/>
      <c r="J383" s="202"/>
      <c r="K383" s="202"/>
      <c r="L383" s="202"/>
      <c r="M383" s="202"/>
      <c r="N383" s="202"/>
      <c r="O383" s="202"/>
      <c r="P383" s="202"/>
      <c r="Q383" s="202"/>
      <c r="R383" s="202"/>
      <c r="S383" s="202"/>
      <c r="T383" s="202"/>
      <c r="U383" s="202"/>
      <c r="V383" s="202"/>
      <c r="W383" s="202"/>
      <c r="X383" s="202"/>
      <c r="Y383" s="202"/>
      <c r="Z383" s="202"/>
    </row>
    <row r="384" spans="1:26">
      <c r="A384" s="202"/>
      <c r="B384" s="202"/>
      <c r="C384" s="202"/>
      <c r="D384" s="202"/>
      <c r="E384" s="202"/>
      <c r="F384" s="202"/>
      <c r="G384" s="202"/>
      <c r="H384" s="202"/>
      <c r="I384" s="202"/>
      <c r="J384" s="202"/>
      <c r="K384" s="202"/>
      <c r="L384" s="202"/>
      <c r="M384" s="202"/>
      <c r="N384" s="202"/>
      <c r="O384" s="202"/>
      <c r="P384" s="202"/>
      <c r="Q384" s="202"/>
      <c r="R384" s="202"/>
      <c r="S384" s="202"/>
      <c r="T384" s="202"/>
      <c r="U384" s="202"/>
      <c r="V384" s="202"/>
      <c r="W384" s="202"/>
      <c r="X384" s="202"/>
      <c r="Y384" s="202"/>
      <c r="Z384" s="202"/>
    </row>
    <row r="385" spans="1:26">
      <c r="A385" s="202"/>
      <c r="B385" s="202"/>
      <c r="C385" s="202"/>
      <c r="D385" s="202"/>
      <c r="E385" s="202"/>
      <c r="F385" s="202"/>
      <c r="G385" s="202"/>
      <c r="H385" s="202"/>
      <c r="I385" s="202"/>
      <c r="J385" s="202"/>
      <c r="K385" s="202"/>
      <c r="L385" s="202"/>
      <c r="M385" s="202"/>
      <c r="N385" s="202"/>
      <c r="O385" s="202"/>
      <c r="P385" s="202"/>
      <c r="Q385" s="202"/>
      <c r="R385" s="202"/>
      <c r="S385" s="202"/>
      <c r="T385" s="202"/>
      <c r="U385" s="202"/>
      <c r="V385" s="202"/>
      <c r="W385" s="202"/>
      <c r="X385" s="202"/>
      <c r="Y385" s="202"/>
      <c r="Z385" s="202"/>
    </row>
    <row r="386" spans="1:26">
      <c r="A386" s="202"/>
      <c r="B386" s="202"/>
      <c r="C386" s="202"/>
      <c r="D386" s="202"/>
      <c r="E386" s="202"/>
      <c r="F386" s="202"/>
      <c r="G386" s="202"/>
      <c r="H386" s="202"/>
      <c r="I386" s="202"/>
      <c r="J386" s="202"/>
      <c r="K386" s="202"/>
      <c r="L386" s="202"/>
      <c r="M386" s="202"/>
      <c r="N386" s="202"/>
      <c r="O386" s="202"/>
      <c r="P386" s="202"/>
      <c r="Q386" s="202"/>
      <c r="R386" s="202"/>
      <c r="S386" s="202"/>
      <c r="T386" s="202"/>
      <c r="U386" s="202"/>
      <c r="V386" s="202"/>
      <c r="W386" s="202"/>
      <c r="X386" s="202"/>
      <c r="Y386" s="202"/>
      <c r="Z386" s="202"/>
    </row>
    <row r="387" spans="1:26">
      <c r="A387" s="202"/>
      <c r="B387" s="202"/>
      <c r="C387" s="202"/>
      <c r="D387" s="202"/>
      <c r="E387" s="202"/>
      <c r="F387" s="202"/>
      <c r="G387" s="202"/>
      <c r="H387" s="202"/>
      <c r="I387" s="202"/>
      <c r="J387" s="202"/>
      <c r="K387" s="202"/>
      <c r="L387" s="202"/>
      <c r="M387" s="202"/>
      <c r="N387" s="202"/>
      <c r="O387" s="202"/>
      <c r="P387" s="202"/>
      <c r="Q387" s="202"/>
      <c r="R387" s="202"/>
      <c r="S387" s="202"/>
      <c r="T387" s="202"/>
      <c r="U387" s="202"/>
      <c r="V387" s="202"/>
      <c r="W387" s="202"/>
      <c r="X387" s="202"/>
      <c r="Y387" s="202"/>
      <c r="Z387" s="202"/>
    </row>
    <row r="388" spans="1:26">
      <c r="A388" s="202"/>
      <c r="B388" s="202"/>
      <c r="C388" s="202"/>
      <c r="D388" s="202"/>
      <c r="E388" s="202"/>
      <c r="F388" s="202"/>
      <c r="G388" s="202"/>
      <c r="H388" s="202"/>
      <c r="I388" s="202"/>
      <c r="J388" s="202"/>
      <c r="K388" s="202"/>
      <c r="L388" s="202"/>
      <c r="M388" s="202"/>
      <c r="N388" s="202"/>
      <c r="O388" s="202"/>
      <c r="P388" s="202"/>
      <c r="Q388" s="202"/>
      <c r="R388" s="202"/>
      <c r="S388" s="202"/>
      <c r="T388" s="202"/>
      <c r="U388" s="202"/>
      <c r="V388" s="202"/>
      <c r="W388" s="202"/>
      <c r="X388" s="202"/>
      <c r="Y388" s="202"/>
      <c r="Z388" s="202"/>
    </row>
    <row r="389" spans="1:26">
      <c r="A389" s="202"/>
      <c r="B389" s="202"/>
      <c r="C389" s="202"/>
      <c r="D389" s="202"/>
      <c r="E389" s="202"/>
      <c r="F389" s="202"/>
      <c r="G389" s="202"/>
      <c r="H389" s="202"/>
      <c r="I389" s="202"/>
      <c r="J389" s="202"/>
      <c r="K389" s="202"/>
      <c r="L389" s="202"/>
      <c r="M389" s="202"/>
      <c r="N389" s="202"/>
      <c r="O389" s="202"/>
      <c r="P389" s="202"/>
      <c r="Q389" s="202"/>
      <c r="R389" s="202"/>
      <c r="S389" s="202"/>
      <c r="T389" s="202"/>
      <c r="U389" s="202"/>
      <c r="V389" s="202"/>
      <c r="W389" s="202"/>
      <c r="X389" s="202"/>
      <c r="Y389" s="202"/>
      <c r="Z389" s="202"/>
    </row>
    <row r="390" spans="1:26">
      <c r="A390" s="202"/>
      <c r="B390" s="202"/>
      <c r="C390" s="202"/>
      <c r="D390" s="202"/>
      <c r="E390" s="202"/>
      <c r="F390" s="202"/>
      <c r="G390" s="202"/>
      <c r="H390" s="202"/>
      <c r="I390" s="202"/>
      <c r="J390" s="202"/>
      <c r="K390" s="202"/>
      <c r="L390" s="202"/>
      <c r="M390" s="202"/>
      <c r="N390" s="202"/>
      <c r="O390" s="202"/>
      <c r="P390" s="202"/>
      <c r="Q390" s="202"/>
      <c r="R390" s="202"/>
      <c r="S390" s="202"/>
      <c r="T390" s="202"/>
      <c r="U390" s="202"/>
      <c r="V390" s="202"/>
      <c r="W390" s="202"/>
      <c r="X390" s="202"/>
      <c r="Y390" s="202"/>
      <c r="Z390" s="202"/>
    </row>
    <row r="391" spans="1:26">
      <c r="A391" s="202"/>
      <c r="B391" s="202"/>
      <c r="C391" s="202"/>
      <c r="D391" s="202"/>
      <c r="E391" s="202"/>
      <c r="F391" s="202"/>
      <c r="G391" s="202"/>
      <c r="H391" s="202"/>
      <c r="I391" s="202"/>
      <c r="J391" s="202"/>
      <c r="K391" s="202"/>
      <c r="L391" s="202"/>
      <c r="M391" s="202"/>
      <c r="N391" s="202"/>
      <c r="O391" s="202"/>
      <c r="P391" s="202"/>
      <c r="Q391" s="202"/>
      <c r="R391" s="202"/>
      <c r="S391" s="202"/>
      <c r="T391" s="202"/>
      <c r="U391" s="202"/>
      <c r="V391" s="202"/>
      <c r="W391" s="202"/>
      <c r="X391" s="202"/>
      <c r="Y391" s="202"/>
      <c r="Z391" s="202"/>
    </row>
    <row r="392" spans="1:26">
      <c r="A392" s="202"/>
      <c r="B392" s="202"/>
      <c r="C392" s="202"/>
      <c r="D392" s="202"/>
      <c r="E392" s="202"/>
      <c r="F392" s="202"/>
      <c r="G392" s="202"/>
      <c r="H392" s="202"/>
      <c r="I392" s="202"/>
      <c r="J392" s="202"/>
      <c r="K392" s="202"/>
      <c r="L392" s="202"/>
      <c r="M392" s="202"/>
      <c r="N392" s="202"/>
      <c r="O392" s="202"/>
      <c r="P392" s="202"/>
      <c r="Q392" s="202"/>
      <c r="R392" s="202"/>
      <c r="S392" s="202"/>
      <c r="T392" s="202"/>
      <c r="U392" s="202"/>
      <c r="V392" s="202"/>
      <c r="W392" s="202"/>
      <c r="X392" s="202"/>
      <c r="Y392" s="202"/>
      <c r="Z392" s="202"/>
    </row>
    <row r="393" spans="1:26">
      <c r="A393" s="202"/>
      <c r="B393" s="202"/>
      <c r="C393" s="202"/>
      <c r="D393" s="202"/>
      <c r="E393" s="202"/>
      <c r="F393" s="202"/>
      <c r="G393" s="202"/>
      <c r="H393" s="202"/>
      <c r="I393" s="202"/>
      <c r="J393" s="202"/>
      <c r="K393" s="202"/>
      <c r="L393" s="202"/>
      <c r="M393" s="202"/>
      <c r="N393" s="202"/>
      <c r="O393" s="202"/>
      <c r="P393" s="202"/>
      <c r="Q393" s="202"/>
      <c r="R393" s="202"/>
      <c r="S393" s="202"/>
      <c r="T393" s="202"/>
      <c r="U393" s="202"/>
      <c r="V393" s="202"/>
      <c r="W393" s="202"/>
      <c r="X393" s="202"/>
      <c r="Y393" s="202"/>
      <c r="Z393" s="202"/>
    </row>
    <row r="394" spans="1:26">
      <c r="A394" s="202"/>
      <c r="B394" s="202"/>
      <c r="C394" s="202"/>
      <c r="D394" s="202"/>
      <c r="E394" s="202"/>
      <c r="F394" s="202"/>
      <c r="G394" s="202"/>
      <c r="H394" s="202"/>
      <c r="I394" s="202"/>
      <c r="J394" s="202"/>
      <c r="K394" s="202"/>
      <c r="L394" s="202"/>
      <c r="M394" s="202"/>
      <c r="N394" s="202"/>
      <c r="O394" s="202"/>
      <c r="P394" s="202"/>
      <c r="Q394" s="202"/>
      <c r="R394" s="202"/>
      <c r="S394" s="202"/>
      <c r="T394" s="202"/>
      <c r="U394" s="202"/>
      <c r="V394" s="202"/>
      <c r="W394" s="202"/>
      <c r="X394" s="202"/>
      <c r="Y394" s="202"/>
      <c r="Z394" s="202"/>
    </row>
    <row r="395" spans="1:26">
      <c r="A395" s="202"/>
      <c r="B395" s="202"/>
      <c r="C395" s="202"/>
      <c r="D395" s="202"/>
      <c r="E395" s="202"/>
      <c r="F395" s="202"/>
      <c r="G395" s="202"/>
      <c r="H395" s="202"/>
      <c r="I395" s="202"/>
      <c r="J395" s="202"/>
      <c r="K395" s="202"/>
      <c r="L395" s="202"/>
      <c r="M395" s="202"/>
      <c r="N395" s="202"/>
      <c r="O395" s="202"/>
      <c r="P395" s="202"/>
      <c r="Q395" s="202"/>
      <c r="R395" s="202"/>
      <c r="S395" s="202"/>
      <c r="T395" s="202"/>
      <c r="U395" s="202"/>
      <c r="V395" s="202"/>
      <c r="W395" s="202"/>
      <c r="X395" s="202"/>
      <c r="Y395" s="202"/>
      <c r="Z395" s="202"/>
    </row>
    <row r="396" spans="1:26">
      <c r="A396" s="202"/>
      <c r="B396" s="202"/>
      <c r="C396" s="202"/>
      <c r="D396" s="202"/>
      <c r="E396" s="202"/>
      <c r="F396" s="202"/>
      <c r="G396" s="202"/>
      <c r="H396" s="202"/>
      <c r="I396" s="202"/>
      <c r="J396" s="202"/>
      <c r="K396" s="202"/>
      <c r="L396" s="202"/>
      <c r="M396" s="202"/>
      <c r="N396" s="202"/>
      <c r="O396" s="202"/>
      <c r="P396" s="202"/>
      <c r="Q396" s="202"/>
      <c r="R396" s="202"/>
      <c r="S396" s="202"/>
      <c r="T396" s="202"/>
      <c r="U396" s="202"/>
      <c r="V396" s="202"/>
      <c r="W396" s="202"/>
      <c r="X396" s="202"/>
      <c r="Y396" s="202"/>
      <c r="Z396" s="202"/>
    </row>
    <row r="397" spans="1:26">
      <c r="A397" s="202"/>
      <c r="B397" s="202"/>
      <c r="C397" s="202"/>
      <c r="D397" s="202"/>
      <c r="E397" s="202"/>
      <c r="F397" s="202"/>
      <c r="G397" s="202"/>
      <c r="H397" s="202"/>
      <c r="I397" s="202"/>
      <c r="J397" s="202"/>
      <c r="K397" s="202"/>
      <c r="L397" s="202"/>
      <c r="M397" s="202"/>
      <c r="N397" s="202"/>
      <c r="O397" s="202"/>
      <c r="P397" s="202"/>
      <c r="Q397" s="202"/>
      <c r="R397" s="202"/>
      <c r="S397" s="202"/>
      <c r="T397" s="202"/>
      <c r="U397" s="202"/>
      <c r="V397" s="202"/>
      <c r="W397" s="202"/>
      <c r="X397" s="202"/>
      <c r="Y397" s="202"/>
      <c r="Z397" s="202"/>
    </row>
    <row r="398" spans="1:26">
      <c r="A398" s="202"/>
      <c r="B398" s="202"/>
      <c r="C398" s="202"/>
      <c r="D398" s="202"/>
      <c r="E398" s="202"/>
      <c r="F398" s="202"/>
      <c r="G398" s="202"/>
      <c r="H398" s="202"/>
      <c r="I398" s="202"/>
      <c r="J398" s="202"/>
      <c r="K398" s="202"/>
      <c r="L398" s="202"/>
      <c r="M398" s="202"/>
      <c r="N398" s="202"/>
      <c r="O398" s="202"/>
      <c r="P398" s="202"/>
      <c r="Q398" s="202"/>
      <c r="R398" s="202"/>
      <c r="S398" s="202"/>
      <c r="T398" s="202"/>
      <c r="U398" s="202"/>
      <c r="V398" s="202"/>
      <c r="W398" s="202"/>
      <c r="X398" s="202"/>
      <c r="Y398" s="202"/>
      <c r="Z398" s="202"/>
    </row>
    <row r="399" spans="1:26">
      <c r="A399" s="202"/>
      <c r="B399" s="202"/>
      <c r="C399" s="202"/>
      <c r="D399" s="202"/>
      <c r="E399" s="202"/>
      <c r="F399" s="202"/>
      <c r="G399" s="202"/>
      <c r="H399" s="202"/>
      <c r="I399" s="202"/>
      <c r="J399" s="202"/>
      <c r="K399" s="202"/>
      <c r="L399" s="202"/>
      <c r="M399" s="202"/>
      <c r="N399" s="202"/>
      <c r="O399" s="202"/>
      <c r="P399" s="202"/>
      <c r="Q399" s="202"/>
      <c r="R399" s="202"/>
      <c r="S399" s="202"/>
      <c r="T399" s="202"/>
      <c r="U399" s="202"/>
      <c r="V399" s="202"/>
      <c r="W399" s="202"/>
      <c r="X399" s="202"/>
      <c r="Y399" s="202"/>
      <c r="Z399" s="202"/>
    </row>
    <row r="400" spans="1:26">
      <c r="A400" s="202"/>
      <c r="B400" s="202"/>
      <c r="C400" s="202"/>
      <c r="D400" s="202"/>
      <c r="E400" s="202"/>
      <c r="F400" s="202"/>
      <c r="G400" s="202"/>
      <c r="H400" s="202"/>
      <c r="I400" s="202"/>
      <c r="J400" s="202"/>
      <c r="K400" s="202"/>
      <c r="L400" s="202"/>
      <c r="M400" s="202"/>
      <c r="N400" s="202"/>
      <c r="O400" s="202"/>
      <c r="P400" s="202"/>
      <c r="Q400" s="202"/>
      <c r="R400" s="202"/>
      <c r="S400" s="202"/>
      <c r="T400" s="202"/>
      <c r="U400" s="202"/>
      <c r="V400" s="202"/>
      <c r="W400" s="202"/>
      <c r="X400" s="202"/>
      <c r="Y400" s="202"/>
      <c r="Z400" s="202"/>
    </row>
    <row r="401" spans="1:26">
      <c r="A401" s="202"/>
      <c r="B401" s="202"/>
      <c r="C401" s="202"/>
      <c r="D401" s="202"/>
      <c r="E401" s="202"/>
      <c r="F401" s="202"/>
      <c r="G401" s="202"/>
      <c r="H401" s="202"/>
      <c r="I401" s="202"/>
      <c r="J401" s="202"/>
      <c r="K401" s="202"/>
      <c r="L401" s="202"/>
      <c r="M401" s="202"/>
      <c r="N401" s="202"/>
      <c r="O401" s="202"/>
      <c r="P401" s="202"/>
      <c r="Q401" s="202"/>
      <c r="R401" s="202"/>
      <c r="S401" s="202"/>
      <c r="T401" s="202"/>
      <c r="U401" s="202"/>
      <c r="V401" s="202"/>
      <c r="W401" s="202"/>
      <c r="X401" s="202"/>
      <c r="Y401" s="202"/>
      <c r="Z401" s="202"/>
    </row>
    <row r="402" spans="1:26">
      <c r="A402" s="202"/>
      <c r="B402" s="202"/>
      <c r="C402" s="202"/>
      <c r="D402" s="202"/>
      <c r="E402" s="202"/>
      <c r="F402" s="202"/>
      <c r="G402" s="202"/>
      <c r="H402" s="202"/>
      <c r="I402" s="202"/>
      <c r="J402" s="202"/>
      <c r="K402" s="202"/>
      <c r="L402" s="202"/>
      <c r="M402" s="202"/>
      <c r="N402" s="202"/>
      <c r="O402" s="202"/>
      <c r="P402" s="202"/>
      <c r="Q402" s="202"/>
      <c r="R402" s="202"/>
      <c r="S402" s="202"/>
      <c r="T402" s="202"/>
      <c r="U402" s="202"/>
      <c r="V402" s="202"/>
      <c r="W402" s="202"/>
      <c r="X402" s="202"/>
      <c r="Y402" s="202"/>
      <c r="Z402" s="202"/>
    </row>
    <row r="403" spans="1:26">
      <c r="A403" s="202"/>
      <c r="B403" s="202"/>
      <c r="C403" s="202"/>
      <c r="D403" s="202"/>
      <c r="E403" s="202"/>
      <c r="F403" s="202"/>
      <c r="G403" s="202"/>
      <c r="H403" s="202"/>
      <c r="I403" s="202"/>
      <c r="J403" s="202"/>
      <c r="K403" s="202"/>
      <c r="L403" s="202"/>
      <c r="M403" s="202"/>
      <c r="N403" s="202"/>
      <c r="O403" s="202"/>
      <c r="P403" s="202"/>
      <c r="Q403" s="202"/>
      <c r="R403" s="202"/>
      <c r="S403" s="202"/>
      <c r="T403" s="202"/>
      <c r="U403" s="202"/>
      <c r="V403" s="202"/>
      <c r="W403" s="202"/>
      <c r="X403" s="202"/>
      <c r="Y403" s="202"/>
      <c r="Z403" s="202"/>
    </row>
    <row r="404" spans="1:26">
      <c r="A404" s="202"/>
      <c r="B404" s="202"/>
      <c r="C404" s="202"/>
      <c r="D404" s="202"/>
      <c r="E404" s="202"/>
      <c r="F404" s="202"/>
      <c r="G404" s="202"/>
      <c r="H404" s="202"/>
      <c r="I404" s="202"/>
      <c r="J404" s="202"/>
      <c r="K404" s="202"/>
      <c r="L404" s="202"/>
      <c r="M404" s="202"/>
      <c r="N404" s="202"/>
      <c r="O404" s="202"/>
      <c r="P404" s="202"/>
      <c r="Q404" s="202"/>
      <c r="R404" s="202"/>
      <c r="S404" s="202"/>
      <c r="T404" s="202"/>
      <c r="U404" s="202"/>
      <c r="V404" s="202"/>
      <c r="W404" s="202"/>
      <c r="X404" s="202"/>
      <c r="Y404" s="202"/>
      <c r="Z404" s="202"/>
    </row>
    <row r="405" spans="1:26">
      <c r="A405" s="202"/>
      <c r="B405" s="202"/>
      <c r="C405" s="202"/>
      <c r="D405" s="202"/>
      <c r="E405" s="202"/>
      <c r="F405" s="202"/>
      <c r="G405" s="202"/>
      <c r="H405" s="202"/>
      <c r="I405" s="202"/>
      <c r="J405" s="202"/>
      <c r="K405" s="202"/>
      <c r="L405" s="202"/>
      <c r="M405" s="202"/>
      <c r="N405" s="202"/>
      <c r="O405" s="202"/>
      <c r="P405" s="202"/>
      <c r="Q405" s="202"/>
      <c r="R405" s="202"/>
      <c r="S405" s="202"/>
      <c r="T405" s="202"/>
      <c r="U405" s="202"/>
      <c r="V405" s="202"/>
      <c r="W405" s="202"/>
      <c r="X405" s="202"/>
      <c r="Y405" s="202"/>
      <c r="Z405" s="202"/>
    </row>
    <row r="406" spans="1:26">
      <c r="A406" s="202"/>
      <c r="B406" s="202"/>
      <c r="C406" s="202"/>
      <c r="D406" s="202"/>
      <c r="E406" s="202"/>
      <c r="F406" s="202"/>
      <c r="G406" s="202"/>
      <c r="H406" s="202"/>
      <c r="I406" s="202"/>
      <c r="J406" s="202"/>
      <c r="K406" s="202"/>
      <c r="L406" s="202"/>
      <c r="M406" s="202"/>
      <c r="N406" s="202"/>
      <c r="O406" s="202"/>
      <c r="P406" s="202"/>
      <c r="Q406" s="202"/>
      <c r="R406" s="202"/>
      <c r="S406" s="202"/>
      <c r="T406" s="202"/>
      <c r="U406" s="202"/>
      <c r="V406" s="202"/>
      <c r="W406" s="202"/>
      <c r="X406" s="202"/>
      <c r="Y406" s="202"/>
      <c r="Z406" s="202"/>
    </row>
    <row r="407" spans="1:26">
      <c r="A407" s="202"/>
      <c r="B407" s="202"/>
      <c r="C407" s="202"/>
      <c r="D407" s="202"/>
      <c r="E407" s="202"/>
      <c r="F407" s="202"/>
      <c r="G407" s="202"/>
      <c r="H407" s="202"/>
      <c r="I407" s="202"/>
      <c r="J407" s="202"/>
      <c r="K407" s="202"/>
      <c r="L407" s="202"/>
      <c r="M407" s="202"/>
      <c r="N407" s="202"/>
      <c r="O407" s="202"/>
      <c r="P407" s="202"/>
      <c r="Q407" s="202"/>
      <c r="R407" s="202"/>
      <c r="S407" s="202"/>
      <c r="T407" s="202"/>
      <c r="U407" s="202"/>
      <c r="V407" s="202"/>
      <c r="W407" s="202"/>
      <c r="X407" s="202"/>
      <c r="Y407" s="202"/>
      <c r="Z407" s="202"/>
    </row>
    <row r="408" spans="1:26">
      <c r="A408" s="202"/>
      <c r="B408" s="202"/>
      <c r="C408" s="202"/>
      <c r="D408" s="202"/>
      <c r="E408" s="202"/>
      <c r="F408" s="202"/>
      <c r="G408" s="202"/>
      <c r="H408" s="202"/>
      <c r="I408" s="202"/>
      <c r="J408" s="202"/>
      <c r="K408" s="202"/>
      <c r="L408" s="202"/>
      <c r="M408" s="202"/>
      <c r="N408" s="202"/>
      <c r="O408" s="202"/>
      <c r="P408" s="202"/>
      <c r="Q408" s="202"/>
      <c r="R408" s="202"/>
      <c r="S408" s="202"/>
      <c r="T408" s="202"/>
      <c r="U408" s="202"/>
      <c r="V408" s="202"/>
      <c r="W408" s="202"/>
      <c r="X408" s="202"/>
      <c r="Y408" s="202"/>
      <c r="Z408" s="202"/>
    </row>
    <row r="409" spans="1:26">
      <c r="A409" s="202"/>
      <c r="B409" s="202"/>
      <c r="C409" s="202"/>
      <c r="D409" s="202"/>
      <c r="E409" s="202"/>
      <c r="F409" s="202"/>
      <c r="G409" s="202"/>
      <c r="H409" s="202"/>
      <c r="I409" s="202"/>
      <c r="J409" s="202"/>
      <c r="K409" s="202"/>
      <c r="L409" s="202"/>
      <c r="M409" s="202"/>
      <c r="N409" s="202"/>
      <c r="O409" s="202"/>
      <c r="P409" s="202"/>
      <c r="Q409" s="202"/>
      <c r="R409" s="202"/>
      <c r="S409" s="202"/>
      <c r="T409" s="202"/>
      <c r="U409" s="202"/>
      <c r="V409" s="202"/>
      <c r="W409" s="202"/>
      <c r="X409" s="202"/>
      <c r="Y409" s="202"/>
      <c r="Z409" s="202"/>
    </row>
    <row r="410" spans="1:26">
      <c r="A410" s="202"/>
      <c r="B410" s="202"/>
      <c r="C410" s="202"/>
      <c r="D410" s="202"/>
      <c r="E410" s="202"/>
      <c r="F410" s="202"/>
      <c r="G410" s="202"/>
      <c r="H410" s="202"/>
      <c r="I410" s="202"/>
      <c r="J410" s="202"/>
      <c r="K410" s="202"/>
      <c r="L410" s="202"/>
      <c r="M410" s="202"/>
      <c r="N410" s="202"/>
      <c r="O410" s="202"/>
      <c r="P410" s="202"/>
      <c r="Q410" s="202"/>
      <c r="R410" s="202"/>
      <c r="S410" s="202"/>
      <c r="T410" s="202"/>
      <c r="U410" s="202"/>
      <c r="V410" s="202"/>
      <c r="W410" s="202"/>
      <c r="X410" s="202"/>
      <c r="Y410" s="202"/>
      <c r="Z410" s="202"/>
    </row>
    <row r="411" spans="1:26">
      <c r="A411" s="202"/>
      <c r="B411" s="202"/>
      <c r="C411" s="202"/>
      <c r="D411" s="202"/>
      <c r="E411" s="202"/>
      <c r="F411" s="202"/>
      <c r="G411" s="202"/>
      <c r="H411" s="202"/>
      <c r="I411" s="202"/>
      <c r="J411" s="202"/>
      <c r="K411" s="202"/>
      <c r="L411" s="202"/>
      <c r="M411" s="202"/>
      <c r="N411" s="202"/>
      <c r="O411" s="202"/>
      <c r="P411" s="202"/>
      <c r="Q411" s="202"/>
      <c r="R411" s="202"/>
      <c r="S411" s="202"/>
      <c r="T411" s="202"/>
      <c r="U411" s="202"/>
      <c r="V411" s="202"/>
      <c r="W411" s="202"/>
      <c r="X411" s="202"/>
      <c r="Y411" s="202"/>
      <c r="Z411" s="202"/>
    </row>
    <row r="412" spans="1:26">
      <c r="A412" s="202"/>
      <c r="B412" s="202"/>
      <c r="C412" s="202"/>
      <c r="D412" s="202"/>
      <c r="E412" s="202"/>
      <c r="F412" s="202"/>
      <c r="G412" s="202"/>
      <c r="H412" s="202"/>
      <c r="I412" s="202"/>
      <c r="J412" s="202"/>
      <c r="K412" s="202"/>
      <c r="L412" s="202"/>
      <c r="M412" s="202"/>
      <c r="N412" s="202"/>
      <c r="O412" s="202"/>
      <c r="P412" s="202"/>
      <c r="Q412" s="202"/>
      <c r="R412" s="202"/>
      <c r="S412" s="202"/>
      <c r="T412" s="202"/>
      <c r="U412" s="202"/>
      <c r="V412" s="202"/>
      <c r="W412" s="202"/>
      <c r="X412" s="202"/>
      <c r="Y412" s="202"/>
      <c r="Z412" s="202"/>
    </row>
    <row r="413" spans="1:26">
      <c r="A413" s="202"/>
      <c r="B413" s="202"/>
      <c r="C413" s="202"/>
      <c r="D413" s="202"/>
      <c r="E413" s="202"/>
      <c r="F413" s="202"/>
      <c r="G413" s="202"/>
      <c r="H413" s="202"/>
      <c r="I413" s="202"/>
      <c r="J413" s="202"/>
      <c r="K413" s="202"/>
      <c r="L413" s="202"/>
      <c r="M413" s="202"/>
      <c r="N413" s="202"/>
      <c r="O413" s="202"/>
      <c r="P413" s="202"/>
      <c r="Q413" s="202"/>
      <c r="R413" s="202"/>
      <c r="S413" s="202"/>
      <c r="T413" s="202"/>
      <c r="U413" s="202"/>
      <c r="V413" s="202"/>
      <c r="W413" s="202"/>
      <c r="X413" s="202"/>
      <c r="Y413" s="202"/>
      <c r="Z413" s="202"/>
    </row>
    <row r="414" spans="1:26">
      <c r="A414" s="202"/>
      <c r="B414" s="202"/>
      <c r="C414" s="202"/>
      <c r="D414" s="202"/>
      <c r="E414" s="202"/>
      <c r="F414" s="202"/>
      <c r="G414" s="202"/>
      <c r="H414" s="202"/>
      <c r="I414" s="202"/>
      <c r="J414" s="202"/>
      <c r="K414" s="202"/>
      <c r="L414" s="202"/>
      <c r="M414" s="202"/>
      <c r="N414" s="202"/>
      <c r="O414" s="202"/>
      <c r="P414" s="202"/>
      <c r="Q414" s="202"/>
      <c r="R414" s="202"/>
      <c r="S414" s="202"/>
      <c r="T414" s="202"/>
      <c r="U414" s="202"/>
      <c r="V414" s="202"/>
      <c r="W414" s="202"/>
      <c r="X414" s="202"/>
      <c r="Y414" s="202"/>
      <c r="Z414" s="202"/>
    </row>
    <row r="415" spans="1:26">
      <c r="A415" s="202"/>
      <c r="B415" s="202"/>
      <c r="C415" s="202"/>
      <c r="D415" s="202"/>
      <c r="E415" s="202"/>
      <c r="F415" s="202"/>
      <c r="G415" s="202"/>
      <c r="H415" s="202"/>
      <c r="I415" s="202"/>
      <c r="J415" s="202"/>
      <c r="K415" s="202"/>
      <c r="L415" s="202"/>
      <c r="M415" s="202"/>
      <c r="N415" s="202"/>
      <c r="O415" s="202"/>
      <c r="P415" s="202"/>
      <c r="Q415" s="202"/>
      <c r="R415" s="202"/>
      <c r="S415" s="202"/>
      <c r="T415" s="202"/>
      <c r="U415" s="202"/>
      <c r="V415" s="202"/>
      <c r="W415" s="202"/>
      <c r="X415" s="202"/>
      <c r="Y415" s="202"/>
      <c r="Z415" s="202"/>
    </row>
    <row r="416" spans="1:26">
      <c r="A416" s="202"/>
      <c r="B416" s="202"/>
      <c r="C416" s="202"/>
      <c r="D416" s="202"/>
      <c r="E416" s="202"/>
      <c r="F416" s="202"/>
      <c r="G416" s="202"/>
      <c r="H416" s="202"/>
      <c r="I416" s="202"/>
      <c r="J416" s="202"/>
      <c r="K416" s="202"/>
      <c r="L416" s="202"/>
      <c r="M416" s="202"/>
      <c r="N416" s="202"/>
      <c r="O416" s="202"/>
      <c r="P416" s="202"/>
      <c r="Q416" s="202"/>
      <c r="R416" s="202"/>
      <c r="S416" s="202"/>
      <c r="T416" s="202"/>
      <c r="U416" s="202"/>
      <c r="V416" s="202"/>
      <c r="W416" s="202"/>
      <c r="X416" s="202"/>
      <c r="Y416" s="202"/>
      <c r="Z416" s="202"/>
    </row>
    <row r="417" spans="1:26">
      <c r="A417" s="202"/>
      <c r="B417" s="202"/>
      <c r="C417" s="202"/>
      <c r="D417" s="202"/>
      <c r="E417" s="202"/>
      <c r="F417" s="202"/>
      <c r="G417" s="202"/>
      <c r="H417" s="202"/>
      <c r="I417" s="202"/>
      <c r="J417" s="202"/>
      <c r="K417" s="202"/>
      <c r="L417" s="202"/>
      <c r="M417" s="202"/>
      <c r="N417" s="202"/>
      <c r="O417" s="202"/>
      <c r="P417" s="202"/>
      <c r="Q417" s="202"/>
      <c r="R417" s="202"/>
      <c r="S417" s="202"/>
      <c r="T417" s="202"/>
      <c r="U417" s="202"/>
      <c r="V417" s="202"/>
      <c r="W417" s="202"/>
      <c r="X417" s="202"/>
      <c r="Y417" s="202"/>
      <c r="Z417" s="202"/>
    </row>
    <row r="418" spans="1:26">
      <c r="A418" s="202"/>
      <c r="B418" s="202"/>
      <c r="C418" s="202"/>
      <c r="D418" s="202"/>
      <c r="E418" s="202"/>
      <c r="F418" s="202"/>
      <c r="G418" s="202"/>
      <c r="H418" s="202"/>
      <c r="I418" s="202"/>
      <c r="J418" s="202"/>
      <c r="K418" s="202"/>
      <c r="L418" s="202"/>
      <c r="M418" s="202"/>
      <c r="N418" s="202"/>
      <c r="O418" s="202"/>
      <c r="P418" s="202"/>
      <c r="Q418" s="202"/>
      <c r="R418" s="202"/>
      <c r="S418" s="202"/>
      <c r="T418" s="202"/>
      <c r="U418" s="202"/>
      <c r="V418" s="202"/>
      <c r="W418" s="202"/>
      <c r="X418" s="202"/>
      <c r="Y418" s="202"/>
      <c r="Z418" s="202"/>
    </row>
    <row r="419" spans="1:26">
      <c r="A419" s="202"/>
      <c r="B419" s="202"/>
      <c r="C419" s="202"/>
      <c r="D419" s="202"/>
      <c r="E419" s="202"/>
      <c r="F419" s="202"/>
      <c r="G419" s="202"/>
      <c r="H419" s="202"/>
      <c r="I419" s="202"/>
      <c r="J419" s="202"/>
      <c r="K419" s="202"/>
      <c r="L419" s="202"/>
      <c r="M419" s="202"/>
      <c r="N419" s="202"/>
      <c r="O419" s="202"/>
      <c r="P419" s="202"/>
      <c r="Q419" s="202"/>
      <c r="R419" s="202"/>
      <c r="S419" s="202"/>
      <c r="T419" s="202"/>
      <c r="U419" s="202"/>
      <c r="V419" s="202"/>
      <c r="W419" s="202"/>
      <c r="X419" s="202"/>
      <c r="Y419" s="202"/>
      <c r="Z419" s="202"/>
    </row>
    <row r="420" spans="1:26">
      <c r="A420" s="202"/>
      <c r="B420" s="202"/>
      <c r="C420" s="202"/>
      <c r="D420" s="202"/>
      <c r="E420" s="202"/>
      <c r="F420" s="202"/>
      <c r="G420" s="202"/>
      <c r="H420" s="202"/>
      <c r="I420" s="202"/>
      <c r="J420" s="202"/>
      <c r="K420" s="202"/>
      <c r="L420" s="202"/>
      <c r="M420" s="202"/>
      <c r="N420" s="202"/>
      <c r="O420" s="202"/>
      <c r="P420" s="202"/>
      <c r="Q420" s="202"/>
      <c r="R420" s="202"/>
      <c r="S420" s="202"/>
      <c r="T420" s="202"/>
      <c r="U420" s="202"/>
      <c r="V420" s="202"/>
      <c r="W420" s="202"/>
      <c r="X420" s="202"/>
      <c r="Y420" s="202"/>
      <c r="Z420" s="202"/>
    </row>
    <row r="421" spans="1:26">
      <c r="A421" s="202"/>
      <c r="B421" s="202"/>
      <c r="C421" s="202"/>
      <c r="D421" s="202"/>
      <c r="E421" s="202"/>
      <c r="F421" s="202"/>
      <c r="G421" s="202"/>
      <c r="H421" s="202"/>
      <c r="I421" s="202"/>
      <c r="J421" s="202"/>
      <c r="K421" s="202"/>
      <c r="L421" s="202"/>
      <c r="M421" s="202"/>
      <c r="N421" s="202"/>
      <c r="O421" s="202"/>
      <c r="P421" s="202"/>
      <c r="Q421" s="202"/>
      <c r="R421" s="202"/>
      <c r="S421" s="202"/>
      <c r="T421" s="202"/>
      <c r="U421" s="202"/>
      <c r="V421" s="202"/>
      <c r="W421" s="202"/>
      <c r="X421" s="202"/>
      <c r="Y421" s="202"/>
      <c r="Z421" s="202"/>
    </row>
    <row r="422" spans="1:26">
      <c r="A422" s="202"/>
      <c r="B422" s="202"/>
      <c r="C422" s="202"/>
      <c r="D422" s="202"/>
      <c r="E422" s="202"/>
      <c r="F422" s="202"/>
      <c r="G422" s="202"/>
      <c r="H422" s="202"/>
      <c r="I422" s="202"/>
      <c r="J422" s="202"/>
      <c r="K422" s="202"/>
      <c r="L422" s="202"/>
      <c r="M422" s="202"/>
      <c r="N422" s="202"/>
      <c r="O422" s="202"/>
      <c r="P422" s="202"/>
      <c r="Q422" s="202"/>
      <c r="R422" s="202"/>
      <c r="S422" s="202"/>
      <c r="T422" s="202"/>
      <c r="U422" s="202"/>
      <c r="V422" s="202"/>
      <c r="W422" s="202"/>
      <c r="X422" s="202"/>
      <c r="Y422" s="202"/>
      <c r="Z422" s="202"/>
    </row>
    <row r="423" spans="1:26">
      <c r="A423" s="202"/>
      <c r="B423" s="202"/>
      <c r="C423" s="202"/>
      <c r="D423" s="202"/>
      <c r="E423" s="202"/>
      <c r="F423" s="202"/>
      <c r="G423" s="202"/>
      <c r="H423" s="202"/>
      <c r="I423" s="202"/>
      <c r="J423" s="202"/>
      <c r="K423" s="202"/>
      <c r="L423" s="202"/>
      <c r="M423" s="202"/>
      <c r="N423" s="202"/>
      <c r="O423" s="202"/>
      <c r="P423" s="202"/>
      <c r="Q423" s="202"/>
      <c r="R423" s="202"/>
      <c r="S423" s="202"/>
      <c r="T423" s="202"/>
      <c r="U423" s="202"/>
      <c r="V423" s="202"/>
      <c r="W423" s="202"/>
      <c r="X423" s="202"/>
      <c r="Y423" s="202"/>
      <c r="Z423" s="202"/>
    </row>
    <row r="424" spans="1:26">
      <c r="A424" s="202"/>
      <c r="B424" s="202"/>
      <c r="C424" s="202"/>
      <c r="D424" s="202"/>
      <c r="E424" s="202"/>
      <c r="F424" s="202"/>
      <c r="G424" s="202"/>
      <c r="H424" s="202"/>
      <c r="I424" s="202"/>
      <c r="J424" s="202"/>
      <c r="K424" s="202"/>
      <c r="L424" s="202"/>
      <c r="M424" s="202"/>
      <c r="N424" s="202"/>
      <c r="O424" s="202"/>
      <c r="P424" s="202"/>
      <c r="Q424" s="202"/>
      <c r="R424" s="202"/>
      <c r="S424" s="202"/>
      <c r="T424" s="202"/>
      <c r="U424" s="202"/>
      <c r="V424" s="202"/>
      <c r="W424" s="202"/>
      <c r="X424" s="202"/>
      <c r="Y424" s="202"/>
      <c r="Z424" s="202"/>
    </row>
    <row r="425" spans="1:26">
      <c r="A425" s="202"/>
      <c r="B425" s="202"/>
      <c r="C425" s="202"/>
      <c r="D425" s="202"/>
      <c r="E425" s="202"/>
      <c r="F425" s="202"/>
      <c r="G425" s="202"/>
      <c r="H425" s="202"/>
      <c r="I425" s="202"/>
      <c r="J425" s="202"/>
      <c r="K425" s="202"/>
      <c r="L425" s="202"/>
      <c r="M425" s="202"/>
      <c r="N425" s="202"/>
      <c r="O425" s="202"/>
      <c r="P425" s="202"/>
      <c r="Q425" s="202"/>
      <c r="R425" s="202"/>
      <c r="S425" s="202"/>
      <c r="T425" s="202"/>
      <c r="U425" s="202"/>
      <c r="V425" s="202"/>
      <c r="W425" s="202"/>
      <c r="X425" s="202"/>
      <c r="Y425" s="202"/>
      <c r="Z425" s="202"/>
    </row>
    <row r="426" spans="1:26">
      <c r="A426" s="202"/>
      <c r="B426" s="202"/>
      <c r="C426" s="202"/>
      <c r="D426" s="202"/>
      <c r="E426" s="202"/>
      <c r="F426" s="202"/>
      <c r="G426" s="202"/>
      <c r="H426" s="202"/>
      <c r="I426" s="202"/>
      <c r="J426" s="202"/>
      <c r="K426" s="202"/>
      <c r="L426" s="202"/>
      <c r="M426" s="202"/>
      <c r="N426" s="202"/>
      <c r="O426" s="202"/>
      <c r="P426" s="202"/>
      <c r="Q426" s="202"/>
      <c r="R426" s="202"/>
      <c r="S426" s="202"/>
      <c r="T426" s="202"/>
      <c r="U426" s="202"/>
      <c r="V426" s="202"/>
      <c r="W426" s="202"/>
      <c r="X426" s="202"/>
      <c r="Y426" s="202"/>
      <c r="Z426" s="202"/>
    </row>
    <row r="427" spans="1:26">
      <c r="A427" s="202"/>
      <c r="B427" s="202"/>
      <c r="C427" s="202"/>
      <c r="D427" s="202"/>
      <c r="E427" s="202"/>
      <c r="F427" s="202"/>
      <c r="G427" s="202"/>
      <c r="H427" s="202"/>
      <c r="I427" s="202"/>
      <c r="J427" s="202"/>
      <c r="K427" s="202"/>
      <c r="L427" s="202"/>
      <c r="M427" s="202"/>
      <c r="N427" s="202"/>
      <c r="O427" s="202"/>
      <c r="P427" s="202"/>
      <c r="Q427" s="202"/>
      <c r="R427" s="202"/>
      <c r="S427" s="202"/>
      <c r="T427" s="202"/>
      <c r="U427" s="202"/>
      <c r="V427" s="202"/>
      <c r="W427" s="202"/>
      <c r="X427" s="202"/>
      <c r="Y427" s="202"/>
      <c r="Z427" s="202"/>
    </row>
    <row r="428" spans="1:26">
      <c r="A428" s="202"/>
      <c r="B428" s="202"/>
      <c r="C428" s="202"/>
      <c r="D428" s="202"/>
      <c r="E428" s="202"/>
      <c r="F428" s="202"/>
      <c r="G428" s="202"/>
      <c r="H428" s="202"/>
      <c r="I428" s="202"/>
      <c r="J428" s="202"/>
      <c r="K428" s="202"/>
      <c r="L428" s="202"/>
      <c r="M428" s="202"/>
      <c r="N428" s="202"/>
      <c r="O428" s="202"/>
      <c r="P428" s="202"/>
      <c r="Q428" s="202"/>
      <c r="R428" s="202"/>
      <c r="S428" s="202"/>
      <c r="T428" s="202"/>
      <c r="U428" s="202"/>
      <c r="V428" s="202"/>
      <c r="W428" s="202"/>
      <c r="X428" s="202"/>
      <c r="Y428" s="202"/>
      <c r="Z428" s="202"/>
    </row>
    <row r="429" spans="1:26">
      <c r="A429" s="202"/>
      <c r="B429" s="202"/>
      <c r="C429" s="202"/>
      <c r="D429" s="202"/>
      <c r="E429" s="202"/>
      <c r="F429" s="202"/>
      <c r="G429" s="202"/>
      <c r="H429" s="202"/>
      <c r="I429" s="202"/>
      <c r="J429" s="202"/>
      <c r="K429" s="202"/>
      <c r="L429" s="202"/>
      <c r="M429" s="202"/>
      <c r="N429" s="202"/>
      <c r="O429" s="202"/>
      <c r="P429" s="202"/>
      <c r="Q429" s="202"/>
      <c r="R429" s="202"/>
      <c r="S429" s="202"/>
      <c r="T429" s="202"/>
      <c r="U429" s="202"/>
      <c r="V429" s="202"/>
      <c r="W429" s="202"/>
      <c r="X429" s="202"/>
      <c r="Y429" s="202"/>
      <c r="Z429" s="202"/>
    </row>
    <row r="430" spans="1:26">
      <c r="A430" s="202"/>
      <c r="B430" s="202"/>
      <c r="C430" s="202"/>
      <c r="D430" s="202"/>
      <c r="E430" s="202"/>
      <c r="F430" s="202"/>
      <c r="G430" s="202"/>
      <c r="H430" s="202"/>
      <c r="I430" s="202"/>
      <c r="J430" s="202"/>
      <c r="K430" s="202"/>
      <c r="L430" s="202"/>
      <c r="M430" s="202"/>
      <c r="N430" s="202"/>
      <c r="O430" s="202"/>
      <c r="P430" s="202"/>
      <c r="Q430" s="202"/>
      <c r="R430" s="202"/>
      <c r="S430" s="202"/>
      <c r="T430" s="202"/>
      <c r="U430" s="202"/>
      <c r="V430" s="202"/>
      <c r="W430" s="202"/>
      <c r="X430" s="202"/>
      <c r="Y430" s="202"/>
      <c r="Z430" s="202"/>
    </row>
    <row r="431" spans="1:26">
      <c r="A431" s="202"/>
      <c r="B431" s="202"/>
      <c r="C431" s="202"/>
      <c r="D431" s="202"/>
      <c r="E431" s="202"/>
      <c r="F431" s="202"/>
      <c r="G431" s="202"/>
      <c r="H431" s="202"/>
      <c r="I431" s="202"/>
      <c r="J431" s="202"/>
      <c r="K431" s="202"/>
      <c r="L431" s="202"/>
      <c r="M431" s="202"/>
      <c r="N431" s="202"/>
      <c r="O431" s="202"/>
      <c r="P431" s="202"/>
      <c r="Q431" s="202"/>
      <c r="R431" s="202"/>
      <c r="S431" s="202"/>
      <c r="T431" s="202"/>
      <c r="U431" s="202"/>
      <c r="V431" s="202"/>
      <c r="W431" s="202"/>
      <c r="X431" s="202"/>
      <c r="Y431" s="202"/>
      <c r="Z431" s="202"/>
    </row>
    <row r="432" spans="1:26">
      <c r="A432" s="202"/>
      <c r="B432" s="202"/>
      <c r="C432" s="202"/>
      <c r="D432" s="202"/>
      <c r="E432" s="202"/>
      <c r="F432" s="202"/>
      <c r="G432" s="202"/>
      <c r="H432" s="202"/>
      <c r="I432" s="202"/>
      <c r="J432" s="202"/>
      <c r="K432" s="202"/>
      <c r="L432" s="202"/>
      <c r="M432" s="202"/>
      <c r="N432" s="202"/>
      <c r="O432" s="202"/>
      <c r="P432" s="202"/>
      <c r="Q432" s="202"/>
      <c r="R432" s="202"/>
      <c r="S432" s="202"/>
      <c r="T432" s="202"/>
      <c r="U432" s="202"/>
      <c r="V432" s="202"/>
      <c r="W432" s="202"/>
      <c r="X432" s="202"/>
      <c r="Y432" s="202"/>
      <c r="Z432" s="202"/>
    </row>
    <row r="433" spans="1:26">
      <c r="A433" s="202"/>
      <c r="B433" s="202"/>
      <c r="C433" s="202"/>
      <c r="D433" s="202"/>
      <c r="E433" s="202"/>
      <c r="F433" s="202"/>
      <c r="G433" s="202"/>
      <c r="H433" s="202"/>
      <c r="I433" s="202"/>
      <c r="J433" s="202"/>
      <c r="K433" s="202"/>
      <c r="L433" s="202"/>
      <c r="M433" s="202"/>
      <c r="N433" s="202"/>
      <c r="O433" s="202"/>
      <c r="P433" s="202"/>
      <c r="Q433" s="202"/>
      <c r="R433" s="202"/>
      <c r="S433" s="202"/>
      <c r="T433" s="202"/>
      <c r="U433" s="202"/>
      <c r="V433" s="202"/>
      <c r="W433" s="202"/>
      <c r="X433" s="202"/>
      <c r="Y433" s="202"/>
      <c r="Z433" s="202"/>
    </row>
    <row r="434" spans="1:26">
      <c r="A434" s="202"/>
      <c r="B434" s="202"/>
      <c r="C434" s="202"/>
      <c r="D434" s="202"/>
      <c r="E434" s="202"/>
      <c r="F434" s="202"/>
      <c r="G434" s="202"/>
      <c r="H434" s="202"/>
      <c r="I434" s="202"/>
      <c r="J434" s="202"/>
      <c r="K434" s="202"/>
      <c r="L434" s="202"/>
      <c r="M434" s="202"/>
      <c r="N434" s="202"/>
      <c r="O434" s="202"/>
      <c r="P434" s="202"/>
      <c r="Q434" s="202"/>
      <c r="R434" s="202"/>
      <c r="S434" s="202"/>
      <c r="T434" s="202"/>
      <c r="U434" s="202"/>
      <c r="V434" s="202"/>
      <c r="W434" s="202"/>
      <c r="X434" s="202"/>
      <c r="Y434" s="202"/>
      <c r="Z434" s="202"/>
    </row>
    <row r="435" spans="1:26">
      <c r="A435" s="202"/>
      <c r="B435" s="202"/>
      <c r="C435" s="202"/>
      <c r="D435" s="202"/>
      <c r="E435" s="202"/>
      <c r="F435" s="202"/>
      <c r="G435" s="202"/>
      <c r="H435" s="202"/>
      <c r="I435" s="202"/>
      <c r="J435" s="202"/>
      <c r="K435" s="202"/>
      <c r="L435" s="202"/>
      <c r="M435" s="202"/>
      <c r="N435" s="202"/>
      <c r="O435" s="202"/>
      <c r="P435" s="202"/>
      <c r="Q435" s="202"/>
      <c r="R435" s="202"/>
      <c r="S435" s="202"/>
      <c r="T435" s="202"/>
      <c r="U435" s="202"/>
      <c r="V435" s="202"/>
      <c r="W435" s="202"/>
      <c r="X435" s="202"/>
      <c r="Y435" s="202"/>
      <c r="Z435" s="202"/>
    </row>
    <row r="436" spans="1:26">
      <c r="A436" s="202"/>
      <c r="B436" s="202"/>
      <c r="C436" s="202"/>
      <c r="D436" s="202"/>
      <c r="E436" s="202"/>
      <c r="F436" s="202"/>
      <c r="G436" s="202"/>
      <c r="H436" s="202"/>
      <c r="I436" s="202"/>
      <c r="J436" s="202"/>
      <c r="K436" s="202"/>
      <c r="L436" s="202"/>
      <c r="M436" s="202"/>
      <c r="N436" s="202"/>
      <c r="O436" s="202"/>
      <c r="P436" s="202"/>
      <c r="Q436" s="202"/>
      <c r="R436" s="202"/>
      <c r="S436" s="202"/>
      <c r="T436" s="202"/>
      <c r="U436" s="202"/>
      <c r="V436" s="202"/>
      <c r="W436" s="202"/>
      <c r="X436" s="202"/>
      <c r="Y436" s="202"/>
      <c r="Z436" s="202"/>
    </row>
    <row r="437" spans="1:26">
      <c r="A437" s="202"/>
      <c r="B437" s="202"/>
      <c r="C437" s="202"/>
      <c r="D437" s="202"/>
      <c r="E437" s="202"/>
      <c r="F437" s="202"/>
      <c r="G437" s="202"/>
      <c r="H437" s="202"/>
      <c r="I437" s="202"/>
      <c r="J437" s="202"/>
      <c r="K437" s="202"/>
      <c r="L437" s="202"/>
      <c r="M437" s="202"/>
      <c r="N437" s="202"/>
      <c r="O437" s="202"/>
      <c r="P437" s="202"/>
      <c r="Q437" s="202"/>
      <c r="R437" s="202"/>
      <c r="S437" s="202"/>
      <c r="T437" s="202"/>
      <c r="U437" s="202"/>
      <c r="V437" s="202"/>
      <c r="W437" s="202"/>
      <c r="X437" s="202"/>
      <c r="Y437" s="202"/>
      <c r="Z437" s="202"/>
    </row>
    <row r="438" spans="1:26">
      <c r="A438" s="202"/>
      <c r="B438" s="202"/>
      <c r="C438" s="202"/>
      <c r="D438" s="202"/>
      <c r="E438" s="202"/>
      <c r="F438" s="202"/>
      <c r="G438" s="202"/>
      <c r="H438" s="202"/>
      <c r="I438" s="202"/>
      <c r="J438" s="202"/>
      <c r="K438" s="202"/>
      <c r="L438" s="202"/>
      <c r="M438" s="202"/>
      <c r="N438" s="202"/>
      <c r="O438" s="202"/>
      <c r="P438" s="202"/>
      <c r="Q438" s="202"/>
      <c r="R438" s="202"/>
      <c r="S438" s="202"/>
      <c r="T438" s="202"/>
      <c r="U438" s="202"/>
      <c r="V438" s="202"/>
      <c r="W438" s="202"/>
      <c r="X438" s="202"/>
      <c r="Y438" s="202"/>
      <c r="Z438" s="202"/>
    </row>
    <row r="439" spans="1:26">
      <c r="A439" s="202"/>
      <c r="B439" s="202"/>
      <c r="C439" s="202"/>
      <c r="D439" s="202"/>
      <c r="E439" s="202"/>
      <c r="F439" s="202"/>
      <c r="G439" s="202"/>
      <c r="H439" s="202"/>
      <c r="I439" s="202"/>
      <c r="J439" s="202"/>
      <c r="K439" s="202"/>
      <c r="L439" s="202"/>
      <c r="M439" s="202"/>
      <c r="N439" s="202"/>
      <c r="O439" s="202"/>
      <c r="P439" s="202"/>
      <c r="Q439" s="202"/>
      <c r="R439" s="202"/>
      <c r="S439" s="202"/>
      <c r="T439" s="202"/>
      <c r="U439" s="202"/>
      <c r="V439" s="202"/>
      <c r="W439" s="202"/>
      <c r="X439" s="202"/>
      <c r="Y439" s="202"/>
      <c r="Z439" s="202"/>
    </row>
    <row r="440" spans="1:26">
      <c r="A440" s="202"/>
      <c r="B440" s="202"/>
      <c r="C440" s="202"/>
      <c r="D440" s="202"/>
      <c r="E440" s="202"/>
      <c r="F440" s="202"/>
      <c r="G440" s="202"/>
      <c r="H440" s="202"/>
      <c r="I440" s="202"/>
      <c r="J440" s="202"/>
      <c r="K440" s="202"/>
      <c r="L440" s="202"/>
      <c r="M440" s="202"/>
      <c r="N440" s="202"/>
      <c r="O440" s="202"/>
      <c r="P440" s="202"/>
      <c r="Q440" s="202"/>
      <c r="R440" s="202"/>
      <c r="S440" s="202"/>
      <c r="T440" s="202"/>
      <c r="U440" s="202"/>
      <c r="V440" s="202"/>
      <c r="W440" s="202"/>
      <c r="X440" s="202"/>
      <c r="Y440" s="202"/>
      <c r="Z440" s="202"/>
    </row>
    <row r="441" spans="1:26">
      <c r="A441" s="202"/>
      <c r="B441" s="202"/>
      <c r="C441" s="202"/>
      <c r="D441" s="202"/>
      <c r="E441" s="202"/>
      <c r="F441" s="202"/>
      <c r="G441" s="202"/>
      <c r="H441" s="202"/>
      <c r="I441" s="202"/>
      <c r="J441" s="202"/>
      <c r="K441" s="202"/>
      <c r="L441" s="202"/>
      <c r="M441" s="202"/>
      <c r="N441" s="202"/>
      <c r="O441" s="202"/>
      <c r="P441" s="202"/>
      <c r="Q441" s="202"/>
      <c r="R441" s="202"/>
      <c r="S441" s="202"/>
      <c r="T441" s="202"/>
      <c r="U441" s="202"/>
      <c r="V441" s="202"/>
      <c r="W441" s="202"/>
      <c r="X441" s="202"/>
      <c r="Y441" s="202"/>
      <c r="Z441" s="202"/>
    </row>
    <row r="442" spans="1:26">
      <c r="A442" s="202"/>
      <c r="B442" s="202"/>
      <c r="C442" s="202"/>
      <c r="D442" s="202"/>
      <c r="E442" s="202"/>
      <c r="F442" s="202"/>
      <c r="G442" s="202"/>
      <c r="H442" s="202"/>
      <c r="I442" s="202"/>
      <c r="J442" s="202"/>
      <c r="K442" s="202"/>
      <c r="L442" s="202"/>
      <c r="M442" s="202"/>
      <c r="N442" s="202"/>
      <c r="O442" s="202"/>
      <c r="P442" s="202"/>
      <c r="Q442" s="202"/>
      <c r="R442" s="202"/>
      <c r="S442" s="202"/>
      <c r="T442" s="202"/>
      <c r="U442" s="202"/>
      <c r="V442" s="202"/>
      <c r="W442" s="202"/>
      <c r="X442" s="202"/>
      <c r="Y442" s="202"/>
      <c r="Z442" s="202"/>
    </row>
    <row r="443" spans="1:26">
      <c r="A443" s="202"/>
      <c r="B443" s="202"/>
      <c r="C443" s="202"/>
      <c r="D443" s="202"/>
      <c r="E443" s="202"/>
      <c r="F443" s="202"/>
      <c r="G443" s="202"/>
      <c r="H443" s="202"/>
      <c r="I443" s="202"/>
      <c r="J443" s="202"/>
      <c r="K443" s="202"/>
      <c r="L443" s="202"/>
      <c r="M443" s="202"/>
      <c r="N443" s="202"/>
      <c r="O443" s="202"/>
      <c r="P443" s="202"/>
      <c r="Q443" s="202"/>
      <c r="R443" s="202"/>
      <c r="S443" s="202"/>
      <c r="T443" s="202"/>
      <c r="U443" s="202"/>
      <c r="V443" s="202"/>
      <c r="W443" s="202"/>
      <c r="X443" s="202"/>
      <c r="Y443" s="202"/>
      <c r="Z443" s="202"/>
    </row>
    <row r="444" spans="1:26">
      <c r="A444" s="202"/>
      <c r="B444" s="202"/>
      <c r="C444" s="202"/>
      <c r="D444" s="202"/>
      <c r="E444" s="202"/>
      <c r="F444" s="202"/>
      <c r="G444" s="202"/>
      <c r="H444" s="202"/>
      <c r="I444" s="202"/>
      <c r="J444" s="202"/>
      <c r="K444" s="202"/>
      <c r="L444" s="202"/>
      <c r="M444" s="202"/>
      <c r="N444" s="202"/>
      <c r="O444" s="202"/>
      <c r="P444" s="202"/>
      <c r="Q444" s="202"/>
      <c r="R444" s="202"/>
      <c r="S444" s="202"/>
      <c r="T444" s="202"/>
      <c r="U444" s="202"/>
      <c r="V444" s="202"/>
      <c r="W444" s="202"/>
      <c r="X444" s="202"/>
      <c r="Y444" s="202"/>
      <c r="Z444" s="202"/>
    </row>
    <row r="445" spans="1:26">
      <c r="A445" s="202"/>
      <c r="B445" s="202"/>
      <c r="C445" s="202"/>
      <c r="D445" s="202"/>
      <c r="E445" s="202"/>
      <c r="F445" s="202"/>
      <c r="G445" s="202"/>
      <c r="H445" s="202"/>
      <c r="I445" s="202"/>
      <c r="J445" s="202"/>
      <c r="K445" s="202"/>
      <c r="L445" s="202"/>
      <c r="M445" s="202"/>
      <c r="N445" s="202"/>
      <c r="O445" s="202"/>
      <c r="P445" s="202"/>
      <c r="Q445" s="202"/>
      <c r="R445" s="202"/>
      <c r="S445" s="202"/>
      <c r="T445" s="202"/>
      <c r="U445" s="202"/>
      <c r="V445" s="202"/>
      <c r="W445" s="202"/>
      <c r="X445" s="202"/>
      <c r="Y445" s="202"/>
      <c r="Z445" s="202"/>
    </row>
    <row r="446" spans="1:26">
      <c r="A446" s="202"/>
      <c r="B446" s="202"/>
      <c r="C446" s="202"/>
      <c r="D446" s="202"/>
      <c r="E446" s="202"/>
      <c r="F446" s="202"/>
      <c r="G446" s="202"/>
      <c r="H446" s="202"/>
      <c r="I446" s="202"/>
      <c r="J446" s="202"/>
      <c r="K446" s="202"/>
      <c r="L446" s="202"/>
      <c r="M446" s="202"/>
      <c r="N446" s="202"/>
      <c r="O446" s="202"/>
      <c r="P446" s="202"/>
      <c r="Q446" s="202"/>
      <c r="R446" s="202"/>
      <c r="S446" s="202"/>
      <c r="T446" s="202"/>
      <c r="U446" s="202"/>
      <c r="V446" s="202"/>
      <c r="W446" s="202"/>
      <c r="X446" s="202"/>
      <c r="Y446" s="202"/>
      <c r="Z446" s="202"/>
    </row>
    <row r="447" spans="1:26">
      <c r="A447" s="202"/>
      <c r="B447" s="202"/>
      <c r="C447" s="202"/>
      <c r="D447" s="202"/>
      <c r="E447" s="202"/>
      <c r="F447" s="202"/>
      <c r="G447" s="202"/>
      <c r="H447" s="202"/>
      <c r="I447" s="202"/>
      <c r="J447" s="202"/>
      <c r="K447" s="202"/>
      <c r="L447" s="202"/>
      <c r="M447" s="202"/>
      <c r="N447" s="202"/>
      <c r="O447" s="202"/>
      <c r="P447" s="202"/>
      <c r="Q447" s="202"/>
      <c r="R447" s="202"/>
      <c r="S447" s="202"/>
      <c r="T447" s="202"/>
      <c r="U447" s="202"/>
      <c r="V447" s="202"/>
      <c r="W447" s="202"/>
      <c r="X447" s="202"/>
      <c r="Y447" s="202"/>
      <c r="Z447" s="202"/>
    </row>
    <row r="448" spans="1:26">
      <c r="A448" s="202"/>
      <c r="B448" s="202"/>
      <c r="C448" s="202"/>
      <c r="D448" s="202"/>
      <c r="E448" s="202"/>
      <c r="F448" s="202"/>
      <c r="G448" s="202"/>
      <c r="H448" s="202"/>
      <c r="I448" s="202"/>
      <c r="J448" s="202"/>
      <c r="K448" s="202"/>
      <c r="L448" s="202"/>
      <c r="M448" s="202"/>
      <c r="N448" s="202"/>
      <c r="O448" s="202"/>
      <c r="P448" s="202"/>
      <c r="Q448" s="202"/>
      <c r="R448" s="202"/>
      <c r="S448" s="202"/>
      <c r="T448" s="202"/>
      <c r="U448" s="202"/>
      <c r="V448" s="202"/>
      <c r="W448" s="202"/>
      <c r="X448" s="202"/>
      <c r="Y448" s="202"/>
      <c r="Z448" s="202"/>
    </row>
    <row r="449" spans="1:26">
      <c r="A449" s="202"/>
      <c r="B449" s="202"/>
      <c r="C449" s="202"/>
      <c r="D449" s="202"/>
      <c r="E449" s="202"/>
      <c r="F449" s="202"/>
      <c r="G449" s="202"/>
      <c r="H449" s="202"/>
      <c r="I449" s="202"/>
      <c r="J449" s="202"/>
      <c r="K449" s="202"/>
      <c r="L449" s="202"/>
      <c r="M449" s="202"/>
      <c r="N449" s="202"/>
      <c r="O449" s="202"/>
      <c r="P449" s="202"/>
      <c r="Q449" s="202"/>
      <c r="R449" s="202"/>
      <c r="S449" s="202"/>
      <c r="T449" s="202"/>
      <c r="U449" s="202"/>
      <c r="V449" s="202"/>
      <c r="W449" s="202"/>
      <c r="X449" s="202"/>
      <c r="Y449" s="202"/>
      <c r="Z449" s="202"/>
    </row>
    <row r="450" spans="1:26">
      <c r="A450" s="202"/>
      <c r="B450" s="202"/>
      <c r="C450" s="202"/>
      <c r="D450" s="202"/>
      <c r="E450" s="202"/>
      <c r="F450" s="202"/>
      <c r="G450" s="202"/>
      <c r="H450" s="202"/>
      <c r="I450" s="202"/>
      <c r="J450" s="202"/>
      <c r="K450" s="202"/>
      <c r="L450" s="202"/>
      <c r="M450" s="202"/>
      <c r="N450" s="202"/>
      <c r="O450" s="202"/>
      <c r="P450" s="202"/>
      <c r="Q450" s="202"/>
      <c r="R450" s="202"/>
      <c r="S450" s="202"/>
      <c r="T450" s="202"/>
      <c r="U450" s="202"/>
      <c r="V450" s="202"/>
      <c r="W450" s="202"/>
      <c r="X450" s="202"/>
      <c r="Y450" s="202"/>
      <c r="Z450" s="202"/>
    </row>
    <row r="451" spans="1:26">
      <c r="A451" s="202"/>
      <c r="B451" s="202"/>
      <c r="C451" s="202"/>
      <c r="D451" s="202"/>
      <c r="E451" s="202"/>
      <c r="F451" s="202"/>
      <c r="G451" s="202"/>
      <c r="H451" s="202"/>
      <c r="I451" s="202"/>
      <c r="J451" s="202"/>
      <c r="K451" s="202"/>
      <c r="L451" s="202"/>
      <c r="M451" s="202"/>
      <c r="N451" s="202"/>
      <c r="O451" s="202"/>
      <c r="P451" s="202"/>
      <c r="Q451" s="202"/>
      <c r="R451" s="202"/>
      <c r="S451" s="202"/>
      <c r="T451" s="202"/>
      <c r="U451" s="202"/>
      <c r="V451" s="202"/>
      <c r="W451" s="202"/>
      <c r="X451" s="202"/>
      <c r="Y451" s="202"/>
      <c r="Z451" s="202"/>
    </row>
    <row r="452" spans="1:26">
      <c r="A452" s="202"/>
      <c r="B452" s="202"/>
      <c r="C452" s="202"/>
      <c r="D452" s="202"/>
      <c r="E452" s="202"/>
      <c r="F452" s="202"/>
      <c r="G452" s="202"/>
      <c r="H452" s="202"/>
      <c r="I452" s="202"/>
      <c r="J452" s="202"/>
      <c r="K452" s="202"/>
      <c r="L452" s="202"/>
      <c r="M452" s="202"/>
      <c r="N452" s="202"/>
      <c r="O452" s="202"/>
      <c r="P452" s="202"/>
      <c r="Q452" s="202"/>
      <c r="R452" s="202"/>
      <c r="S452" s="202"/>
      <c r="T452" s="202"/>
      <c r="U452" s="202"/>
      <c r="V452" s="202"/>
      <c r="W452" s="202"/>
      <c r="X452" s="202"/>
      <c r="Y452" s="202"/>
      <c r="Z452" s="202"/>
    </row>
    <row r="453" spans="1:26">
      <c r="A453" s="202"/>
      <c r="B453" s="202"/>
      <c r="C453" s="202"/>
      <c r="D453" s="202"/>
      <c r="E453" s="202"/>
      <c r="F453" s="202"/>
      <c r="G453" s="202"/>
      <c r="H453" s="202"/>
      <c r="I453" s="202"/>
      <c r="J453" s="202"/>
      <c r="K453" s="202"/>
      <c r="L453" s="202"/>
      <c r="M453" s="202"/>
      <c r="N453" s="202"/>
      <c r="O453" s="202"/>
      <c r="P453" s="202"/>
      <c r="Q453" s="202"/>
      <c r="R453" s="202"/>
      <c r="S453" s="202"/>
      <c r="T453" s="202"/>
      <c r="U453" s="202"/>
      <c r="V453" s="202"/>
      <c r="W453" s="202"/>
      <c r="X453" s="202"/>
      <c r="Y453" s="202"/>
      <c r="Z453" s="202"/>
    </row>
    <row r="454" spans="1:26">
      <c r="A454" s="202"/>
      <c r="B454" s="202"/>
      <c r="C454" s="202"/>
      <c r="D454" s="202"/>
      <c r="E454" s="202"/>
      <c r="F454" s="202"/>
      <c r="G454" s="202"/>
      <c r="H454" s="202"/>
      <c r="I454" s="202"/>
      <c r="J454" s="202"/>
      <c r="K454" s="202"/>
      <c r="L454" s="202"/>
      <c r="M454" s="202"/>
      <c r="N454" s="202"/>
      <c r="O454" s="202"/>
      <c r="P454" s="202"/>
      <c r="Q454" s="202"/>
      <c r="R454" s="202"/>
      <c r="S454" s="202"/>
      <c r="T454" s="202"/>
      <c r="U454" s="202"/>
      <c r="V454" s="202"/>
      <c r="W454" s="202"/>
      <c r="X454" s="202"/>
      <c r="Y454" s="202"/>
      <c r="Z454" s="202"/>
    </row>
    <row r="455" spans="1:26">
      <c r="A455" s="202"/>
      <c r="B455" s="202"/>
      <c r="C455" s="202"/>
      <c r="D455" s="202"/>
      <c r="E455" s="202"/>
      <c r="F455" s="202"/>
      <c r="G455" s="202"/>
      <c r="H455" s="202"/>
      <c r="I455" s="202"/>
      <c r="J455" s="202"/>
      <c r="K455" s="202"/>
      <c r="L455" s="202"/>
      <c r="M455" s="202"/>
      <c r="N455" s="202"/>
      <c r="O455" s="202"/>
      <c r="P455" s="202"/>
      <c r="Q455" s="202"/>
      <c r="R455" s="202"/>
      <c r="S455" s="202"/>
      <c r="T455" s="202"/>
      <c r="U455" s="202"/>
      <c r="V455" s="202"/>
      <c r="W455" s="202"/>
      <c r="X455" s="202"/>
      <c r="Y455" s="202"/>
      <c r="Z455" s="202"/>
    </row>
    <row r="456" spans="1:26">
      <c r="A456" s="202"/>
      <c r="B456" s="202"/>
      <c r="C456" s="202"/>
      <c r="D456" s="202"/>
      <c r="E456" s="202"/>
      <c r="F456" s="202"/>
      <c r="G456" s="202"/>
      <c r="H456" s="202"/>
      <c r="I456" s="202"/>
      <c r="J456" s="202"/>
      <c r="K456" s="202"/>
      <c r="L456" s="202"/>
      <c r="M456" s="202"/>
      <c r="N456" s="202"/>
      <c r="O456" s="202"/>
      <c r="P456" s="202"/>
      <c r="Q456" s="202"/>
      <c r="R456" s="202"/>
      <c r="S456" s="202"/>
      <c r="T456" s="202"/>
      <c r="U456" s="202"/>
      <c r="V456" s="202"/>
      <c r="W456" s="202"/>
      <c r="X456" s="202"/>
      <c r="Y456" s="202"/>
      <c r="Z456" s="202"/>
    </row>
    <row r="457" spans="1:26">
      <c r="A457" s="202"/>
      <c r="B457" s="202"/>
      <c r="C457" s="202"/>
      <c r="D457" s="202"/>
      <c r="E457" s="202"/>
      <c r="F457" s="202"/>
      <c r="G457" s="202"/>
      <c r="H457" s="202"/>
      <c r="I457" s="202"/>
      <c r="J457" s="202"/>
      <c r="K457" s="202"/>
      <c r="L457" s="202"/>
      <c r="M457" s="202"/>
      <c r="N457" s="202"/>
      <c r="O457" s="202"/>
      <c r="P457" s="202"/>
      <c r="Q457" s="202"/>
      <c r="R457" s="202"/>
      <c r="S457" s="202"/>
      <c r="T457" s="202"/>
      <c r="U457" s="202"/>
      <c r="V457" s="202"/>
      <c r="W457" s="202"/>
      <c r="X457" s="202"/>
      <c r="Y457" s="202"/>
      <c r="Z457" s="202"/>
    </row>
    <row r="458" spans="1:26">
      <c r="A458" s="202"/>
      <c r="B458" s="202"/>
      <c r="C458" s="202"/>
      <c r="D458" s="202"/>
      <c r="E458" s="202"/>
      <c r="F458" s="202"/>
      <c r="G458" s="202"/>
      <c r="H458" s="202"/>
      <c r="I458" s="202"/>
      <c r="J458" s="202"/>
      <c r="K458" s="202"/>
      <c r="L458" s="202"/>
      <c r="M458" s="202"/>
      <c r="N458" s="202"/>
      <c r="O458" s="202"/>
      <c r="P458" s="202"/>
      <c r="Q458" s="202"/>
      <c r="R458" s="202"/>
      <c r="S458" s="202"/>
      <c r="T458" s="202"/>
      <c r="U458" s="202"/>
      <c r="V458" s="202"/>
      <c r="W458" s="202"/>
      <c r="X458" s="202"/>
      <c r="Y458" s="202"/>
      <c r="Z458" s="202"/>
    </row>
    <row r="459" spans="1:26">
      <c r="A459" s="202"/>
      <c r="B459" s="202"/>
      <c r="C459" s="202"/>
      <c r="D459" s="202"/>
      <c r="E459" s="202"/>
      <c r="F459" s="202"/>
      <c r="G459" s="202"/>
      <c r="H459" s="202"/>
      <c r="I459" s="202"/>
      <c r="J459" s="202"/>
      <c r="K459" s="202"/>
      <c r="L459" s="202"/>
      <c r="M459" s="202"/>
      <c r="N459" s="202"/>
      <c r="O459" s="202"/>
      <c r="P459" s="202"/>
      <c r="Q459" s="202"/>
      <c r="R459" s="202"/>
      <c r="S459" s="202"/>
      <c r="T459" s="202"/>
      <c r="U459" s="202"/>
      <c r="V459" s="202"/>
      <c r="W459" s="202"/>
      <c r="X459" s="202"/>
      <c r="Y459" s="202"/>
      <c r="Z459" s="202"/>
    </row>
    <row r="460" spans="1:26">
      <c r="A460" s="202"/>
      <c r="B460" s="202"/>
      <c r="C460" s="202"/>
      <c r="D460" s="202"/>
      <c r="E460" s="202"/>
      <c r="F460" s="202"/>
      <c r="G460" s="202"/>
      <c r="H460" s="202"/>
      <c r="I460" s="202"/>
      <c r="J460" s="202"/>
      <c r="K460" s="202"/>
      <c r="L460" s="202"/>
      <c r="M460" s="202"/>
      <c r="N460" s="202"/>
      <c r="O460" s="202"/>
      <c r="P460" s="202"/>
      <c r="Q460" s="202"/>
      <c r="R460" s="202"/>
      <c r="S460" s="202"/>
      <c r="T460" s="202"/>
      <c r="U460" s="202"/>
      <c r="V460" s="202"/>
      <c r="W460" s="202"/>
      <c r="X460" s="202"/>
      <c r="Y460" s="202"/>
      <c r="Z460" s="202"/>
    </row>
    <row r="461" spans="1:26">
      <c r="A461" s="202"/>
      <c r="B461" s="202"/>
      <c r="C461" s="202"/>
      <c r="D461" s="202"/>
      <c r="E461" s="202"/>
      <c r="F461" s="202"/>
      <c r="G461" s="202"/>
      <c r="H461" s="202"/>
      <c r="I461" s="202"/>
      <c r="J461" s="202"/>
      <c r="K461" s="202"/>
      <c r="L461" s="202"/>
      <c r="M461" s="202"/>
      <c r="N461" s="202"/>
      <c r="O461" s="202"/>
      <c r="P461" s="202"/>
      <c r="Q461" s="202"/>
      <c r="R461" s="202"/>
      <c r="S461" s="202"/>
      <c r="T461" s="202"/>
      <c r="U461" s="202"/>
      <c r="V461" s="202"/>
      <c r="W461" s="202"/>
      <c r="X461" s="202"/>
      <c r="Y461" s="202"/>
      <c r="Z461" s="202"/>
    </row>
    <row r="462" spans="1:26">
      <c r="A462" s="202"/>
      <c r="B462" s="202"/>
      <c r="C462" s="202"/>
      <c r="D462" s="202"/>
      <c r="E462" s="202"/>
      <c r="F462" s="202"/>
      <c r="G462" s="202"/>
      <c r="H462" s="202"/>
      <c r="I462" s="202"/>
      <c r="J462" s="202"/>
      <c r="K462" s="202"/>
      <c r="L462" s="202"/>
      <c r="M462" s="202"/>
      <c r="N462" s="202"/>
      <c r="O462" s="202"/>
      <c r="P462" s="202"/>
      <c r="Q462" s="202"/>
      <c r="R462" s="202"/>
      <c r="S462" s="202"/>
      <c r="T462" s="202"/>
      <c r="U462" s="202"/>
      <c r="V462" s="202"/>
      <c r="W462" s="202"/>
      <c r="X462" s="202"/>
      <c r="Y462" s="202"/>
      <c r="Z462" s="202"/>
    </row>
    <row r="463" spans="1:26">
      <c r="A463" s="202"/>
      <c r="B463" s="202"/>
      <c r="C463" s="202"/>
      <c r="D463" s="202"/>
      <c r="E463" s="202"/>
      <c r="F463" s="202"/>
      <c r="G463" s="202"/>
      <c r="H463" s="202"/>
      <c r="I463" s="202"/>
      <c r="J463" s="202"/>
      <c r="K463" s="202"/>
      <c r="L463" s="202"/>
      <c r="M463" s="202"/>
      <c r="N463" s="202"/>
      <c r="O463" s="202"/>
      <c r="P463" s="202"/>
      <c r="Q463" s="202"/>
      <c r="R463" s="202"/>
      <c r="S463" s="202"/>
      <c r="T463" s="202"/>
      <c r="U463" s="202"/>
      <c r="V463" s="202"/>
      <c r="W463" s="202"/>
      <c r="X463" s="202"/>
      <c r="Y463" s="202"/>
      <c r="Z463" s="202"/>
    </row>
    <row r="464" spans="1:26">
      <c r="A464" s="202"/>
      <c r="B464" s="202"/>
      <c r="C464" s="202"/>
      <c r="D464" s="202"/>
      <c r="E464" s="202"/>
      <c r="F464" s="202"/>
      <c r="G464" s="202"/>
      <c r="H464" s="202"/>
      <c r="I464" s="202"/>
      <c r="J464" s="202"/>
      <c r="K464" s="202"/>
      <c r="L464" s="202"/>
      <c r="M464" s="202"/>
      <c r="N464" s="202"/>
      <c r="O464" s="202"/>
      <c r="P464" s="202"/>
      <c r="Q464" s="202"/>
      <c r="R464" s="202"/>
      <c r="S464" s="202"/>
      <c r="T464" s="202"/>
      <c r="U464" s="202"/>
      <c r="V464" s="202"/>
      <c r="W464" s="202"/>
      <c r="X464" s="202"/>
      <c r="Y464" s="202"/>
      <c r="Z464" s="202"/>
    </row>
    <row r="465" spans="1:26">
      <c r="A465" s="202"/>
      <c r="B465" s="202"/>
      <c r="C465" s="202"/>
      <c r="D465" s="202"/>
      <c r="E465" s="202"/>
      <c r="F465" s="202"/>
      <c r="G465" s="202"/>
      <c r="H465" s="202"/>
      <c r="I465" s="202"/>
      <c r="J465" s="202"/>
      <c r="K465" s="202"/>
      <c r="L465" s="202"/>
      <c r="M465" s="202"/>
      <c r="N465" s="202"/>
      <c r="O465" s="202"/>
      <c r="P465" s="202"/>
      <c r="Q465" s="202"/>
      <c r="R465" s="202"/>
      <c r="S465" s="202"/>
      <c r="T465" s="202"/>
      <c r="U465" s="202"/>
      <c r="V465" s="202"/>
      <c r="W465" s="202"/>
      <c r="X465" s="202"/>
      <c r="Y465" s="202"/>
      <c r="Z465" s="202"/>
    </row>
    <row r="466" spans="1:26">
      <c r="A466" s="202"/>
      <c r="B466" s="202"/>
      <c r="C466" s="202"/>
      <c r="D466" s="202"/>
      <c r="E466" s="202"/>
      <c r="F466" s="202"/>
      <c r="G466" s="202"/>
      <c r="H466" s="202"/>
      <c r="I466" s="202"/>
      <c r="J466" s="202"/>
      <c r="K466" s="202"/>
      <c r="L466" s="202"/>
      <c r="M466" s="202"/>
      <c r="N466" s="202"/>
      <c r="O466" s="202"/>
      <c r="P466" s="202"/>
      <c r="Q466" s="202"/>
      <c r="R466" s="202"/>
      <c r="S466" s="202"/>
      <c r="T466" s="202"/>
      <c r="U466" s="202"/>
      <c r="V466" s="202"/>
      <c r="W466" s="202"/>
      <c r="X466" s="202"/>
      <c r="Y466" s="202"/>
      <c r="Z466" s="202"/>
    </row>
    <row r="467" spans="1:26">
      <c r="A467" s="202"/>
      <c r="B467" s="202"/>
      <c r="C467" s="202"/>
      <c r="D467" s="202"/>
      <c r="E467" s="202"/>
      <c r="F467" s="202"/>
      <c r="G467" s="202"/>
      <c r="H467" s="202"/>
      <c r="I467" s="202"/>
      <c r="J467" s="202"/>
      <c r="K467" s="202"/>
      <c r="L467" s="202"/>
      <c r="M467" s="202"/>
      <c r="N467" s="202"/>
      <c r="O467" s="202"/>
      <c r="P467" s="202"/>
      <c r="Q467" s="202"/>
      <c r="R467" s="202"/>
      <c r="S467" s="202"/>
      <c r="T467" s="202"/>
      <c r="U467" s="202"/>
      <c r="V467" s="202"/>
      <c r="W467" s="202"/>
      <c r="X467" s="202"/>
      <c r="Y467" s="202"/>
      <c r="Z467" s="202"/>
    </row>
    <row r="468" spans="1:26">
      <c r="A468" s="202"/>
      <c r="B468" s="202"/>
      <c r="C468" s="202"/>
      <c r="D468" s="202"/>
      <c r="E468" s="202"/>
      <c r="F468" s="202"/>
      <c r="G468" s="202"/>
      <c r="H468" s="202"/>
      <c r="I468" s="202"/>
      <c r="J468" s="202"/>
      <c r="K468" s="202"/>
      <c r="L468" s="202"/>
      <c r="M468" s="202"/>
      <c r="N468" s="202"/>
      <c r="O468" s="202"/>
      <c r="P468" s="202"/>
      <c r="Q468" s="202"/>
      <c r="R468" s="202"/>
      <c r="S468" s="202"/>
      <c r="T468" s="202"/>
      <c r="U468" s="202"/>
      <c r="V468" s="202"/>
      <c r="W468" s="202"/>
      <c r="X468" s="202"/>
      <c r="Y468" s="202"/>
      <c r="Z468" s="202"/>
    </row>
    <row r="469" spans="1:26">
      <c r="A469" s="202"/>
      <c r="B469" s="202"/>
      <c r="C469" s="202"/>
      <c r="D469" s="202"/>
      <c r="E469" s="202"/>
      <c r="F469" s="202"/>
      <c r="G469" s="202"/>
      <c r="H469" s="202"/>
      <c r="I469" s="202"/>
      <c r="J469" s="202"/>
      <c r="K469" s="202"/>
      <c r="L469" s="202"/>
      <c r="M469" s="202"/>
      <c r="N469" s="202"/>
      <c r="O469" s="202"/>
      <c r="P469" s="202"/>
      <c r="Q469" s="202"/>
      <c r="R469" s="202"/>
      <c r="S469" s="202"/>
      <c r="T469" s="202"/>
      <c r="U469" s="202"/>
      <c r="V469" s="202"/>
      <c r="W469" s="202"/>
      <c r="X469" s="202"/>
      <c r="Y469" s="202"/>
      <c r="Z469" s="202"/>
    </row>
    <row r="470" spans="1:26">
      <c r="A470" s="202"/>
      <c r="B470" s="202"/>
      <c r="C470" s="202"/>
      <c r="D470" s="202"/>
      <c r="E470" s="202"/>
      <c r="F470" s="202"/>
      <c r="G470" s="202"/>
      <c r="H470" s="202"/>
      <c r="I470" s="202"/>
      <c r="J470" s="202"/>
      <c r="K470" s="202"/>
      <c r="L470" s="202"/>
      <c r="M470" s="202"/>
      <c r="N470" s="202"/>
      <c r="O470" s="202"/>
      <c r="P470" s="202"/>
      <c r="Q470" s="202"/>
      <c r="R470" s="202"/>
      <c r="S470" s="202"/>
      <c r="T470" s="202"/>
      <c r="U470" s="202"/>
      <c r="V470" s="202"/>
      <c r="W470" s="202"/>
      <c r="X470" s="202"/>
      <c r="Y470" s="202"/>
      <c r="Z470" s="202"/>
    </row>
    <row r="471" spans="1:26">
      <c r="A471" s="202"/>
      <c r="B471" s="202"/>
      <c r="C471" s="202"/>
      <c r="D471" s="202"/>
      <c r="E471" s="202"/>
      <c r="F471" s="202"/>
      <c r="G471" s="202"/>
      <c r="H471" s="202"/>
      <c r="I471" s="202"/>
      <c r="J471" s="202"/>
      <c r="K471" s="202"/>
      <c r="L471" s="202"/>
      <c r="M471" s="202"/>
      <c r="N471" s="202"/>
      <c r="O471" s="202"/>
      <c r="P471" s="202"/>
      <c r="Q471" s="202"/>
      <c r="R471" s="202"/>
      <c r="S471" s="202"/>
      <c r="T471" s="202"/>
      <c r="U471" s="202"/>
      <c r="V471" s="202"/>
      <c r="W471" s="202"/>
      <c r="X471" s="202"/>
      <c r="Y471" s="202"/>
      <c r="Z471" s="202"/>
    </row>
    <row r="472" spans="1:26">
      <c r="A472" s="202"/>
      <c r="B472" s="202"/>
      <c r="C472" s="202"/>
      <c r="D472" s="202"/>
      <c r="E472" s="202"/>
      <c r="F472" s="202"/>
      <c r="G472" s="202"/>
      <c r="H472" s="202"/>
      <c r="I472" s="202"/>
      <c r="J472" s="202"/>
      <c r="K472" s="202"/>
      <c r="L472" s="202"/>
      <c r="M472" s="202"/>
      <c r="N472" s="202"/>
      <c r="O472" s="202"/>
      <c r="P472" s="202"/>
      <c r="Q472" s="202"/>
      <c r="R472" s="202"/>
      <c r="S472" s="202"/>
      <c r="T472" s="202"/>
      <c r="U472" s="202"/>
      <c r="V472" s="202"/>
      <c r="W472" s="202"/>
      <c r="X472" s="202"/>
      <c r="Y472" s="202"/>
      <c r="Z472" s="202"/>
    </row>
    <row r="473" spans="1:26">
      <c r="A473" s="202"/>
      <c r="B473" s="202"/>
      <c r="C473" s="202"/>
      <c r="D473" s="202"/>
      <c r="E473" s="202"/>
      <c r="F473" s="202"/>
      <c r="G473" s="202"/>
      <c r="H473" s="202"/>
      <c r="I473" s="202"/>
      <c r="J473" s="202"/>
      <c r="K473" s="202"/>
      <c r="L473" s="202"/>
      <c r="M473" s="202"/>
      <c r="N473" s="202"/>
      <c r="O473" s="202"/>
      <c r="P473" s="202"/>
      <c r="Q473" s="202"/>
      <c r="R473" s="202"/>
      <c r="S473" s="202"/>
      <c r="T473" s="202"/>
      <c r="U473" s="202"/>
      <c r="V473" s="202"/>
      <c r="W473" s="202"/>
      <c r="X473" s="202"/>
      <c r="Y473" s="202"/>
      <c r="Z473" s="202"/>
    </row>
    <row r="474" spans="1:26">
      <c r="A474" s="202"/>
      <c r="B474" s="202"/>
      <c r="C474" s="202"/>
      <c r="D474" s="202"/>
      <c r="E474" s="202"/>
      <c r="F474" s="202"/>
      <c r="G474" s="202"/>
      <c r="H474" s="202"/>
      <c r="I474" s="202"/>
      <c r="J474" s="202"/>
      <c r="K474" s="202"/>
      <c r="L474" s="202"/>
      <c r="M474" s="202"/>
      <c r="N474" s="202"/>
      <c r="O474" s="202"/>
      <c r="P474" s="202"/>
      <c r="Q474" s="202"/>
      <c r="R474" s="202"/>
      <c r="S474" s="202"/>
      <c r="T474" s="202"/>
      <c r="U474" s="202"/>
      <c r="V474" s="202"/>
      <c r="W474" s="202"/>
      <c r="X474" s="202"/>
      <c r="Y474" s="202"/>
      <c r="Z474" s="202"/>
    </row>
    <row r="475" spans="1:26">
      <c r="A475" s="202"/>
      <c r="B475" s="202"/>
      <c r="C475" s="202"/>
      <c r="D475" s="202"/>
      <c r="E475" s="202"/>
      <c r="F475" s="202"/>
      <c r="G475" s="202"/>
      <c r="H475" s="202"/>
      <c r="I475" s="202"/>
      <c r="J475" s="202"/>
      <c r="K475" s="202"/>
      <c r="L475" s="202"/>
      <c r="M475" s="202"/>
      <c r="N475" s="202"/>
      <c r="O475" s="202"/>
      <c r="P475" s="202"/>
      <c r="Q475" s="202"/>
      <c r="R475" s="202"/>
      <c r="S475" s="202"/>
      <c r="T475" s="202"/>
      <c r="U475" s="202"/>
      <c r="V475" s="202"/>
      <c r="W475" s="202"/>
      <c r="X475" s="202"/>
      <c r="Y475" s="202"/>
      <c r="Z475" s="202"/>
    </row>
    <row r="476" spans="1:26">
      <c r="A476" s="202"/>
      <c r="B476" s="202"/>
      <c r="C476" s="202"/>
      <c r="D476" s="202"/>
      <c r="E476" s="202"/>
      <c r="F476" s="202"/>
      <c r="G476" s="202"/>
      <c r="H476" s="202"/>
      <c r="I476" s="202"/>
      <c r="J476" s="202"/>
      <c r="K476" s="202"/>
      <c r="L476" s="202"/>
      <c r="M476" s="202"/>
      <c r="N476" s="202"/>
      <c r="O476" s="202"/>
      <c r="P476" s="202"/>
      <c r="Q476" s="202"/>
      <c r="R476" s="202"/>
      <c r="S476" s="202"/>
      <c r="T476" s="202"/>
      <c r="U476" s="202"/>
      <c r="V476" s="202"/>
      <c r="W476" s="202"/>
      <c r="X476" s="202"/>
      <c r="Y476" s="202"/>
      <c r="Z476" s="202"/>
    </row>
    <row r="477" spans="1:26">
      <c r="A477" s="202"/>
      <c r="B477" s="202"/>
      <c r="C477" s="202"/>
      <c r="D477" s="202"/>
      <c r="E477" s="202"/>
      <c r="F477" s="202"/>
      <c r="G477" s="202"/>
      <c r="H477" s="202"/>
      <c r="I477" s="202"/>
      <c r="J477" s="202"/>
      <c r="K477" s="202"/>
      <c r="L477" s="202"/>
      <c r="M477" s="202"/>
      <c r="N477" s="202"/>
      <c r="O477" s="202"/>
      <c r="P477" s="202"/>
      <c r="Q477" s="202"/>
      <c r="R477" s="202"/>
      <c r="S477" s="202"/>
      <c r="T477" s="202"/>
      <c r="U477" s="202"/>
      <c r="V477" s="202"/>
      <c r="W477" s="202"/>
      <c r="X477" s="202"/>
      <c r="Y477" s="202"/>
      <c r="Z477" s="202"/>
    </row>
    <row r="478" spans="1:26">
      <c r="A478" s="202"/>
      <c r="B478" s="202"/>
      <c r="C478" s="202"/>
      <c r="D478" s="202"/>
      <c r="E478" s="202"/>
      <c r="F478" s="202"/>
      <c r="G478" s="202"/>
      <c r="H478" s="202"/>
      <c r="I478" s="202"/>
      <c r="J478" s="202"/>
      <c r="K478" s="202"/>
      <c r="L478" s="202"/>
      <c r="M478" s="202"/>
      <c r="N478" s="202"/>
      <c r="O478" s="202"/>
      <c r="P478" s="202"/>
      <c r="Q478" s="202"/>
      <c r="R478" s="202"/>
      <c r="S478" s="202"/>
      <c r="T478" s="202"/>
      <c r="U478" s="202"/>
      <c r="V478" s="202"/>
      <c r="W478" s="202"/>
      <c r="X478" s="202"/>
      <c r="Y478" s="202"/>
      <c r="Z478" s="202"/>
    </row>
    <row r="479" spans="1:26">
      <c r="A479" s="202"/>
      <c r="B479" s="202"/>
      <c r="C479" s="202"/>
      <c r="D479" s="202"/>
      <c r="E479" s="202"/>
      <c r="F479" s="202"/>
      <c r="G479" s="202"/>
      <c r="H479" s="202"/>
      <c r="I479" s="202"/>
      <c r="J479" s="202"/>
      <c r="K479" s="202"/>
      <c r="L479" s="202"/>
      <c r="M479" s="202"/>
      <c r="N479" s="202"/>
      <c r="O479" s="202"/>
      <c r="P479" s="202"/>
      <c r="Q479" s="202"/>
      <c r="R479" s="202"/>
      <c r="S479" s="202"/>
      <c r="T479" s="202"/>
      <c r="U479" s="202"/>
      <c r="V479" s="202"/>
      <c r="W479" s="202"/>
      <c r="X479" s="202"/>
      <c r="Y479" s="202"/>
      <c r="Z479" s="202"/>
    </row>
    <row r="480" spans="1:26">
      <c r="A480" s="202"/>
      <c r="B480" s="202"/>
      <c r="C480" s="202"/>
      <c r="D480" s="202"/>
      <c r="E480" s="202"/>
      <c r="F480" s="202"/>
      <c r="G480" s="202"/>
      <c r="H480" s="202"/>
      <c r="I480" s="202"/>
      <c r="J480" s="202"/>
      <c r="K480" s="202"/>
      <c r="L480" s="202"/>
      <c r="M480" s="202"/>
      <c r="N480" s="202"/>
      <c r="O480" s="202"/>
      <c r="P480" s="202"/>
      <c r="Q480" s="202"/>
      <c r="R480" s="202"/>
      <c r="S480" s="202"/>
      <c r="T480" s="202"/>
      <c r="U480" s="202"/>
      <c r="V480" s="202"/>
      <c r="W480" s="202"/>
      <c r="X480" s="202"/>
      <c r="Y480" s="202"/>
      <c r="Z480" s="202"/>
    </row>
    <row r="481" spans="1:26">
      <c r="A481" s="202"/>
      <c r="B481" s="202"/>
      <c r="C481" s="202"/>
      <c r="D481" s="202"/>
      <c r="E481" s="202"/>
      <c r="F481" s="202"/>
      <c r="G481" s="202"/>
      <c r="H481" s="202"/>
      <c r="I481" s="202"/>
      <c r="J481" s="202"/>
      <c r="K481" s="202"/>
      <c r="L481" s="202"/>
      <c r="M481" s="202"/>
      <c r="N481" s="202"/>
      <c r="O481" s="202"/>
      <c r="P481" s="202"/>
      <c r="Q481" s="202"/>
      <c r="R481" s="202"/>
      <c r="S481" s="202"/>
      <c r="T481" s="202"/>
      <c r="U481" s="202"/>
      <c r="V481" s="202"/>
      <c r="W481" s="202"/>
      <c r="X481" s="202"/>
      <c r="Y481" s="202"/>
      <c r="Z481" s="202"/>
    </row>
    <row r="482" spans="1:26">
      <c r="A482" s="202"/>
      <c r="B482" s="202"/>
      <c r="C482" s="202"/>
      <c r="D482" s="202"/>
      <c r="E482" s="202"/>
      <c r="F482" s="202"/>
      <c r="G482" s="202"/>
      <c r="H482" s="202"/>
      <c r="I482" s="202"/>
      <c r="J482" s="202"/>
      <c r="K482" s="202"/>
      <c r="L482" s="202"/>
      <c r="M482" s="202"/>
      <c r="N482" s="202"/>
      <c r="O482" s="202"/>
      <c r="P482" s="202"/>
      <c r="Q482" s="202"/>
      <c r="R482" s="202"/>
      <c r="S482" s="202"/>
      <c r="T482" s="202"/>
      <c r="U482" s="202"/>
      <c r="V482" s="202"/>
      <c r="W482" s="202"/>
      <c r="X482" s="202"/>
      <c r="Y482" s="202"/>
      <c r="Z482" s="202"/>
    </row>
    <row r="483" spans="1:26">
      <c r="A483" s="202"/>
      <c r="B483" s="202"/>
      <c r="C483" s="202"/>
      <c r="D483" s="202"/>
      <c r="E483" s="202"/>
      <c r="F483" s="202"/>
      <c r="G483" s="202"/>
      <c r="H483" s="202"/>
      <c r="I483" s="202"/>
      <c r="J483" s="202"/>
      <c r="K483" s="202"/>
      <c r="L483" s="202"/>
      <c r="M483" s="202"/>
      <c r="N483" s="202"/>
      <c r="O483" s="202"/>
      <c r="P483" s="202"/>
      <c r="Q483" s="202"/>
      <c r="R483" s="202"/>
      <c r="S483" s="202"/>
      <c r="T483" s="202"/>
      <c r="U483" s="202"/>
      <c r="V483" s="202"/>
      <c r="W483" s="202"/>
      <c r="X483" s="202"/>
      <c r="Y483" s="202"/>
      <c r="Z483" s="202"/>
    </row>
    <row r="484" spans="1:26">
      <c r="A484" s="202"/>
      <c r="B484" s="202"/>
      <c r="C484" s="202"/>
      <c r="D484" s="202"/>
      <c r="E484" s="202"/>
      <c r="F484" s="202"/>
      <c r="G484" s="202"/>
      <c r="H484" s="202"/>
      <c r="I484" s="202"/>
      <c r="J484" s="202"/>
      <c r="K484" s="202"/>
      <c r="L484" s="202"/>
      <c r="M484" s="202"/>
      <c r="N484" s="202"/>
      <c r="O484" s="202"/>
      <c r="P484" s="202"/>
      <c r="Q484" s="202"/>
      <c r="R484" s="202"/>
      <c r="S484" s="202"/>
      <c r="T484" s="202"/>
      <c r="U484" s="202"/>
      <c r="V484" s="202"/>
      <c r="W484" s="202"/>
      <c r="X484" s="202"/>
      <c r="Y484" s="202"/>
      <c r="Z484" s="202"/>
    </row>
    <row r="485" spans="1:26">
      <c r="A485" s="202"/>
      <c r="B485" s="202"/>
      <c r="C485" s="202"/>
      <c r="D485" s="202"/>
      <c r="E485" s="202"/>
      <c r="F485" s="202"/>
      <c r="G485" s="202"/>
      <c r="H485" s="202"/>
      <c r="I485" s="202"/>
      <c r="J485" s="202"/>
      <c r="K485" s="202"/>
      <c r="L485" s="202"/>
      <c r="M485" s="202"/>
      <c r="N485" s="202"/>
      <c r="O485" s="202"/>
      <c r="P485" s="202"/>
      <c r="Q485" s="202"/>
      <c r="R485" s="202"/>
      <c r="S485" s="202"/>
      <c r="T485" s="202"/>
      <c r="U485" s="202"/>
      <c r="V485" s="202"/>
      <c r="W485" s="202"/>
      <c r="X485" s="202"/>
      <c r="Y485" s="202"/>
      <c r="Z485" s="202"/>
    </row>
    <row r="486" spans="1:26">
      <c r="A486" s="202"/>
      <c r="B486" s="202"/>
      <c r="C486" s="202"/>
      <c r="D486" s="202"/>
      <c r="E486" s="202"/>
      <c r="F486" s="202"/>
      <c r="G486" s="202"/>
      <c r="H486" s="202"/>
      <c r="I486" s="202"/>
      <c r="J486" s="202"/>
      <c r="K486" s="202"/>
      <c r="L486" s="202"/>
      <c r="M486" s="202"/>
      <c r="N486" s="202"/>
      <c r="O486" s="202"/>
      <c r="P486" s="202"/>
      <c r="Q486" s="202"/>
      <c r="R486" s="202"/>
      <c r="S486" s="202"/>
      <c r="T486" s="202"/>
      <c r="U486" s="202"/>
      <c r="V486" s="202"/>
      <c r="W486" s="202"/>
      <c r="X486" s="202"/>
      <c r="Y486" s="202"/>
      <c r="Z486" s="202"/>
    </row>
    <row r="487" spans="1:26">
      <c r="A487" s="202"/>
      <c r="B487" s="202"/>
      <c r="C487" s="202"/>
      <c r="D487" s="202"/>
      <c r="E487" s="202"/>
      <c r="F487" s="202"/>
      <c r="G487" s="202"/>
      <c r="H487" s="202"/>
      <c r="I487" s="202"/>
      <c r="J487" s="202"/>
      <c r="K487" s="202"/>
      <c r="L487" s="202"/>
      <c r="M487" s="202"/>
      <c r="N487" s="202"/>
      <c r="O487" s="202"/>
      <c r="P487" s="202"/>
      <c r="Q487" s="202"/>
      <c r="R487" s="202"/>
      <c r="S487" s="202"/>
      <c r="T487" s="202"/>
      <c r="U487" s="202"/>
      <c r="V487" s="202"/>
      <c r="W487" s="202"/>
      <c r="X487" s="202"/>
      <c r="Y487" s="202"/>
      <c r="Z487" s="202"/>
    </row>
    <row r="488" spans="1:26">
      <c r="A488" s="202"/>
      <c r="B488" s="202"/>
      <c r="C488" s="202"/>
      <c r="D488" s="202"/>
      <c r="E488" s="202"/>
      <c r="F488" s="202"/>
      <c r="G488" s="202"/>
      <c r="H488" s="202"/>
      <c r="I488" s="202"/>
      <c r="J488" s="202"/>
      <c r="K488" s="202"/>
      <c r="L488" s="202"/>
      <c r="M488" s="202"/>
      <c r="N488" s="202"/>
      <c r="O488" s="202"/>
      <c r="P488" s="202"/>
      <c r="Q488" s="202"/>
      <c r="R488" s="202"/>
      <c r="S488" s="202"/>
      <c r="T488" s="202"/>
      <c r="U488" s="202"/>
      <c r="V488" s="202"/>
      <c r="W488" s="202"/>
      <c r="X488" s="202"/>
      <c r="Y488" s="202"/>
      <c r="Z488" s="202"/>
    </row>
    <row r="489" spans="1:26">
      <c r="A489" s="202"/>
      <c r="B489" s="202"/>
      <c r="C489" s="202"/>
      <c r="D489" s="202"/>
      <c r="E489" s="202"/>
      <c r="F489" s="202"/>
      <c r="G489" s="202"/>
      <c r="H489" s="202"/>
      <c r="I489" s="202"/>
      <c r="J489" s="202"/>
      <c r="K489" s="202"/>
      <c r="L489" s="202"/>
      <c r="M489" s="202"/>
      <c r="N489" s="202"/>
      <c r="O489" s="202"/>
      <c r="P489" s="202"/>
      <c r="Q489" s="202"/>
      <c r="R489" s="202"/>
      <c r="S489" s="202"/>
      <c r="T489" s="202"/>
      <c r="U489" s="202"/>
      <c r="V489" s="202"/>
      <c r="W489" s="202"/>
      <c r="X489" s="202"/>
      <c r="Y489" s="202"/>
      <c r="Z489" s="202"/>
    </row>
    <row r="490" spans="1:26">
      <c r="A490" s="202"/>
      <c r="B490" s="202"/>
      <c r="C490" s="202"/>
      <c r="D490" s="202"/>
      <c r="E490" s="202"/>
      <c r="F490" s="202"/>
      <c r="G490" s="202"/>
      <c r="H490" s="202"/>
      <c r="I490" s="202"/>
      <c r="J490" s="202"/>
      <c r="K490" s="202"/>
      <c r="L490" s="202"/>
      <c r="M490" s="202"/>
      <c r="N490" s="202"/>
      <c r="O490" s="202"/>
      <c r="P490" s="202"/>
      <c r="Q490" s="202"/>
      <c r="R490" s="202"/>
      <c r="S490" s="202"/>
      <c r="T490" s="202"/>
      <c r="U490" s="202"/>
      <c r="V490" s="202"/>
      <c r="W490" s="202"/>
      <c r="X490" s="202"/>
      <c r="Y490" s="202"/>
      <c r="Z490" s="202"/>
    </row>
    <row r="491" spans="1:26">
      <c r="A491" s="202"/>
      <c r="B491" s="202"/>
      <c r="C491" s="202"/>
      <c r="D491" s="202"/>
      <c r="E491" s="202"/>
      <c r="F491" s="202"/>
      <c r="G491" s="202"/>
      <c r="H491" s="202"/>
      <c r="I491" s="202"/>
      <c r="J491" s="202"/>
      <c r="K491" s="202"/>
      <c r="L491" s="202"/>
      <c r="M491" s="202"/>
      <c r="N491" s="202"/>
      <c r="O491" s="202"/>
      <c r="P491" s="202"/>
      <c r="Q491" s="202"/>
      <c r="R491" s="202"/>
      <c r="S491" s="202"/>
      <c r="T491" s="202"/>
      <c r="U491" s="202"/>
      <c r="V491" s="202"/>
      <c r="W491" s="202"/>
      <c r="X491" s="202"/>
      <c r="Y491" s="202"/>
      <c r="Z491" s="202"/>
    </row>
    <row r="492" spans="1:26">
      <c r="A492" s="202"/>
      <c r="B492" s="202"/>
      <c r="C492" s="202"/>
      <c r="D492" s="202"/>
      <c r="E492" s="202"/>
      <c r="F492" s="202"/>
      <c r="G492" s="202"/>
      <c r="H492" s="202"/>
      <c r="I492" s="202"/>
      <c r="J492" s="202"/>
      <c r="K492" s="202"/>
      <c r="L492" s="202"/>
      <c r="M492" s="202"/>
      <c r="N492" s="202"/>
      <c r="O492" s="202"/>
      <c r="P492" s="202"/>
      <c r="Q492" s="202"/>
      <c r="R492" s="202"/>
      <c r="S492" s="202"/>
      <c r="T492" s="202"/>
      <c r="U492" s="202"/>
      <c r="V492" s="202"/>
      <c r="W492" s="202"/>
      <c r="X492" s="202"/>
      <c r="Y492" s="202"/>
      <c r="Z492" s="202"/>
    </row>
    <row r="493" spans="1:26">
      <c r="A493" s="202"/>
      <c r="B493" s="202"/>
      <c r="C493" s="202"/>
      <c r="D493" s="202"/>
      <c r="E493" s="202"/>
      <c r="F493" s="202"/>
      <c r="G493" s="202"/>
      <c r="H493" s="202"/>
      <c r="I493" s="202"/>
      <c r="J493" s="202"/>
      <c r="K493" s="202"/>
      <c r="L493" s="202"/>
      <c r="M493" s="202"/>
      <c r="N493" s="202"/>
      <c r="O493" s="202"/>
      <c r="P493" s="202"/>
      <c r="Q493" s="202"/>
      <c r="R493" s="202"/>
      <c r="S493" s="202"/>
      <c r="T493" s="202"/>
      <c r="U493" s="202"/>
      <c r="V493" s="202"/>
      <c r="W493" s="202"/>
      <c r="X493" s="202"/>
      <c r="Y493" s="202"/>
      <c r="Z493" s="202"/>
    </row>
    <row r="494" spans="1:26">
      <c r="A494" s="202"/>
      <c r="B494" s="202"/>
      <c r="C494" s="202"/>
      <c r="D494" s="202"/>
      <c r="E494" s="202"/>
      <c r="F494" s="202"/>
      <c r="G494" s="202"/>
      <c r="H494" s="202"/>
      <c r="I494" s="202"/>
      <c r="J494" s="202"/>
      <c r="K494" s="202"/>
      <c r="L494" s="202"/>
      <c r="M494" s="202"/>
      <c r="N494" s="202"/>
      <c r="O494" s="202"/>
      <c r="P494" s="202"/>
      <c r="Q494" s="202"/>
      <c r="R494" s="202"/>
      <c r="S494" s="202"/>
      <c r="T494" s="202"/>
      <c r="U494" s="202"/>
      <c r="V494" s="202"/>
      <c r="W494" s="202"/>
      <c r="X494" s="202"/>
      <c r="Y494" s="202"/>
      <c r="Z494" s="202"/>
    </row>
    <row r="495" spans="1:26">
      <c r="A495" s="202"/>
      <c r="B495" s="202"/>
      <c r="C495" s="202"/>
      <c r="D495" s="202"/>
      <c r="E495" s="202"/>
      <c r="F495" s="202"/>
      <c r="G495" s="202"/>
      <c r="H495" s="202"/>
      <c r="I495" s="202"/>
      <c r="J495" s="202"/>
      <c r="K495" s="202"/>
      <c r="L495" s="202"/>
      <c r="M495" s="202"/>
      <c r="N495" s="202"/>
      <c r="O495" s="202"/>
      <c r="P495" s="202"/>
      <c r="Q495" s="202"/>
      <c r="R495" s="202"/>
      <c r="S495" s="202"/>
      <c r="T495" s="202"/>
      <c r="U495" s="202"/>
      <c r="V495" s="202"/>
      <c r="W495" s="202"/>
      <c r="X495" s="202"/>
      <c r="Y495" s="202"/>
      <c r="Z495" s="202"/>
    </row>
    <row r="496" spans="1:26">
      <c r="A496" s="202"/>
      <c r="B496" s="202"/>
      <c r="C496" s="202"/>
      <c r="D496" s="202"/>
      <c r="E496" s="202"/>
      <c r="F496" s="202"/>
      <c r="G496" s="202"/>
      <c r="H496" s="202"/>
      <c r="I496" s="202"/>
      <c r="J496" s="202"/>
      <c r="K496" s="202"/>
      <c r="L496" s="202"/>
      <c r="M496" s="202"/>
      <c r="N496" s="202"/>
      <c r="O496" s="202"/>
      <c r="P496" s="202"/>
      <c r="Q496" s="202"/>
      <c r="R496" s="202"/>
      <c r="S496" s="202"/>
      <c r="T496" s="202"/>
      <c r="U496" s="202"/>
      <c r="V496" s="202"/>
      <c r="W496" s="202"/>
      <c r="X496" s="202"/>
      <c r="Y496" s="202"/>
      <c r="Z496" s="202"/>
    </row>
    <row r="497" spans="1:26">
      <c r="A497" s="202"/>
      <c r="B497" s="202"/>
      <c r="C497" s="202"/>
      <c r="D497" s="202"/>
      <c r="E497" s="202"/>
      <c r="F497" s="202"/>
      <c r="G497" s="202"/>
      <c r="H497" s="202"/>
      <c r="I497" s="202"/>
      <c r="J497" s="202"/>
      <c r="K497" s="202"/>
      <c r="L497" s="202"/>
      <c r="M497" s="202"/>
      <c r="N497" s="202"/>
      <c r="O497" s="202"/>
      <c r="P497" s="202"/>
      <c r="Q497" s="202"/>
      <c r="R497" s="202"/>
      <c r="S497" s="202"/>
      <c r="T497" s="202"/>
      <c r="U497" s="202"/>
      <c r="V497" s="202"/>
      <c r="W497" s="202"/>
      <c r="X497" s="202"/>
      <c r="Y497" s="202"/>
      <c r="Z497" s="202"/>
    </row>
    <row r="498" spans="1:26">
      <c r="A498" s="202"/>
      <c r="B498" s="202"/>
      <c r="C498" s="202"/>
      <c r="D498" s="202"/>
      <c r="E498" s="202"/>
      <c r="F498" s="202"/>
      <c r="G498" s="202"/>
      <c r="H498" s="202"/>
      <c r="I498" s="202"/>
      <c r="J498" s="202"/>
      <c r="K498" s="202"/>
      <c r="L498" s="202"/>
      <c r="M498" s="202"/>
      <c r="N498" s="202"/>
      <c r="O498" s="202"/>
      <c r="P498" s="202"/>
      <c r="Q498" s="202"/>
      <c r="R498" s="202"/>
      <c r="S498" s="202"/>
      <c r="T498" s="202"/>
      <c r="U498" s="202"/>
      <c r="V498" s="202"/>
      <c r="W498" s="202"/>
      <c r="X498" s="202"/>
      <c r="Y498" s="202"/>
      <c r="Z498" s="202"/>
    </row>
    <row r="499" spans="1:26">
      <c r="A499" s="202"/>
      <c r="B499" s="202"/>
      <c r="C499" s="202"/>
      <c r="D499" s="202"/>
      <c r="E499" s="202"/>
      <c r="F499" s="202"/>
      <c r="G499" s="202"/>
      <c r="H499" s="202"/>
      <c r="I499" s="202"/>
      <c r="J499" s="202"/>
      <c r="K499" s="202"/>
      <c r="L499" s="202"/>
      <c r="M499" s="202"/>
      <c r="N499" s="202"/>
      <c r="O499" s="202"/>
      <c r="P499" s="202"/>
      <c r="Q499" s="202"/>
      <c r="R499" s="202"/>
      <c r="S499" s="202"/>
      <c r="T499" s="202"/>
      <c r="U499" s="202"/>
      <c r="V499" s="202"/>
      <c r="W499" s="202"/>
      <c r="X499" s="202"/>
      <c r="Y499" s="202"/>
      <c r="Z499" s="202"/>
    </row>
    <row r="500" spans="1:26">
      <c r="A500" s="202"/>
      <c r="B500" s="202"/>
      <c r="C500" s="202"/>
      <c r="D500" s="202"/>
      <c r="E500" s="202"/>
      <c r="F500" s="202"/>
      <c r="G500" s="202"/>
      <c r="H500" s="202"/>
      <c r="I500" s="202"/>
      <c r="J500" s="202"/>
      <c r="K500" s="202"/>
      <c r="L500" s="202"/>
      <c r="M500" s="202"/>
      <c r="N500" s="202"/>
      <c r="O500" s="202"/>
      <c r="P500" s="202"/>
      <c r="Q500" s="202"/>
      <c r="R500" s="202"/>
      <c r="S500" s="202"/>
      <c r="T500" s="202"/>
      <c r="U500" s="202"/>
      <c r="V500" s="202"/>
      <c r="W500" s="202"/>
      <c r="X500" s="202"/>
      <c r="Y500" s="202"/>
      <c r="Z500" s="202"/>
    </row>
    <row r="501" spans="1:26">
      <c r="A501" s="202"/>
      <c r="B501" s="202"/>
      <c r="C501" s="202"/>
      <c r="D501" s="202"/>
      <c r="E501" s="202"/>
      <c r="F501" s="202"/>
      <c r="G501" s="202"/>
      <c r="H501" s="202"/>
      <c r="I501" s="202"/>
      <c r="J501" s="202"/>
      <c r="K501" s="202"/>
      <c r="L501" s="202"/>
      <c r="M501" s="202"/>
      <c r="N501" s="202"/>
      <c r="O501" s="202"/>
      <c r="P501" s="202"/>
      <c r="Q501" s="202"/>
      <c r="R501" s="202"/>
      <c r="S501" s="202"/>
      <c r="T501" s="202"/>
      <c r="U501" s="202"/>
      <c r="V501" s="202"/>
      <c r="W501" s="202"/>
      <c r="X501" s="202"/>
      <c r="Y501" s="202"/>
      <c r="Z501" s="202"/>
    </row>
    <row r="502" spans="1:26">
      <c r="A502" s="202"/>
      <c r="B502" s="202"/>
      <c r="C502" s="202"/>
      <c r="D502" s="202"/>
      <c r="E502" s="202"/>
      <c r="F502" s="202"/>
      <c r="G502" s="202"/>
      <c r="H502" s="202"/>
      <c r="I502" s="202"/>
      <c r="J502" s="202"/>
      <c r="K502" s="202"/>
      <c r="L502" s="202"/>
      <c r="M502" s="202"/>
      <c r="N502" s="202"/>
      <c r="O502" s="202"/>
      <c r="P502" s="202"/>
      <c r="Q502" s="202"/>
      <c r="R502" s="202"/>
      <c r="S502" s="202"/>
      <c r="T502" s="202"/>
      <c r="U502" s="202"/>
      <c r="V502" s="202"/>
      <c r="W502" s="202"/>
      <c r="X502" s="202"/>
      <c r="Y502" s="202"/>
      <c r="Z502" s="202"/>
    </row>
    <row r="503" spans="1:26">
      <c r="A503" s="202"/>
      <c r="B503" s="202"/>
      <c r="C503" s="202"/>
      <c r="D503" s="202"/>
      <c r="E503" s="202"/>
      <c r="F503" s="202"/>
      <c r="G503" s="202"/>
      <c r="H503" s="202"/>
      <c r="I503" s="202"/>
      <c r="J503" s="202"/>
      <c r="K503" s="202"/>
      <c r="L503" s="202"/>
      <c r="M503" s="202"/>
      <c r="N503" s="202"/>
      <c r="O503" s="202"/>
      <c r="P503" s="202"/>
      <c r="Q503" s="202"/>
      <c r="R503" s="202"/>
      <c r="S503" s="202"/>
      <c r="T503" s="202"/>
      <c r="U503" s="202"/>
      <c r="V503" s="202"/>
      <c r="W503" s="202"/>
      <c r="X503" s="202"/>
      <c r="Y503" s="202"/>
      <c r="Z503" s="202"/>
    </row>
    <row r="504" spans="1:26">
      <c r="A504" s="202"/>
      <c r="B504" s="202"/>
      <c r="C504" s="202"/>
      <c r="D504" s="202"/>
      <c r="E504" s="202"/>
      <c r="F504" s="202"/>
      <c r="G504" s="202"/>
      <c r="H504" s="202"/>
      <c r="I504" s="202"/>
      <c r="J504" s="202"/>
      <c r="K504" s="202"/>
      <c r="L504" s="202"/>
      <c r="M504" s="202"/>
      <c r="N504" s="202"/>
      <c r="O504" s="202"/>
      <c r="P504" s="202"/>
      <c r="Q504" s="202"/>
      <c r="R504" s="202"/>
      <c r="S504" s="202"/>
      <c r="T504" s="202"/>
      <c r="U504" s="202"/>
      <c r="V504" s="202"/>
      <c r="W504" s="202"/>
      <c r="X504" s="202"/>
      <c r="Y504" s="202"/>
      <c r="Z504" s="202"/>
    </row>
    <row r="505" spans="1:26">
      <c r="A505" s="202"/>
      <c r="B505" s="202"/>
      <c r="C505" s="202"/>
      <c r="D505" s="202"/>
      <c r="E505" s="202"/>
      <c r="F505" s="202"/>
      <c r="G505" s="202"/>
      <c r="H505" s="202"/>
      <c r="I505" s="202"/>
      <c r="J505" s="202"/>
      <c r="K505" s="202"/>
      <c r="L505" s="202"/>
      <c r="M505" s="202"/>
      <c r="N505" s="202"/>
      <c r="O505" s="202"/>
      <c r="P505" s="202"/>
      <c r="Q505" s="202"/>
      <c r="R505" s="202"/>
      <c r="S505" s="202"/>
      <c r="T505" s="202"/>
      <c r="U505" s="202"/>
      <c r="V505" s="202"/>
      <c r="W505" s="202"/>
      <c r="X505" s="202"/>
      <c r="Y505" s="202"/>
      <c r="Z505" s="202"/>
    </row>
    <row r="506" spans="1:26">
      <c r="A506" s="202"/>
      <c r="B506" s="202"/>
      <c r="C506" s="202"/>
      <c r="D506" s="202"/>
      <c r="E506" s="202"/>
      <c r="F506" s="202"/>
      <c r="G506" s="202"/>
      <c r="H506" s="202"/>
      <c r="I506" s="202"/>
      <c r="J506" s="202"/>
      <c r="K506" s="202"/>
      <c r="L506" s="202"/>
      <c r="M506" s="202"/>
      <c r="N506" s="202"/>
      <c r="O506" s="202"/>
      <c r="P506" s="202"/>
      <c r="Q506" s="202"/>
      <c r="R506" s="202"/>
      <c r="S506" s="202"/>
      <c r="T506" s="202"/>
      <c r="U506" s="202"/>
      <c r="V506" s="202"/>
      <c r="W506" s="202"/>
      <c r="X506" s="202"/>
      <c r="Y506" s="202"/>
      <c r="Z506" s="202"/>
    </row>
    <row r="507" spans="1:26">
      <c r="A507" s="202"/>
      <c r="B507" s="202"/>
      <c r="C507" s="202"/>
      <c r="D507" s="202"/>
      <c r="E507" s="202"/>
      <c r="F507" s="202"/>
      <c r="G507" s="202"/>
      <c r="H507" s="202"/>
      <c r="I507" s="202"/>
      <c r="J507" s="202"/>
      <c r="K507" s="202"/>
      <c r="L507" s="202"/>
      <c r="M507" s="202"/>
      <c r="N507" s="202"/>
      <c r="O507" s="202"/>
      <c r="P507" s="202"/>
      <c r="Q507" s="202"/>
      <c r="R507" s="202"/>
      <c r="S507" s="202"/>
      <c r="T507" s="202"/>
      <c r="U507" s="202"/>
      <c r="V507" s="202"/>
      <c r="W507" s="202"/>
      <c r="X507" s="202"/>
      <c r="Y507" s="202"/>
      <c r="Z507" s="202"/>
    </row>
    <row r="508" spans="1:26">
      <c r="A508" s="202"/>
      <c r="B508" s="202"/>
      <c r="C508" s="202"/>
      <c r="D508" s="202"/>
      <c r="E508" s="202"/>
      <c r="F508" s="202"/>
      <c r="G508" s="202"/>
      <c r="H508" s="202"/>
      <c r="I508" s="202"/>
      <c r="J508" s="202"/>
      <c r="K508" s="202"/>
      <c r="L508" s="202"/>
      <c r="M508" s="202"/>
      <c r="N508" s="202"/>
      <c r="O508" s="202"/>
      <c r="P508" s="202"/>
      <c r="Q508" s="202"/>
      <c r="R508" s="202"/>
      <c r="S508" s="202"/>
      <c r="T508" s="202"/>
      <c r="U508" s="202"/>
      <c r="V508" s="202"/>
      <c r="W508" s="202"/>
      <c r="X508" s="202"/>
      <c r="Y508" s="202"/>
      <c r="Z508" s="202"/>
    </row>
    <row r="509" spans="1:26">
      <c r="A509" s="202"/>
      <c r="B509" s="202"/>
      <c r="C509" s="202"/>
      <c r="D509" s="202"/>
      <c r="E509" s="202"/>
      <c r="F509" s="202"/>
      <c r="G509" s="202"/>
      <c r="H509" s="202"/>
      <c r="I509" s="202"/>
      <c r="J509" s="202"/>
      <c r="K509" s="202"/>
      <c r="L509" s="202"/>
      <c r="M509" s="202"/>
      <c r="N509" s="202"/>
      <c r="O509" s="202"/>
      <c r="P509" s="202"/>
      <c r="Q509" s="202"/>
      <c r="R509" s="202"/>
      <c r="S509" s="202"/>
      <c r="T509" s="202"/>
      <c r="U509" s="202"/>
      <c r="V509" s="202"/>
      <c r="W509" s="202"/>
      <c r="X509" s="202"/>
      <c r="Y509" s="202"/>
      <c r="Z509" s="202"/>
    </row>
    <row r="510" spans="1:26">
      <c r="A510" s="202"/>
      <c r="B510" s="202"/>
      <c r="C510" s="202"/>
      <c r="D510" s="202"/>
      <c r="E510" s="202"/>
      <c r="F510" s="202"/>
      <c r="G510" s="202"/>
      <c r="H510" s="202"/>
      <c r="I510" s="202"/>
      <c r="J510" s="202"/>
      <c r="K510" s="202"/>
      <c r="L510" s="202"/>
      <c r="M510" s="202"/>
      <c r="N510" s="202"/>
      <c r="O510" s="202"/>
      <c r="P510" s="202"/>
      <c r="Q510" s="202"/>
      <c r="R510" s="202"/>
      <c r="S510" s="202"/>
      <c r="T510" s="202"/>
      <c r="U510" s="202"/>
      <c r="V510" s="202"/>
      <c r="W510" s="202"/>
      <c r="X510" s="202"/>
      <c r="Y510" s="202"/>
      <c r="Z510" s="202"/>
    </row>
    <row r="511" spans="1:26">
      <c r="A511" s="202"/>
      <c r="B511" s="202"/>
      <c r="C511" s="202"/>
      <c r="D511" s="202"/>
      <c r="E511" s="202"/>
      <c r="F511" s="202"/>
      <c r="G511" s="202"/>
      <c r="H511" s="202"/>
      <c r="I511" s="202"/>
      <c r="J511" s="202"/>
      <c r="K511" s="202"/>
      <c r="L511" s="202"/>
      <c r="M511" s="202"/>
      <c r="N511" s="202"/>
      <c r="O511" s="202"/>
      <c r="P511" s="202"/>
      <c r="Q511" s="202"/>
      <c r="R511" s="202"/>
      <c r="S511" s="202"/>
      <c r="T511" s="202"/>
      <c r="U511" s="202"/>
      <c r="V511" s="202"/>
      <c r="W511" s="202"/>
      <c r="X511" s="202"/>
      <c r="Y511" s="202"/>
      <c r="Z511" s="202"/>
    </row>
    <row r="512" spans="1:26">
      <c r="A512" s="202"/>
      <c r="B512" s="202"/>
      <c r="C512" s="202"/>
      <c r="D512" s="202"/>
      <c r="E512" s="202"/>
      <c r="F512" s="202"/>
      <c r="G512" s="202"/>
      <c r="H512" s="202"/>
      <c r="I512" s="202"/>
      <c r="J512" s="202"/>
      <c r="K512" s="202"/>
      <c r="L512" s="202"/>
      <c r="M512" s="202"/>
      <c r="N512" s="202"/>
      <c r="O512" s="202"/>
      <c r="P512" s="202"/>
      <c r="Q512" s="202"/>
      <c r="R512" s="202"/>
      <c r="S512" s="202"/>
      <c r="T512" s="202"/>
      <c r="U512" s="202"/>
      <c r="V512" s="202"/>
      <c r="W512" s="202"/>
      <c r="X512" s="202"/>
      <c r="Y512" s="202"/>
      <c r="Z512" s="202"/>
    </row>
    <row r="513" spans="1:26">
      <c r="A513" s="202"/>
      <c r="B513" s="202"/>
      <c r="C513" s="202"/>
      <c r="D513" s="202"/>
      <c r="E513" s="202"/>
      <c r="F513" s="202"/>
      <c r="G513" s="202"/>
      <c r="H513" s="202"/>
      <c r="I513" s="202"/>
      <c r="J513" s="202"/>
      <c r="K513" s="202"/>
      <c r="L513" s="202"/>
      <c r="M513" s="202"/>
      <c r="N513" s="202"/>
      <c r="O513" s="202"/>
      <c r="P513" s="202"/>
      <c r="Q513" s="202"/>
      <c r="R513" s="202"/>
      <c r="S513" s="202"/>
      <c r="T513" s="202"/>
      <c r="U513" s="202"/>
      <c r="V513" s="202"/>
      <c r="W513" s="202"/>
      <c r="X513" s="202"/>
      <c r="Y513" s="202"/>
      <c r="Z513" s="202"/>
    </row>
    <row r="514" spans="1:26">
      <c r="A514" s="202"/>
      <c r="B514" s="202"/>
      <c r="C514" s="202"/>
      <c r="D514" s="202"/>
      <c r="E514" s="202"/>
      <c r="F514" s="202"/>
      <c r="G514" s="202"/>
      <c r="H514" s="202"/>
      <c r="I514" s="202"/>
      <c r="J514" s="202"/>
      <c r="K514" s="202"/>
      <c r="L514" s="202"/>
      <c r="M514" s="202"/>
      <c r="N514" s="202"/>
      <c r="O514" s="202"/>
      <c r="P514" s="202"/>
      <c r="Q514" s="202"/>
      <c r="R514" s="202"/>
      <c r="S514" s="202"/>
      <c r="T514" s="202"/>
      <c r="U514" s="202"/>
      <c r="V514" s="202"/>
      <c r="W514" s="202"/>
      <c r="X514" s="202"/>
      <c r="Y514" s="202"/>
      <c r="Z514" s="202"/>
    </row>
    <row r="515" spans="1:26">
      <c r="A515" s="202"/>
      <c r="B515" s="202"/>
      <c r="C515" s="202"/>
      <c r="D515" s="202"/>
      <c r="E515" s="202"/>
      <c r="F515" s="202"/>
      <c r="G515" s="202"/>
      <c r="H515" s="202"/>
      <c r="I515" s="202"/>
      <c r="J515" s="202"/>
      <c r="K515" s="202"/>
      <c r="L515" s="202"/>
      <c r="M515" s="202"/>
      <c r="N515" s="202"/>
      <c r="O515" s="202"/>
      <c r="P515" s="202"/>
      <c r="Q515" s="202"/>
      <c r="R515" s="202"/>
      <c r="S515" s="202"/>
      <c r="T515" s="202"/>
      <c r="U515" s="202"/>
      <c r="V515" s="202"/>
      <c r="W515" s="202"/>
      <c r="X515" s="202"/>
      <c r="Y515" s="202"/>
      <c r="Z515" s="202"/>
    </row>
    <row r="516" spans="1:26">
      <c r="A516" s="202"/>
      <c r="B516" s="202"/>
      <c r="C516" s="202"/>
      <c r="D516" s="202"/>
      <c r="E516" s="202"/>
      <c r="F516" s="202"/>
      <c r="G516" s="202"/>
      <c r="H516" s="202"/>
      <c r="I516" s="202"/>
      <c r="J516" s="202"/>
      <c r="K516" s="202"/>
      <c r="L516" s="202"/>
      <c r="M516" s="202"/>
      <c r="N516" s="202"/>
      <c r="O516" s="202"/>
      <c r="P516" s="202"/>
      <c r="Q516" s="202"/>
      <c r="R516" s="202"/>
      <c r="S516" s="202"/>
      <c r="T516" s="202"/>
      <c r="U516" s="202"/>
      <c r="V516" s="202"/>
      <c r="W516" s="202"/>
      <c r="X516" s="202"/>
      <c r="Y516" s="202"/>
      <c r="Z516" s="202"/>
    </row>
    <row r="517" spans="1:26">
      <c r="A517" s="202"/>
      <c r="B517" s="202"/>
      <c r="C517" s="202"/>
      <c r="D517" s="202"/>
      <c r="E517" s="202"/>
      <c r="F517" s="202"/>
      <c r="G517" s="202"/>
      <c r="H517" s="202"/>
      <c r="I517" s="202"/>
      <c r="J517" s="202"/>
      <c r="K517" s="202"/>
      <c r="L517" s="202"/>
      <c r="M517" s="202"/>
      <c r="N517" s="202"/>
      <c r="O517" s="202"/>
      <c r="P517" s="202"/>
      <c r="Q517" s="202"/>
      <c r="R517" s="202"/>
      <c r="S517" s="202"/>
      <c r="T517" s="202"/>
      <c r="U517" s="202"/>
      <c r="V517" s="202"/>
      <c r="W517" s="202"/>
      <c r="X517" s="202"/>
      <c r="Y517" s="202"/>
      <c r="Z517" s="202"/>
    </row>
    <row r="518" spans="1:26">
      <c r="A518" s="202"/>
      <c r="B518" s="202"/>
      <c r="C518" s="202"/>
      <c r="D518" s="202"/>
      <c r="E518" s="202"/>
      <c r="F518" s="202"/>
      <c r="G518" s="202"/>
      <c r="H518" s="202"/>
      <c r="I518" s="202"/>
      <c r="J518" s="202"/>
      <c r="K518" s="202"/>
      <c r="L518" s="202"/>
      <c r="M518" s="202"/>
      <c r="N518" s="202"/>
      <c r="O518" s="202"/>
      <c r="P518" s="202"/>
      <c r="Q518" s="202"/>
      <c r="R518" s="202"/>
      <c r="S518" s="202"/>
      <c r="T518" s="202"/>
      <c r="U518" s="202"/>
      <c r="V518" s="202"/>
      <c r="W518" s="202"/>
      <c r="X518" s="202"/>
      <c r="Y518" s="202"/>
      <c r="Z518" s="202"/>
    </row>
    <row r="519" spans="1:26">
      <c r="A519" s="202"/>
      <c r="B519" s="202"/>
      <c r="C519" s="202"/>
      <c r="D519" s="202"/>
      <c r="E519" s="202"/>
      <c r="F519" s="202"/>
      <c r="G519" s="202"/>
      <c r="H519" s="202"/>
      <c r="I519" s="202"/>
      <c r="J519" s="202"/>
      <c r="K519" s="202"/>
      <c r="L519" s="202"/>
      <c r="M519" s="202"/>
      <c r="N519" s="202"/>
      <c r="O519" s="202"/>
      <c r="P519" s="202"/>
      <c r="Q519" s="202"/>
      <c r="R519" s="202"/>
      <c r="S519" s="202"/>
      <c r="T519" s="202"/>
      <c r="U519" s="202"/>
      <c r="V519" s="202"/>
      <c r="W519" s="202"/>
      <c r="X519" s="202"/>
      <c r="Y519" s="202"/>
      <c r="Z519" s="202"/>
    </row>
    <row r="520" spans="1:26">
      <c r="A520" s="202"/>
      <c r="B520" s="202"/>
      <c r="C520" s="202"/>
      <c r="D520" s="202"/>
      <c r="E520" s="202"/>
      <c r="F520" s="202"/>
      <c r="G520" s="202"/>
      <c r="H520" s="202"/>
      <c r="I520" s="202"/>
      <c r="J520" s="202"/>
      <c r="K520" s="202"/>
      <c r="L520" s="202"/>
      <c r="M520" s="202"/>
      <c r="N520" s="202"/>
      <c r="O520" s="202"/>
      <c r="P520" s="202"/>
      <c r="Q520" s="202"/>
      <c r="R520" s="202"/>
      <c r="S520" s="202"/>
      <c r="T520" s="202"/>
      <c r="U520" s="202"/>
      <c r="V520" s="202"/>
      <c r="W520" s="202"/>
      <c r="X520" s="202"/>
      <c r="Y520" s="202"/>
      <c r="Z520" s="202"/>
    </row>
    <row r="521" spans="1:26">
      <c r="A521" s="202"/>
      <c r="B521" s="202"/>
      <c r="C521" s="202"/>
      <c r="D521" s="202"/>
      <c r="E521" s="202"/>
      <c r="F521" s="202"/>
      <c r="G521" s="202"/>
      <c r="H521" s="202"/>
      <c r="I521" s="202"/>
      <c r="J521" s="202"/>
      <c r="K521" s="202"/>
      <c r="L521" s="202"/>
      <c r="M521" s="202"/>
      <c r="N521" s="202"/>
      <c r="O521" s="202"/>
      <c r="P521" s="202"/>
      <c r="Q521" s="202"/>
      <c r="R521" s="202"/>
      <c r="S521" s="202"/>
      <c r="T521" s="202"/>
      <c r="U521" s="202"/>
      <c r="V521" s="202"/>
      <c r="W521" s="202"/>
      <c r="X521" s="202"/>
      <c r="Y521" s="202"/>
      <c r="Z521" s="202"/>
    </row>
    <row r="522" spans="1:26">
      <c r="A522" s="202"/>
      <c r="B522" s="202"/>
      <c r="C522" s="202"/>
      <c r="D522" s="202"/>
      <c r="E522" s="202"/>
      <c r="F522" s="202"/>
      <c r="G522" s="202"/>
      <c r="H522" s="202"/>
      <c r="I522" s="202"/>
      <c r="J522" s="202"/>
      <c r="K522" s="202"/>
      <c r="L522" s="202"/>
      <c r="M522" s="202"/>
      <c r="N522" s="202"/>
      <c r="O522" s="202"/>
      <c r="P522" s="202"/>
      <c r="Q522" s="202"/>
      <c r="R522" s="202"/>
      <c r="S522" s="202"/>
      <c r="T522" s="202"/>
      <c r="U522" s="202"/>
      <c r="V522" s="202"/>
      <c r="W522" s="202"/>
      <c r="X522" s="202"/>
      <c r="Y522" s="202"/>
      <c r="Z522" s="202"/>
    </row>
    <row r="523" spans="1:26">
      <c r="A523" s="202"/>
      <c r="B523" s="202"/>
      <c r="C523" s="202"/>
      <c r="D523" s="202"/>
      <c r="E523" s="202"/>
      <c r="F523" s="202"/>
      <c r="G523" s="202"/>
      <c r="H523" s="202"/>
      <c r="I523" s="202"/>
      <c r="J523" s="202"/>
      <c r="K523" s="202"/>
      <c r="L523" s="202"/>
      <c r="M523" s="202"/>
      <c r="N523" s="202"/>
      <c r="O523" s="202"/>
      <c r="P523" s="202"/>
      <c r="Q523" s="202"/>
      <c r="R523" s="202"/>
      <c r="S523" s="202"/>
      <c r="T523" s="202"/>
      <c r="U523" s="202"/>
      <c r="V523" s="202"/>
      <c r="W523" s="202"/>
      <c r="X523" s="202"/>
      <c r="Y523" s="202"/>
      <c r="Z523" s="202"/>
    </row>
    <row r="524" spans="1:26">
      <c r="A524" s="202"/>
      <c r="B524" s="202"/>
      <c r="C524" s="202"/>
      <c r="D524" s="202"/>
      <c r="E524" s="202"/>
      <c r="F524" s="202"/>
      <c r="G524" s="202"/>
      <c r="H524" s="202"/>
      <c r="I524" s="202"/>
      <c r="J524" s="202"/>
      <c r="K524" s="202"/>
      <c r="L524" s="202"/>
      <c r="M524" s="202"/>
      <c r="N524" s="202"/>
      <c r="O524" s="202"/>
      <c r="P524" s="202"/>
      <c r="Q524" s="202"/>
      <c r="R524" s="202"/>
      <c r="S524" s="202"/>
      <c r="T524" s="202"/>
      <c r="U524" s="202"/>
      <c r="V524" s="202"/>
      <c r="W524" s="202"/>
      <c r="X524" s="202"/>
      <c r="Y524" s="202"/>
      <c r="Z524" s="202"/>
    </row>
    <row r="525" spans="1:26">
      <c r="A525" s="202"/>
      <c r="B525" s="202"/>
      <c r="C525" s="202"/>
      <c r="D525" s="202"/>
      <c r="E525" s="202"/>
      <c r="F525" s="202"/>
      <c r="G525" s="202"/>
      <c r="H525" s="202"/>
      <c r="I525" s="202"/>
      <c r="J525" s="202"/>
      <c r="K525" s="202"/>
      <c r="L525" s="202"/>
      <c r="M525" s="202"/>
      <c r="N525" s="202"/>
      <c r="O525" s="202"/>
      <c r="P525" s="202"/>
      <c r="Q525" s="202"/>
      <c r="R525" s="202"/>
      <c r="S525" s="202"/>
      <c r="T525" s="202"/>
      <c r="U525" s="202"/>
      <c r="V525" s="202"/>
      <c r="W525" s="202"/>
      <c r="X525" s="202"/>
      <c r="Y525" s="202"/>
      <c r="Z525" s="202"/>
    </row>
    <row r="526" spans="1:26">
      <c r="A526" s="202"/>
      <c r="B526" s="202"/>
      <c r="C526" s="202"/>
      <c r="D526" s="202"/>
      <c r="E526" s="202"/>
      <c r="F526" s="202"/>
      <c r="G526" s="202"/>
      <c r="H526" s="202"/>
      <c r="I526" s="202"/>
      <c r="J526" s="202"/>
      <c r="K526" s="202"/>
      <c r="L526" s="202"/>
      <c r="M526" s="202"/>
      <c r="N526" s="202"/>
      <c r="O526" s="202"/>
      <c r="P526" s="202"/>
      <c r="Q526" s="202"/>
      <c r="R526" s="202"/>
      <c r="S526" s="202"/>
      <c r="T526" s="202"/>
      <c r="U526" s="202"/>
      <c r="V526" s="202"/>
      <c r="W526" s="202"/>
      <c r="X526" s="202"/>
      <c r="Y526" s="202"/>
      <c r="Z526" s="202"/>
    </row>
    <row r="527" spans="1:26">
      <c r="A527" s="202"/>
      <c r="B527" s="202"/>
      <c r="C527" s="202"/>
      <c r="D527" s="202"/>
      <c r="E527" s="202"/>
      <c r="F527" s="202"/>
      <c r="G527" s="202"/>
      <c r="H527" s="202"/>
      <c r="I527" s="202"/>
      <c r="J527" s="202"/>
      <c r="K527" s="202"/>
      <c r="L527" s="202"/>
      <c r="M527" s="202"/>
      <c r="N527" s="202"/>
      <c r="O527" s="202"/>
      <c r="P527" s="202"/>
      <c r="Q527" s="202"/>
      <c r="R527" s="202"/>
      <c r="S527" s="202"/>
      <c r="T527" s="202"/>
      <c r="U527" s="202"/>
      <c r="V527" s="202"/>
      <c r="W527" s="202"/>
      <c r="X527" s="202"/>
      <c r="Y527" s="202"/>
      <c r="Z527" s="202"/>
    </row>
    <row r="528" spans="1:26">
      <c r="A528" s="202"/>
      <c r="B528" s="202"/>
      <c r="C528" s="202"/>
      <c r="D528" s="202"/>
      <c r="E528" s="202"/>
      <c r="F528" s="202"/>
      <c r="G528" s="202"/>
      <c r="H528" s="202"/>
      <c r="I528" s="202"/>
      <c r="J528" s="202"/>
      <c r="K528" s="202"/>
      <c r="L528" s="202"/>
      <c r="M528" s="202"/>
      <c r="N528" s="202"/>
      <c r="O528" s="202"/>
      <c r="P528" s="202"/>
      <c r="Q528" s="202"/>
      <c r="R528" s="202"/>
      <c r="S528" s="202"/>
      <c r="T528" s="202"/>
      <c r="U528" s="202"/>
      <c r="V528" s="202"/>
      <c r="W528" s="202"/>
      <c r="X528" s="202"/>
      <c r="Y528" s="202"/>
      <c r="Z528" s="202"/>
    </row>
    <row r="529" spans="1:26">
      <c r="A529" s="202"/>
      <c r="B529" s="202"/>
      <c r="C529" s="202"/>
      <c r="D529" s="202"/>
      <c r="E529" s="202"/>
      <c r="F529" s="202"/>
      <c r="G529" s="202"/>
      <c r="H529" s="202"/>
      <c r="I529" s="202"/>
      <c r="J529" s="202"/>
      <c r="K529" s="202"/>
      <c r="L529" s="202"/>
      <c r="M529" s="202"/>
      <c r="N529" s="202"/>
      <c r="O529" s="202"/>
      <c r="P529" s="202"/>
      <c r="Q529" s="202"/>
      <c r="R529" s="202"/>
      <c r="S529" s="202"/>
      <c r="T529" s="202"/>
      <c r="U529" s="202"/>
      <c r="V529" s="202"/>
      <c r="W529" s="202"/>
      <c r="X529" s="202"/>
      <c r="Y529" s="202"/>
      <c r="Z529" s="202"/>
    </row>
    <row r="530" spans="1:26">
      <c r="A530" s="202"/>
      <c r="B530" s="202"/>
      <c r="C530" s="202"/>
      <c r="D530" s="202"/>
      <c r="E530" s="202"/>
      <c r="F530" s="202"/>
      <c r="G530" s="202"/>
      <c r="H530" s="202"/>
      <c r="I530" s="202"/>
      <c r="J530" s="202"/>
      <c r="K530" s="202"/>
      <c r="L530" s="202"/>
      <c r="M530" s="202"/>
      <c r="N530" s="202"/>
      <c r="O530" s="202"/>
      <c r="P530" s="202"/>
      <c r="Q530" s="202"/>
      <c r="R530" s="202"/>
      <c r="S530" s="202"/>
      <c r="T530" s="202"/>
      <c r="U530" s="202"/>
      <c r="V530" s="202"/>
      <c r="W530" s="202"/>
      <c r="X530" s="202"/>
      <c r="Y530" s="202"/>
      <c r="Z530" s="202"/>
    </row>
    <row r="531" spans="1:26">
      <c r="A531" s="202"/>
      <c r="B531" s="202"/>
      <c r="C531" s="202"/>
      <c r="D531" s="202"/>
      <c r="E531" s="202"/>
      <c r="F531" s="202"/>
      <c r="G531" s="202"/>
      <c r="H531" s="202"/>
      <c r="I531" s="202"/>
      <c r="J531" s="202"/>
      <c r="K531" s="202"/>
      <c r="L531" s="202"/>
      <c r="M531" s="202"/>
      <c r="N531" s="202"/>
      <c r="O531" s="202"/>
      <c r="P531" s="202"/>
      <c r="Q531" s="202"/>
      <c r="R531" s="202"/>
      <c r="S531" s="202"/>
      <c r="T531" s="202"/>
      <c r="U531" s="202"/>
      <c r="V531" s="202"/>
      <c r="W531" s="202"/>
      <c r="X531" s="202"/>
      <c r="Y531" s="202"/>
      <c r="Z531" s="202"/>
    </row>
    <row r="532" spans="1:26">
      <c r="A532" s="202"/>
      <c r="B532" s="202"/>
      <c r="C532" s="202"/>
      <c r="D532" s="202"/>
      <c r="E532" s="202"/>
      <c r="F532" s="202"/>
      <c r="G532" s="202"/>
      <c r="H532" s="202"/>
      <c r="I532" s="202"/>
      <c r="J532" s="202"/>
      <c r="K532" s="202"/>
      <c r="L532" s="202"/>
      <c r="M532" s="202"/>
      <c r="N532" s="202"/>
      <c r="O532" s="202"/>
      <c r="P532" s="202"/>
      <c r="Q532" s="202"/>
      <c r="R532" s="202"/>
      <c r="S532" s="202"/>
      <c r="T532" s="202"/>
      <c r="U532" s="202"/>
      <c r="V532" s="202"/>
      <c r="W532" s="202"/>
      <c r="X532" s="202"/>
      <c r="Y532" s="202"/>
      <c r="Z532" s="202"/>
    </row>
    <row r="533" spans="1:26">
      <c r="A533" s="202"/>
      <c r="B533" s="202"/>
      <c r="C533" s="202"/>
      <c r="D533" s="202"/>
      <c r="E533" s="202"/>
      <c r="F533" s="202"/>
      <c r="G533" s="202"/>
      <c r="H533" s="202"/>
      <c r="I533" s="202"/>
      <c r="J533" s="202"/>
      <c r="K533" s="202"/>
      <c r="L533" s="202"/>
      <c r="M533" s="202"/>
      <c r="N533" s="202"/>
      <c r="O533" s="202"/>
      <c r="P533" s="202"/>
      <c r="Q533" s="202"/>
      <c r="R533" s="202"/>
      <c r="S533" s="202"/>
      <c r="T533" s="202"/>
      <c r="U533" s="202"/>
      <c r="V533" s="202"/>
      <c r="W533" s="202"/>
      <c r="X533" s="202"/>
      <c r="Y533" s="202"/>
      <c r="Z533" s="202"/>
    </row>
    <row r="534" spans="1:26">
      <c r="A534" s="202"/>
      <c r="B534" s="202"/>
      <c r="C534" s="202"/>
      <c r="D534" s="202"/>
      <c r="E534" s="202"/>
      <c r="F534" s="202"/>
      <c r="G534" s="202"/>
      <c r="H534" s="202"/>
      <c r="I534" s="202"/>
      <c r="J534" s="202"/>
      <c r="K534" s="202"/>
      <c r="L534" s="202"/>
      <c r="M534" s="202"/>
      <c r="N534" s="202"/>
      <c r="O534" s="202"/>
      <c r="P534" s="202"/>
      <c r="Q534" s="202"/>
      <c r="R534" s="202"/>
      <c r="S534" s="202"/>
      <c r="T534" s="202"/>
      <c r="U534" s="202"/>
      <c r="V534" s="202"/>
      <c r="W534" s="202"/>
      <c r="X534" s="202"/>
      <c r="Y534" s="202"/>
      <c r="Z534" s="202"/>
    </row>
    <row r="535" spans="1:26">
      <c r="A535" s="202"/>
      <c r="B535" s="202"/>
      <c r="C535" s="202"/>
      <c r="D535" s="202"/>
      <c r="E535" s="202"/>
      <c r="F535" s="202"/>
      <c r="G535" s="202"/>
      <c r="H535" s="202"/>
      <c r="I535" s="202"/>
      <c r="J535" s="202"/>
      <c r="K535" s="202"/>
      <c r="L535" s="202"/>
      <c r="M535" s="202"/>
      <c r="N535" s="202"/>
      <c r="O535" s="202"/>
      <c r="P535" s="202"/>
      <c r="Q535" s="202"/>
      <c r="R535" s="202"/>
      <c r="S535" s="202"/>
      <c r="T535" s="202"/>
      <c r="U535" s="202"/>
      <c r="V535" s="202"/>
      <c r="W535" s="202"/>
      <c r="X535" s="202"/>
      <c r="Y535" s="202"/>
      <c r="Z535" s="202"/>
    </row>
    <row r="536" spans="1:26">
      <c r="A536" s="202"/>
      <c r="B536" s="202"/>
      <c r="C536" s="202"/>
      <c r="D536" s="202"/>
      <c r="E536" s="202"/>
      <c r="F536" s="202"/>
      <c r="G536" s="202"/>
      <c r="H536" s="202"/>
      <c r="I536" s="202"/>
      <c r="J536" s="202"/>
      <c r="K536" s="202"/>
      <c r="L536" s="202"/>
      <c r="M536" s="202"/>
      <c r="N536" s="202"/>
      <c r="O536" s="202"/>
      <c r="P536" s="202"/>
      <c r="Q536" s="202"/>
      <c r="R536" s="202"/>
      <c r="S536" s="202"/>
      <c r="T536" s="202"/>
      <c r="U536" s="202"/>
      <c r="V536" s="202"/>
      <c r="W536" s="202"/>
      <c r="X536" s="202"/>
      <c r="Y536" s="202"/>
      <c r="Z536" s="202"/>
    </row>
    <row r="537" spans="1:26">
      <c r="A537" s="202"/>
      <c r="B537" s="202"/>
      <c r="C537" s="202"/>
      <c r="D537" s="202"/>
      <c r="E537" s="202"/>
      <c r="F537" s="202"/>
      <c r="G537" s="202"/>
      <c r="H537" s="202"/>
      <c r="I537" s="202"/>
      <c r="J537" s="202"/>
      <c r="K537" s="202"/>
      <c r="L537" s="202"/>
      <c r="M537" s="202"/>
      <c r="N537" s="202"/>
      <c r="O537" s="202"/>
      <c r="P537" s="202"/>
      <c r="Q537" s="202"/>
      <c r="R537" s="202"/>
      <c r="S537" s="202"/>
      <c r="T537" s="202"/>
      <c r="U537" s="202"/>
      <c r="V537" s="202"/>
      <c r="W537" s="202"/>
      <c r="X537" s="202"/>
      <c r="Y537" s="202"/>
      <c r="Z537" s="202"/>
    </row>
    <row r="538" spans="1:26">
      <c r="A538" s="202"/>
      <c r="B538" s="202"/>
      <c r="C538" s="202"/>
      <c r="D538" s="202"/>
      <c r="E538" s="202"/>
      <c r="F538" s="202"/>
      <c r="G538" s="202"/>
      <c r="H538" s="202"/>
      <c r="I538" s="202"/>
      <c r="J538" s="202"/>
      <c r="K538" s="202"/>
      <c r="L538" s="202"/>
      <c r="M538" s="202"/>
      <c r="N538" s="202"/>
      <c r="O538" s="202"/>
      <c r="P538" s="202"/>
      <c r="Q538" s="202"/>
      <c r="R538" s="202"/>
      <c r="S538" s="202"/>
      <c r="T538" s="202"/>
      <c r="U538" s="202"/>
      <c r="V538" s="202"/>
      <c r="W538" s="202"/>
      <c r="X538" s="202"/>
      <c r="Y538" s="202"/>
      <c r="Z538" s="202"/>
    </row>
    <row r="539" spans="1:26">
      <c r="A539" s="202"/>
      <c r="B539" s="202"/>
      <c r="C539" s="202"/>
      <c r="D539" s="202"/>
      <c r="E539" s="202"/>
      <c r="F539" s="202"/>
      <c r="G539" s="202"/>
      <c r="H539" s="202"/>
      <c r="I539" s="202"/>
      <c r="J539" s="202"/>
      <c r="K539" s="202"/>
      <c r="L539" s="202"/>
      <c r="M539" s="202"/>
      <c r="N539" s="202"/>
      <c r="O539" s="202"/>
      <c r="P539" s="202"/>
      <c r="Q539" s="202"/>
      <c r="R539" s="202"/>
      <c r="S539" s="202"/>
      <c r="T539" s="202"/>
      <c r="U539" s="202"/>
      <c r="V539" s="202"/>
      <c r="W539" s="202"/>
      <c r="X539" s="202"/>
      <c r="Y539" s="202"/>
      <c r="Z539" s="202"/>
    </row>
    <row r="540" spans="1:26">
      <c r="A540" s="202"/>
      <c r="B540" s="202"/>
      <c r="C540" s="202"/>
      <c r="D540" s="202"/>
      <c r="E540" s="202"/>
      <c r="F540" s="202"/>
      <c r="G540" s="202"/>
      <c r="H540" s="202"/>
      <c r="I540" s="202"/>
      <c r="J540" s="202"/>
      <c r="K540" s="202"/>
      <c r="L540" s="202"/>
      <c r="M540" s="202"/>
      <c r="N540" s="202"/>
      <c r="O540" s="202"/>
      <c r="P540" s="202"/>
      <c r="Q540" s="202"/>
      <c r="R540" s="202"/>
      <c r="S540" s="202"/>
      <c r="T540" s="202"/>
      <c r="U540" s="202"/>
      <c r="V540" s="202"/>
      <c r="W540" s="202"/>
      <c r="X540" s="202"/>
      <c r="Y540" s="202"/>
      <c r="Z540" s="202"/>
    </row>
    <row r="541" spans="1:26">
      <c r="A541" s="202"/>
      <c r="B541" s="202"/>
      <c r="C541" s="202"/>
      <c r="D541" s="202"/>
      <c r="E541" s="202"/>
      <c r="F541" s="202"/>
      <c r="G541" s="202"/>
      <c r="H541" s="202"/>
      <c r="I541" s="202"/>
      <c r="J541" s="202"/>
      <c r="K541" s="202"/>
      <c r="L541" s="202"/>
      <c r="M541" s="202"/>
      <c r="N541" s="202"/>
      <c r="O541" s="202"/>
      <c r="P541" s="202"/>
      <c r="Q541" s="202"/>
      <c r="R541" s="202"/>
      <c r="S541" s="202"/>
      <c r="T541" s="202"/>
      <c r="U541" s="202"/>
      <c r="V541" s="202"/>
      <c r="W541" s="202"/>
      <c r="X541" s="202"/>
      <c r="Y541" s="202"/>
      <c r="Z541" s="202"/>
    </row>
    <row r="542" spans="1:26">
      <c r="A542" s="202"/>
      <c r="B542" s="202"/>
      <c r="C542" s="202"/>
      <c r="D542" s="202"/>
      <c r="E542" s="202"/>
      <c r="F542" s="202"/>
      <c r="G542" s="202"/>
      <c r="H542" s="202"/>
      <c r="I542" s="202"/>
      <c r="J542" s="202"/>
      <c r="K542" s="202"/>
      <c r="L542" s="202"/>
      <c r="M542" s="202"/>
      <c r="N542" s="202"/>
      <c r="O542" s="202"/>
      <c r="P542" s="202"/>
      <c r="Q542" s="202"/>
      <c r="R542" s="202"/>
      <c r="S542" s="202"/>
      <c r="T542" s="202"/>
      <c r="U542" s="202"/>
      <c r="V542" s="202"/>
      <c r="W542" s="202"/>
      <c r="X542" s="202"/>
      <c r="Y542" s="202"/>
      <c r="Z542" s="202"/>
    </row>
    <row r="543" spans="1:26">
      <c r="A543" s="202"/>
      <c r="B543" s="202"/>
      <c r="C543" s="202"/>
      <c r="D543" s="202"/>
      <c r="E543" s="202"/>
      <c r="F543" s="202"/>
      <c r="G543" s="202"/>
      <c r="H543" s="202"/>
      <c r="I543" s="202"/>
      <c r="J543" s="202"/>
      <c r="K543" s="202"/>
      <c r="L543" s="202"/>
      <c r="M543" s="202"/>
      <c r="N543" s="202"/>
      <c r="O543" s="202"/>
      <c r="P543" s="202"/>
      <c r="Q543" s="202"/>
      <c r="R543" s="202"/>
      <c r="S543" s="202"/>
      <c r="T543" s="202"/>
      <c r="U543" s="202"/>
      <c r="V543" s="202"/>
      <c r="W543" s="202"/>
      <c r="X543" s="202"/>
      <c r="Y543" s="202"/>
      <c r="Z543" s="202"/>
    </row>
    <row r="544" spans="1:26">
      <c r="A544" s="202"/>
      <c r="B544" s="202"/>
      <c r="C544" s="202"/>
      <c r="D544" s="202"/>
      <c r="E544" s="202"/>
      <c r="F544" s="202"/>
      <c r="G544" s="202"/>
      <c r="H544" s="202"/>
      <c r="I544" s="202"/>
      <c r="J544" s="202"/>
      <c r="K544" s="202"/>
      <c r="L544" s="202"/>
      <c r="M544" s="202"/>
      <c r="N544" s="202"/>
      <c r="O544" s="202"/>
      <c r="P544" s="202"/>
      <c r="Q544" s="202"/>
      <c r="R544" s="202"/>
      <c r="S544" s="202"/>
      <c r="T544" s="202"/>
      <c r="U544" s="202"/>
      <c r="V544" s="202"/>
      <c r="W544" s="202"/>
      <c r="X544" s="202"/>
      <c r="Y544" s="202"/>
      <c r="Z544" s="202"/>
    </row>
    <row r="545" spans="1:26">
      <c r="A545" s="202"/>
      <c r="B545" s="202"/>
      <c r="C545" s="202"/>
      <c r="D545" s="202"/>
      <c r="E545" s="202"/>
      <c r="F545" s="202"/>
      <c r="G545" s="202"/>
      <c r="H545" s="202"/>
      <c r="I545" s="202"/>
      <c r="J545" s="202"/>
      <c r="K545" s="202"/>
      <c r="L545" s="202"/>
      <c r="M545" s="202"/>
      <c r="N545" s="202"/>
      <c r="O545" s="202"/>
      <c r="P545" s="202"/>
      <c r="Q545" s="202"/>
      <c r="R545" s="202"/>
      <c r="S545" s="202"/>
      <c r="T545" s="202"/>
      <c r="U545" s="202"/>
      <c r="V545" s="202"/>
      <c r="W545" s="202"/>
      <c r="X545" s="202"/>
      <c r="Y545" s="202"/>
      <c r="Z545" s="202"/>
    </row>
    <row r="546" spans="1:26">
      <c r="A546" s="202"/>
      <c r="B546" s="202"/>
      <c r="C546" s="202"/>
      <c r="D546" s="202"/>
      <c r="E546" s="202"/>
      <c r="F546" s="202"/>
      <c r="G546" s="202"/>
      <c r="H546" s="202"/>
      <c r="I546" s="202"/>
      <c r="J546" s="202"/>
      <c r="K546" s="202"/>
      <c r="L546" s="202"/>
      <c r="M546" s="202"/>
      <c r="N546" s="202"/>
      <c r="O546" s="202"/>
      <c r="P546" s="202"/>
      <c r="Q546" s="202"/>
      <c r="R546" s="202"/>
      <c r="S546" s="202"/>
      <c r="T546" s="202"/>
      <c r="U546" s="202"/>
      <c r="V546" s="202"/>
      <c r="W546" s="202"/>
      <c r="X546" s="202"/>
      <c r="Y546" s="202"/>
      <c r="Z546" s="202"/>
    </row>
    <row r="547" spans="1:26">
      <c r="A547" s="202"/>
      <c r="B547" s="202"/>
      <c r="C547" s="202"/>
      <c r="D547" s="202"/>
      <c r="E547" s="202"/>
      <c r="F547" s="202"/>
      <c r="G547" s="202"/>
      <c r="H547" s="202"/>
      <c r="I547" s="202"/>
      <c r="J547" s="202"/>
      <c r="K547" s="202"/>
      <c r="L547" s="202"/>
      <c r="M547" s="202"/>
      <c r="N547" s="202"/>
      <c r="O547" s="202"/>
      <c r="P547" s="202"/>
      <c r="Q547" s="202"/>
      <c r="R547" s="202"/>
      <c r="S547" s="202"/>
      <c r="T547" s="202"/>
      <c r="U547" s="202"/>
      <c r="V547" s="202"/>
      <c r="W547" s="202"/>
      <c r="X547" s="202"/>
      <c r="Y547" s="202"/>
      <c r="Z547" s="202"/>
    </row>
    <row r="548" spans="1:26">
      <c r="A548" s="202"/>
      <c r="B548" s="202"/>
      <c r="C548" s="202"/>
      <c r="D548" s="202"/>
      <c r="E548" s="202"/>
      <c r="F548" s="202"/>
      <c r="G548" s="202"/>
      <c r="H548" s="202"/>
      <c r="I548" s="202"/>
      <c r="J548" s="202"/>
      <c r="K548" s="202"/>
      <c r="L548" s="202"/>
      <c r="M548" s="202"/>
      <c r="N548" s="202"/>
      <c r="O548" s="202"/>
      <c r="P548" s="202"/>
      <c r="Q548" s="202"/>
      <c r="R548" s="202"/>
      <c r="S548" s="202"/>
      <c r="T548" s="202"/>
      <c r="U548" s="202"/>
      <c r="V548" s="202"/>
      <c r="W548" s="202"/>
      <c r="X548" s="202"/>
      <c r="Y548" s="202"/>
      <c r="Z548" s="202"/>
    </row>
    <row r="549" spans="1:26">
      <c r="A549" s="202"/>
      <c r="B549" s="202"/>
      <c r="C549" s="202"/>
      <c r="D549" s="202"/>
      <c r="E549" s="202"/>
      <c r="F549" s="202"/>
      <c r="G549" s="202"/>
      <c r="H549" s="202"/>
      <c r="I549" s="202"/>
      <c r="J549" s="202"/>
      <c r="K549" s="202"/>
      <c r="L549" s="202"/>
      <c r="M549" s="202"/>
      <c r="N549" s="202"/>
      <c r="O549" s="202"/>
      <c r="P549" s="202"/>
      <c r="Q549" s="202"/>
      <c r="R549" s="202"/>
      <c r="S549" s="202"/>
      <c r="T549" s="202"/>
      <c r="U549" s="202"/>
      <c r="V549" s="202"/>
      <c r="W549" s="202"/>
      <c r="X549" s="202"/>
      <c r="Y549" s="202"/>
      <c r="Z549" s="202"/>
    </row>
    <row r="550" spans="1:26">
      <c r="A550" s="202"/>
      <c r="B550" s="202"/>
      <c r="C550" s="202"/>
      <c r="D550" s="202"/>
      <c r="E550" s="202"/>
      <c r="F550" s="202"/>
      <c r="G550" s="202"/>
      <c r="H550" s="202"/>
      <c r="I550" s="202"/>
      <c r="J550" s="202"/>
      <c r="K550" s="202"/>
      <c r="L550" s="202"/>
      <c r="M550" s="202"/>
      <c r="N550" s="202"/>
      <c r="O550" s="202"/>
      <c r="P550" s="202"/>
      <c r="Q550" s="202"/>
      <c r="R550" s="202"/>
      <c r="S550" s="202"/>
      <c r="T550" s="202"/>
      <c r="U550" s="202"/>
      <c r="V550" s="202"/>
      <c r="W550" s="202"/>
      <c r="X550" s="202"/>
      <c r="Y550" s="202"/>
      <c r="Z550" s="202"/>
    </row>
    <row r="551" spans="1:26">
      <c r="A551" s="202"/>
      <c r="B551" s="202"/>
      <c r="C551" s="202"/>
      <c r="D551" s="202"/>
      <c r="E551" s="202"/>
      <c r="F551" s="202"/>
      <c r="G551" s="202"/>
      <c r="H551" s="202"/>
      <c r="I551" s="202"/>
      <c r="J551" s="202"/>
      <c r="K551" s="202"/>
      <c r="L551" s="202"/>
      <c r="M551" s="202"/>
      <c r="N551" s="202"/>
      <c r="O551" s="202"/>
      <c r="P551" s="202"/>
      <c r="Q551" s="202"/>
      <c r="R551" s="202"/>
      <c r="S551" s="202"/>
      <c r="T551" s="202"/>
      <c r="U551" s="202"/>
      <c r="V551" s="202"/>
      <c r="W551" s="202"/>
      <c r="X551" s="202"/>
      <c r="Y551" s="202"/>
      <c r="Z551" s="202"/>
    </row>
    <row r="552" spans="1:26">
      <c r="A552" s="202"/>
      <c r="B552" s="202"/>
      <c r="C552" s="202"/>
      <c r="D552" s="202"/>
      <c r="E552" s="202"/>
      <c r="F552" s="202"/>
      <c r="G552" s="202"/>
      <c r="H552" s="202"/>
      <c r="I552" s="202"/>
      <c r="J552" s="202"/>
      <c r="K552" s="202"/>
      <c r="L552" s="202"/>
      <c r="M552" s="202"/>
      <c r="N552" s="202"/>
      <c r="O552" s="202"/>
      <c r="P552" s="202"/>
      <c r="Q552" s="202"/>
      <c r="R552" s="202"/>
      <c r="S552" s="202"/>
      <c r="T552" s="202"/>
      <c r="U552" s="202"/>
      <c r="V552" s="202"/>
      <c r="W552" s="202"/>
      <c r="X552" s="202"/>
      <c r="Y552" s="202"/>
      <c r="Z552" s="202"/>
    </row>
    <row r="553" spans="1:26">
      <c r="A553" s="202"/>
      <c r="B553" s="202"/>
      <c r="C553" s="202"/>
      <c r="D553" s="202"/>
      <c r="E553" s="202"/>
      <c r="F553" s="202"/>
      <c r="G553" s="202"/>
      <c r="H553" s="202"/>
      <c r="I553" s="202"/>
      <c r="J553" s="202"/>
      <c r="K553" s="202"/>
      <c r="L553" s="202"/>
      <c r="M553" s="202"/>
      <c r="N553" s="202"/>
      <c r="O553" s="202"/>
      <c r="P553" s="202"/>
      <c r="Q553" s="202"/>
      <c r="R553" s="202"/>
      <c r="S553" s="202"/>
      <c r="T553" s="202"/>
      <c r="U553" s="202"/>
      <c r="V553" s="202"/>
      <c r="W553" s="202"/>
      <c r="X553" s="202"/>
      <c r="Y553" s="202"/>
      <c r="Z553" s="202"/>
    </row>
    <row r="554" spans="1:26">
      <c r="A554" s="202"/>
      <c r="B554" s="202"/>
      <c r="C554" s="202"/>
      <c r="D554" s="202"/>
      <c r="E554" s="202"/>
      <c r="F554" s="202"/>
      <c r="G554" s="202"/>
      <c r="H554" s="202"/>
      <c r="I554" s="202"/>
      <c r="J554" s="202"/>
      <c r="K554" s="202"/>
      <c r="L554" s="202"/>
      <c r="M554" s="202"/>
      <c r="N554" s="202"/>
      <c r="O554" s="202"/>
      <c r="P554" s="202"/>
      <c r="Q554" s="202"/>
      <c r="R554" s="202"/>
      <c r="S554" s="202"/>
      <c r="T554" s="202"/>
      <c r="U554" s="202"/>
      <c r="V554" s="202"/>
      <c r="W554" s="202"/>
      <c r="X554" s="202"/>
      <c r="Y554" s="202"/>
      <c r="Z554" s="202"/>
    </row>
    <row r="555" spans="1:26">
      <c r="A555" s="202"/>
      <c r="B555" s="202"/>
      <c r="C555" s="202"/>
      <c r="D555" s="202"/>
      <c r="E555" s="202"/>
      <c r="F555" s="202"/>
      <c r="G555" s="202"/>
      <c r="H555" s="202"/>
      <c r="I555" s="202"/>
      <c r="J555" s="202"/>
      <c r="K555" s="202"/>
      <c r="L555" s="202"/>
      <c r="M555" s="202"/>
      <c r="N555" s="202"/>
      <c r="O555" s="202"/>
      <c r="P555" s="202"/>
      <c r="Q555" s="202"/>
      <c r="R555" s="202"/>
      <c r="S555" s="202"/>
      <c r="T555" s="202"/>
      <c r="U555" s="202"/>
      <c r="V555" s="202"/>
      <c r="W555" s="202"/>
      <c r="X555" s="202"/>
      <c r="Y555" s="202"/>
      <c r="Z555" s="202"/>
    </row>
    <row r="556" spans="1:26">
      <c r="A556" s="202"/>
      <c r="B556" s="202"/>
      <c r="C556" s="202"/>
      <c r="D556" s="202"/>
      <c r="E556" s="202"/>
      <c r="F556" s="202"/>
      <c r="G556" s="202"/>
      <c r="H556" s="202"/>
      <c r="I556" s="202"/>
      <c r="J556" s="202"/>
      <c r="K556" s="202"/>
      <c r="L556" s="202"/>
      <c r="M556" s="202"/>
      <c r="N556" s="202"/>
      <c r="O556" s="202"/>
      <c r="P556" s="202"/>
      <c r="Q556" s="202"/>
      <c r="R556" s="202"/>
      <c r="S556" s="202"/>
      <c r="T556" s="202"/>
      <c r="U556" s="202"/>
      <c r="V556" s="202"/>
      <c r="W556" s="202"/>
      <c r="X556" s="202"/>
      <c r="Y556" s="202"/>
      <c r="Z556" s="202"/>
    </row>
    <row r="557" spans="1:26">
      <c r="A557" s="202"/>
      <c r="B557" s="202"/>
      <c r="C557" s="202"/>
      <c r="D557" s="202"/>
      <c r="E557" s="202"/>
      <c r="F557" s="202"/>
      <c r="G557" s="202"/>
      <c r="H557" s="202"/>
      <c r="I557" s="202"/>
      <c r="J557" s="202"/>
      <c r="K557" s="202"/>
      <c r="L557" s="202"/>
      <c r="M557" s="202"/>
      <c r="N557" s="202"/>
      <c r="O557" s="202"/>
      <c r="P557" s="202"/>
      <c r="Q557" s="202"/>
      <c r="R557" s="202"/>
      <c r="S557" s="202"/>
      <c r="T557" s="202"/>
      <c r="U557" s="202"/>
      <c r="V557" s="202"/>
      <c r="W557" s="202"/>
      <c r="X557" s="202"/>
      <c r="Y557" s="202"/>
      <c r="Z557" s="202"/>
    </row>
    <row r="558" spans="1:26">
      <c r="A558" s="202"/>
      <c r="B558" s="202"/>
      <c r="C558" s="202"/>
      <c r="D558" s="202"/>
      <c r="E558" s="202"/>
      <c r="F558" s="202"/>
      <c r="G558" s="202"/>
      <c r="H558" s="202"/>
      <c r="I558" s="202"/>
      <c r="J558" s="202"/>
      <c r="K558" s="202"/>
      <c r="L558" s="202"/>
      <c r="M558" s="202"/>
      <c r="N558" s="202"/>
      <c r="O558" s="202"/>
      <c r="P558" s="202"/>
      <c r="Q558" s="202"/>
      <c r="R558" s="202"/>
      <c r="S558" s="202"/>
      <c r="T558" s="202"/>
      <c r="U558" s="202"/>
      <c r="V558" s="202"/>
      <c r="W558" s="202"/>
      <c r="X558" s="202"/>
      <c r="Y558" s="202"/>
      <c r="Z558" s="202"/>
    </row>
    <row r="559" spans="1:26">
      <c r="A559" s="202"/>
      <c r="B559" s="202"/>
      <c r="C559" s="202"/>
      <c r="D559" s="202"/>
      <c r="E559" s="202"/>
      <c r="F559" s="202"/>
      <c r="G559" s="202"/>
      <c r="H559" s="202"/>
      <c r="I559" s="202"/>
      <c r="J559" s="202"/>
      <c r="K559" s="202"/>
      <c r="L559" s="202"/>
      <c r="M559" s="202"/>
      <c r="N559" s="202"/>
      <c r="O559" s="202"/>
      <c r="P559" s="202"/>
      <c r="Q559" s="202"/>
      <c r="R559" s="202"/>
      <c r="S559" s="202"/>
      <c r="T559" s="202"/>
      <c r="U559" s="202"/>
      <c r="V559" s="202"/>
      <c r="W559" s="202"/>
      <c r="X559" s="202"/>
      <c r="Y559" s="202"/>
      <c r="Z559" s="202"/>
    </row>
    <row r="560" spans="1:26">
      <c r="A560" s="202"/>
      <c r="B560" s="202"/>
      <c r="C560" s="202"/>
      <c r="D560" s="202"/>
      <c r="E560" s="202"/>
      <c r="F560" s="202"/>
      <c r="G560" s="202"/>
      <c r="H560" s="202"/>
      <c r="I560" s="202"/>
      <c r="J560" s="202"/>
      <c r="K560" s="202"/>
      <c r="L560" s="202"/>
      <c r="M560" s="202"/>
      <c r="N560" s="202"/>
      <c r="O560" s="202"/>
      <c r="P560" s="202"/>
      <c r="Q560" s="202"/>
      <c r="R560" s="202"/>
      <c r="S560" s="202"/>
      <c r="T560" s="202"/>
      <c r="U560" s="202"/>
      <c r="V560" s="202"/>
      <c r="W560" s="202"/>
      <c r="X560" s="202"/>
      <c r="Y560" s="202"/>
      <c r="Z560" s="202"/>
    </row>
    <row r="561" spans="1:26">
      <c r="A561" s="202"/>
      <c r="B561" s="202"/>
      <c r="C561" s="202"/>
      <c r="D561" s="202"/>
      <c r="E561" s="202"/>
      <c r="F561" s="202"/>
      <c r="G561" s="202"/>
      <c r="H561" s="202"/>
      <c r="I561" s="202"/>
      <c r="J561" s="202"/>
      <c r="K561" s="202"/>
      <c r="L561" s="202"/>
      <c r="M561" s="202"/>
      <c r="N561" s="202"/>
      <c r="O561" s="202"/>
      <c r="P561" s="202"/>
      <c r="Q561" s="202"/>
      <c r="R561" s="202"/>
      <c r="S561" s="202"/>
      <c r="T561" s="202"/>
      <c r="U561" s="202"/>
      <c r="V561" s="202"/>
      <c r="W561" s="202"/>
      <c r="X561" s="202"/>
      <c r="Y561" s="202"/>
      <c r="Z561" s="202"/>
    </row>
    <row r="562" spans="1:26">
      <c r="A562" s="202"/>
      <c r="B562" s="202"/>
      <c r="C562" s="202"/>
      <c r="D562" s="202"/>
      <c r="E562" s="202"/>
      <c r="F562" s="202"/>
      <c r="G562" s="202"/>
      <c r="H562" s="202"/>
      <c r="I562" s="202"/>
      <c r="J562" s="202"/>
      <c r="K562" s="202"/>
      <c r="L562" s="202"/>
      <c r="M562" s="202"/>
      <c r="N562" s="202"/>
      <c r="O562" s="202"/>
      <c r="P562" s="202"/>
      <c r="Q562" s="202"/>
      <c r="R562" s="202"/>
      <c r="S562" s="202"/>
      <c r="T562" s="202"/>
      <c r="U562" s="202"/>
      <c r="V562" s="202"/>
      <c r="W562" s="202"/>
      <c r="X562" s="202"/>
      <c r="Y562" s="202"/>
      <c r="Z562" s="202"/>
    </row>
    <row r="563" spans="1:26">
      <c r="A563" s="202"/>
      <c r="B563" s="202"/>
      <c r="C563" s="202"/>
      <c r="D563" s="202"/>
      <c r="E563" s="202"/>
      <c r="F563" s="202"/>
      <c r="G563" s="202"/>
      <c r="H563" s="202"/>
      <c r="I563" s="202"/>
      <c r="J563" s="202"/>
      <c r="K563" s="202"/>
      <c r="L563" s="202"/>
      <c r="M563" s="202"/>
      <c r="N563" s="202"/>
      <c r="O563" s="202"/>
      <c r="P563" s="202"/>
      <c r="Q563" s="202"/>
      <c r="R563" s="202"/>
      <c r="S563" s="202"/>
      <c r="T563" s="202"/>
      <c r="U563" s="202"/>
      <c r="V563" s="202"/>
      <c r="W563" s="202"/>
      <c r="X563" s="202"/>
      <c r="Y563" s="202"/>
      <c r="Z563" s="202"/>
    </row>
    <row r="564" spans="1:26">
      <c r="A564" s="202"/>
      <c r="B564" s="202"/>
      <c r="C564" s="202"/>
      <c r="D564" s="202"/>
      <c r="E564" s="202"/>
      <c r="F564" s="202"/>
      <c r="G564" s="202"/>
      <c r="H564" s="202"/>
      <c r="I564" s="202"/>
      <c r="J564" s="202"/>
      <c r="K564" s="202"/>
      <c r="L564" s="202"/>
      <c r="M564" s="202"/>
      <c r="N564" s="202"/>
      <c r="O564" s="202"/>
      <c r="P564" s="202"/>
      <c r="Q564" s="202"/>
      <c r="R564" s="202"/>
      <c r="S564" s="202"/>
      <c r="T564" s="202"/>
      <c r="U564" s="202"/>
      <c r="V564" s="202"/>
      <c r="W564" s="202"/>
      <c r="X564" s="202"/>
      <c r="Y564" s="202"/>
      <c r="Z564" s="202"/>
    </row>
    <row r="565" spans="1:26">
      <c r="A565" s="202"/>
      <c r="B565" s="202"/>
      <c r="C565" s="202"/>
      <c r="D565" s="202"/>
      <c r="E565" s="202"/>
      <c r="F565" s="202"/>
      <c r="G565" s="202"/>
      <c r="H565" s="202"/>
      <c r="I565" s="202"/>
      <c r="J565" s="202"/>
      <c r="K565" s="202"/>
      <c r="L565" s="202"/>
      <c r="M565" s="202"/>
      <c r="N565" s="202"/>
      <c r="O565" s="202"/>
      <c r="P565" s="202"/>
      <c r="Q565" s="202"/>
      <c r="R565" s="202"/>
      <c r="S565" s="202"/>
      <c r="T565" s="202"/>
      <c r="U565" s="202"/>
      <c r="V565" s="202"/>
      <c r="W565" s="202"/>
      <c r="X565" s="202"/>
      <c r="Y565" s="202"/>
      <c r="Z565" s="202"/>
    </row>
    <row r="566" spans="1:26">
      <c r="A566" s="202"/>
      <c r="B566" s="202"/>
      <c r="C566" s="202"/>
      <c r="D566" s="202"/>
      <c r="E566" s="202"/>
      <c r="F566" s="202"/>
      <c r="G566" s="202"/>
      <c r="H566" s="202"/>
      <c r="I566" s="202"/>
      <c r="J566" s="202"/>
      <c r="K566" s="202"/>
      <c r="L566" s="202"/>
      <c r="M566" s="202"/>
      <c r="N566" s="202"/>
      <c r="O566" s="202"/>
      <c r="P566" s="202"/>
      <c r="Q566" s="202"/>
      <c r="R566" s="202"/>
      <c r="S566" s="202"/>
      <c r="T566" s="202"/>
      <c r="U566" s="202"/>
      <c r="V566" s="202"/>
      <c r="W566" s="202"/>
      <c r="X566" s="202"/>
      <c r="Y566" s="202"/>
      <c r="Z566" s="202"/>
    </row>
    <row r="567" spans="1:26">
      <c r="A567" s="202"/>
      <c r="B567" s="202"/>
      <c r="C567" s="202"/>
      <c r="D567" s="202"/>
      <c r="E567" s="202"/>
      <c r="F567" s="202"/>
      <c r="G567" s="202"/>
      <c r="H567" s="202"/>
      <c r="I567" s="202"/>
      <c r="J567" s="202"/>
      <c r="K567" s="202"/>
      <c r="L567" s="202"/>
      <c r="M567" s="202"/>
      <c r="N567" s="202"/>
      <c r="O567" s="202"/>
      <c r="P567" s="202"/>
      <c r="Q567" s="202"/>
      <c r="R567" s="202"/>
      <c r="S567" s="202"/>
      <c r="T567" s="202"/>
      <c r="U567" s="202"/>
      <c r="V567" s="202"/>
      <c r="W567" s="202"/>
      <c r="X567" s="202"/>
      <c r="Y567" s="202"/>
      <c r="Z567" s="202"/>
    </row>
    <row r="568" spans="1:26">
      <c r="A568" s="202"/>
      <c r="B568" s="202"/>
      <c r="C568" s="202"/>
      <c r="D568" s="202"/>
      <c r="E568" s="202"/>
      <c r="F568" s="202"/>
      <c r="G568" s="202"/>
      <c r="H568" s="202"/>
      <c r="I568" s="202"/>
      <c r="J568" s="202"/>
      <c r="K568" s="202"/>
      <c r="L568" s="202"/>
      <c r="M568" s="202"/>
      <c r="N568" s="202"/>
      <c r="O568" s="202"/>
      <c r="P568" s="202"/>
      <c r="Q568" s="202"/>
      <c r="R568" s="202"/>
      <c r="S568" s="202"/>
      <c r="T568" s="202"/>
      <c r="U568" s="202"/>
      <c r="V568" s="202"/>
      <c r="W568" s="202"/>
      <c r="X568" s="202"/>
      <c r="Y568" s="202"/>
      <c r="Z568" s="202"/>
    </row>
    <row r="569" spans="1:26">
      <c r="A569" s="202"/>
      <c r="B569" s="202"/>
      <c r="C569" s="202"/>
      <c r="D569" s="202"/>
      <c r="E569" s="202"/>
      <c r="F569" s="202"/>
      <c r="G569" s="202"/>
      <c r="H569" s="202"/>
      <c r="I569" s="202"/>
      <c r="J569" s="202"/>
      <c r="K569" s="202"/>
      <c r="L569" s="202"/>
      <c r="M569" s="202"/>
      <c r="N569" s="202"/>
      <c r="O569" s="202"/>
      <c r="P569" s="202"/>
      <c r="Q569" s="202"/>
      <c r="R569" s="202"/>
      <c r="S569" s="202"/>
      <c r="T569" s="202"/>
      <c r="U569" s="202"/>
      <c r="V569" s="202"/>
      <c r="W569" s="202"/>
      <c r="X569" s="202"/>
      <c r="Y569" s="202"/>
      <c r="Z569" s="202"/>
    </row>
    <row r="570" spans="1:26">
      <c r="A570" s="202"/>
      <c r="B570" s="202"/>
      <c r="C570" s="202"/>
      <c r="D570" s="202"/>
      <c r="E570" s="202"/>
      <c r="F570" s="202"/>
      <c r="G570" s="202"/>
      <c r="H570" s="202"/>
      <c r="I570" s="202"/>
      <c r="J570" s="202"/>
      <c r="K570" s="202"/>
      <c r="L570" s="202"/>
      <c r="M570" s="202"/>
      <c r="N570" s="202"/>
      <c r="O570" s="202"/>
      <c r="P570" s="202"/>
      <c r="Q570" s="202"/>
      <c r="R570" s="202"/>
      <c r="S570" s="202"/>
      <c r="T570" s="202"/>
      <c r="U570" s="202"/>
      <c r="V570" s="202"/>
      <c r="W570" s="202"/>
      <c r="X570" s="202"/>
      <c r="Y570" s="202"/>
      <c r="Z570" s="202"/>
    </row>
    <row r="571" spans="1:26">
      <c r="A571" s="202"/>
      <c r="B571" s="202"/>
      <c r="C571" s="202"/>
      <c r="D571" s="202"/>
      <c r="E571" s="202"/>
      <c r="F571" s="202"/>
      <c r="G571" s="202"/>
      <c r="H571" s="202"/>
      <c r="I571" s="202"/>
      <c r="J571" s="202"/>
      <c r="K571" s="202"/>
      <c r="L571" s="202"/>
      <c r="M571" s="202"/>
      <c r="N571" s="202"/>
      <c r="O571" s="202"/>
      <c r="P571" s="202"/>
      <c r="Q571" s="202"/>
      <c r="R571" s="202"/>
      <c r="S571" s="202"/>
      <c r="T571" s="202"/>
      <c r="U571" s="202"/>
      <c r="V571" s="202"/>
      <c r="W571" s="202"/>
      <c r="X571" s="202"/>
      <c r="Y571" s="202"/>
      <c r="Z571" s="202"/>
    </row>
    <row r="572" spans="1:26">
      <c r="A572" s="202"/>
      <c r="B572" s="202"/>
      <c r="C572" s="202"/>
      <c r="D572" s="202"/>
      <c r="E572" s="202"/>
      <c r="F572" s="202"/>
      <c r="G572" s="202"/>
      <c r="H572" s="202"/>
      <c r="I572" s="202"/>
      <c r="J572" s="202"/>
      <c r="K572" s="202"/>
      <c r="L572" s="202"/>
      <c r="M572" s="202"/>
      <c r="N572" s="202"/>
      <c r="O572" s="202"/>
      <c r="P572" s="202"/>
      <c r="Q572" s="202"/>
      <c r="R572" s="202"/>
      <c r="S572" s="202"/>
      <c r="T572" s="202"/>
      <c r="U572" s="202"/>
      <c r="V572" s="202"/>
      <c r="W572" s="202"/>
      <c r="X572" s="202"/>
      <c r="Y572" s="202"/>
      <c r="Z572" s="202"/>
    </row>
    <row r="573" spans="1:26">
      <c r="A573" s="202"/>
      <c r="B573" s="202"/>
      <c r="C573" s="202"/>
      <c r="D573" s="202"/>
      <c r="E573" s="202"/>
      <c r="F573" s="202"/>
      <c r="G573" s="202"/>
      <c r="H573" s="202"/>
      <c r="I573" s="202"/>
      <c r="J573" s="202"/>
      <c r="K573" s="202"/>
      <c r="L573" s="202"/>
      <c r="M573" s="202"/>
      <c r="N573" s="202"/>
      <c r="O573" s="202"/>
      <c r="P573" s="202"/>
      <c r="Q573" s="202"/>
      <c r="R573" s="202"/>
      <c r="S573" s="202"/>
      <c r="T573" s="202"/>
      <c r="U573" s="202"/>
      <c r="V573" s="202"/>
      <c r="W573" s="202"/>
      <c r="X573" s="202"/>
      <c r="Y573" s="202"/>
      <c r="Z573" s="202"/>
    </row>
    <row r="574" spans="1:26">
      <c r="A574" s="202"/>
      <c r="B574" s="202"/>
      <c r="C574" s="202"/>
      <c r="D574" s="202"/>
      <c r="E574" s="202"/>
      <c r="F574" s="202"/>
      <c r="G574" s="202"/>
      <c r="H574" s="202"/>
      <c r="I574" s="202"/>
      <c r="J574" s="202"/>
      <c r="K574" s="202"/>
      <c r="L574" s="202"/>
      <c r="M574" s="202"/>
      <c r="N574" s="202"/>
      <c r="O574" s="202"/>
      <c r="P574" s="202"/>
      <c r="Q574" s="202"/>
      <c r="R574" s="202"/>
      <c r="S574" s="202"/>
      <c r="T574" s="202"/>
      <c r="U574" s="202"/>
      <c r="V574" s="202"/>
      <c r="W574" s="202"/>
      <c r="X574" s="202"/>
      <c r="Y574" s="202"/>
      <c r="Z574" s="202"/>
    </row>
    <row r="575" spans="1:26">
      <c r="A575" s="202"/>
      <c r="B575" s="202"/>
      <c r="C575" s="202"/>
      <c r="D575" s="202"/>
      <c r="E575" s="202"/>
      <c r="F575" s="202"/>
      <c r="G575" s="202"/>
      <c r="H575" s="202"/>
      <c r="I575" s="202"/>
      <c r="J575" s="202"/>
      <c r="K575" s="202"/>
      <c r="L575" s="202"/>
      <c r="M575" s="202"/>
      <c r="N575" s="202"/>
      <c r="O575" s="202"/>
      <c r="P575" s="202"/>
      <c r="Q575" s="202"/>
      <c r="R575" s="202"/>
      <c r="S575" s="202"/>
      <c r="T575" s="202"/>
      <c r="U575" s="202"/>
      <c r="V575" s="202"/>
      <c r="W575" s="202"/>
      <c r="X575" s="202"/>
      <c r="Y575" s="202"/>
      <c r="Z575" s="202"/>
    </row>
    <row r="576" spans="1:26">
      <c r="A576" s="202"/>
      <c r="B576" s="202"/>
      <c r="C576" s="202"/>
      <c r="D576" s="202"/>
      <c r="E576" s="202"/>
      <c r="F576" s="202"/>
      <c r="G576" s="202"/>
      <c r="H576" s="202"/>
      <c r="I576" s="202"/>
      <c r="J576" s="202"/>
      <c r="K576" s="202"/>
      <c r="L576" s="202"/>
      <c r="M576" s="202"/>
      <c r="N576" s="202"/>
      <c r="O576" s="202"/>
      <c r="P576" s="202"/>
      <c r="Q576" s="202"/>
      <c r="R576" s="202"/>
      <c r="S576" s="202"/>
      <c r="T576" s="202"/>
      <c r="U576" s="202"/>
      <c r="V576" s="202"/>
      <c r="W576" s="202"/>
      <c r="X576" s="202"/>
      <c r="Y576" s="202"/>
      <c r="Z576" s="202"/>
    </row>
    <row r="577" spans="1:26">
      <c r="A577" s="202"/>
      <c r="B577" s="202"/>
      <c r="C577" s="202"/>
      <c r="D577" s="202"/>
      <c r="E577" s="202"/>
      <c r="F577" s="202"/>
      <c r="G577" s="202"/>
      <c r="H577" s="202"/>
      <c r="I577" s="202"/>
      <c r="J577" s="202"/>
      <c r="K577" s="202"/>
      <c r="L577" s="202"/>
      <c r="M577" s="202"/>
      <c r="N577" s="202"/>
      <c r="O577" s="202"/>
      <c r="P577" s="202"/>
      <c r="Q577" s="202"/>
      <c r="R577" s="202"/>
      <c r="S577" s="202"/>
      <c r="T577" s="202"/>
      <c r="U577" s="202"/>
      <c r="V577" s="202"/>
      <c r="W577" s="202"/>
      <c r="X577" s="202"/>
      <c r="Y577" s="202"/>
      <c r="Z577" s="202"/>
    </row>
    <row r="578" spans="1:26">
      <c r="A578" s="202"/>
      <c r="B578" s="202"/>
      <c r="C578" s="202"/>
      <c r="D578" s="202"/>
      <c r="E578" s="202"/>
      <c r="F578" s="202"/>
      <c r="G578" s="202"/>
      <c r="H578" s="202"/>
      <c r="I578" s="202"/>
      <c r="J578" s="202"/>
      <c r="K578" s="202"/>
      <c r="L578" s="202"/>
      <c r="M578" s="202"/>
      <c r="N578" s="202"/>
      <c r="O578" s="202"/>
      <c r="P578" s="202"/>
      <c r="Q578" s="202"/>
      <c r="R578" s="202"/>
      <c r="S578" s="202"/>
      <c r="T578" s="202"/>
      <c r="U578" s="202"/>
      <c r="V578" s="202"/>
      <c r="W578" s="202"/>
      <c r="X578" s="202"/>
      <c r="Y578" s="202"/>
      <c r="Z578" s="202"/>
    </row>
    <row r="579" spans="1:26">
      <c r="A579" s="202"/>
      <c r="B579" s="202"/>
      <c r="C579" s="202"/>
      <c r="D579" s="202"/>
      <c r="E579" s="202"/>
      <c r="F579" s="202"/>
      <c r="G579" s="202"/>
      <c r="H579" s="202"/>
      <c r="I579" s="202"/>
      <c r="J579" s="202"/>
      <c r="K579" s="202"/>
      <c r="L579" s="202"/>
      <c r="M579" s="202"/>
      <c r="N579" s="202"/>
      <c r="O579" s="202"/>
      <c r="P579" s="202"/>
      <c r="Q579" s="202"/>
      <c r="R579" s="202"/>
      <c r="S579" s="202"/>
      <c r="T579" s="202"/>
      <c r="U579" s="202"/>
      <c r="V579" s="202"/>
      <c r="W579" s="202"/>
      <c r="X579" s="202"/>
      <c r="Y579" s="202"/>
      <c r="Z579" s="202"/>
    </row>
    <row r="580" spans="1:26">
      <c r="A580" s="202"/>
      <c r="B580" s="202"/>
      <c r="C580" s="202"/>
      <c r="D580" s="202"/>
      <c r="E580" s="202"/>
      <c r="F580" s="202"/>
      <c r="G580" s="202"/>
      <c r="H580" s="202"/>
      <c r="I580" s="202"/>
      <c r="J580" s="202"/>
      <c r="K580" s="202"/>
      <c r="L580" s="202"/>
      <c r="M580" s="202"/>
      <c r="N580" s="202"/>
      <c r="O580" s="202"/>
      <c r="P580" s="202"/>
      <c r="Q580" s="202"/>
      <c r="R580" s="202"/>
      <c r="S580" s="202"/>
      <c r="T580" s="202"/>
      <c r="U580" s="202"/>
      <c r="V580" s="202"/>
      <c r="W580" s="202"/>
      <c r="X580" s="202"/>
      <c r="Y580" s="202"/>
      <c r="Z580" s="202"/>
    </row>
    <row r="581" spans="1:26">
      <c r="A581" s="202"/>
      <c r="B581" s="202"/>
      <c r="C581" s="202"/>
      <c r="D581" s="202"/>
      <c r="E581" s="202"/>
      <c r="F581" s="202"/>
      <c r="G581" s="202"/>
      <c r="H581" s="202"/>
      <c r="I581" s="202"/>
      <c r="J581" s="202"/>
      <c r="K581" s="202"/>
      <c r="L581" s="202"/>
      <c r="M581" s="202"/>
      <c r="N581" s="202"/>
      <c r="O581" s="202"/>
      <c r="P581" s="202"/>
      <c r="Q581" s="202"/>
      <c r="R581" s="202"/>
      <c r="S581" s="202"/>
      <c r="T581" s="202"/>
      <c r="U581" s="202"/>
      <c r="V581" s="202"/>
      <c r="W581" s="202"/>
      <c r="X581" s="202"/>
      <c r="Y581" s="202"/>
      <c r="Z581" s="202"/>
    </row>
    <row r="582" spans="1:26">
      <c r="A582" s="202"/>
      <c r="B582" s="202"/>
      <c r="C582" s="202"/>
      <c r="D582" s="202"/>
      <c r="E582" s="202"/>
      <c r="F582" s="202"/>
      <c r="G582" s="202"/>
      <c r="H582" s="202"/>
      <c r="I582" s="202"/>
      <c r="J582" s="202"/>
      <c r="K582" s="202"/>
      <c r="L582" s="202"/>
      <c r="M582" s="202"/>
      <c r="N582" s="202"/>
      <c r="O582" s="202"/>
      <c r="P582" s="202"/>
      <c r="Q582" s="202"/>
      <c r="R582" s="202"/>
      <c r="S582" s="202"/>
      <c r="T582" s="202"/>
      <c r="U582" s="202"/>
      <c r="V582" s="202"/>
      <c r="W582" s="202"/>
      <c r="X582" s="202"/>
      <c r="Y582" s="202"/>
      <c r="Z582" s="202"/>
    </row>
    <row r="583" spans="1:26">
      <c r="A583" s="202"/>
      <c r="B583" s="202"/>
      <c r="C583" s="202"/>
      <c r="D583" s="202"/>
      <c r="E583" s="202"/>
      <c r="F583" s="202"/>
      <c r="G583" s="202"/>
      <c r="H583" s="202"/>
      <c r="I583" s="202"/>
      <c r="J583" s="202"/>
      <c r="K583" s="202"/>
      <c r="L583" s="202"/>
      <c r="M583" s="202"/>
      <c r="N583" s="202"/>
      <c r="O583" s="202"/>
      <c r="P583" s="202"/>
      <c r="Q583" s="202"/>
      <c r="R583" s="202"/>
      <c r="S583" s="202"/>
      <c r="T583" s="202"/>
      <c r="U583" s="202"/>
      <c r="V583" s="202"/>
      <c r="W583" s="202"/>
      <c r="X583" s="202"/>
      <c r="Y583" s="202"/>
      <c r="Z583" s="202"/>
    </row>
    <row r="584" spans="1:26">
      <c r="A584" s="202"/>
      <c r="B584" s="202"/>
      <c r="C584" s="202"/>
      <c r="D584" s="202"/>
      <c r="E584" s="202"/>
      <c r="F584" s="202"/>
      <c r="G584" s="202"/>
      <c r="H584" s="202"/>
      <c r="I584" s="202"/>
      <c r="J584" s="202"/>
      <c r="K584" s="202"/>
      <c r="L584" s="202"/>
      <c r="M584" s="202"/>
      <c r="N584" s="202"/>
      <c r="O584" s="202"/>
      <c r="P584" s="202"/>
      <c r="Q584" s="202"/>
      <c r="R584" s="202"/>
      <c r="S584" s="202"/>
      <c r="T584" s="202"/>
      <c r="U584" s="202"/>
      <c r="V584" s="202"/>
      <c r="W584" s="202"/>
      <c r="X584" s="202"/>
      <c r="Y584" s="202"/>
      <c r="Z584" s="202"/>
    </row>
    <row r="585" spans="1:26">
      <c r="A585" s="202"/>
      <c r="B585" s="202"/>
      <c r="C585" s="202"/>
      <c r="D585" s="202"/>
      <c r="E585" s="202"/>
      <c r="F585" s="202"/>
      <c r="G585" s="202"/>
      <c r="H585" s="202"/>
      <c r="I585" s="202"/>
      <c r="J585" s="202"/>
      <c r="K585" s="202"/>
      <c r="L585" s="202"/>
      <c r="M585" s="202"/>
      <c r="N585" s="202"/>
      <c r="O585" s="202"/>
      <c r="P585" s="202"/>
      <c r="Q585" s="202"/>
      <c r="R585" s="202"/>
      <c r="S585" s="202"/>
      <c r="T585" s="202"/>
      <c r="U585" s="202"/>
      <c r="V585" s="202"/>
      <c r="W585" s="202"/>
      <c r="X585" s="202"/>
      <c r="Y585" s="202"/>
      <c r="Z585" s="202"/>
    </row>
    <row r="586" spans="1:26">
      <c r="A586" s="202"/>
      <c r="B586" s="202"/>
      <c r="C586" s="202"/>
      <c r="D586" s="202"/>
      <c r="E586" s="202"/>
      <c r="F586" s="202"/>
      <c r="G586" s="202"/>
      <c r="H586" s="202"/>
      <c r="I586" s="202"/>
      <c r="J586" s="202"/>
      <c r="K586" s="202"/>
      <c r="L586" s="202"/>
      <c r="M586" s="202"/>
      <c r="N586" s="202"/>
      <c r="O586" s="202"/>
      <c r="P586" s="202"/>
      <c r="Q586" s="202"/>
      <c r="R586" s="202"/>
      <c r="S586" s="202"/>
      <c r="T586" s="202"/>
      <c r="U586" s="202"/>
      <c r="V586" s="202"/>
      <c r="W586" s="202"/>
      <c r="X586" s="202"/>
      <c r="Y586" s="202"/>
      <c r="Z586" s="202"/>
    </row>
    <row r="587" spans="1:26">
      <c r="A587" s="202"/>
      <c r="B587" s="202"/>
      <c r="C587" s="202"/>
      <c r="D587" s="202"/>
      <c r="E587" s="202"/>
      <c r="F587" s="202"/>
      <c r="G587" s="202"/>
      <c r="H587" s="202"/>
      <c r="I587" s="202"/>
      <c r="J587" s="202"/>
      <c r="K587" s="202"/>
      <c r="L587" s="202"/>
      <c r="M587" s="202"/>
      <c r="N587" s="202"/>
      <c r="O587" s="202"/>
      <c r="P587" s="202"/>
      <c r="Q587" s="202"/>
      <c r="R587" s="202"/>
      <c r="S587" s="202"/>
      <c r="T587" s="202"/>
      <c r="U587" s="202"/>
      <c r="V587" s="202"/>
      <c r="W587" s="202"/>
      <c r="X587" s="202"/>
      <c r="Y587" s="202"/>
      <c r="Z587" s="202"/>
    </row>
    <row r="588" spans="1:26">
      <c r="A588" s="202"/>
      <c r="B588" s="202"/>
      <c r="C588" s="202"/>
      <c r="D588" s="202"/>
      <c r="E588" s="202"/>
      <c r="F588" s="202"/>
      <c r="G588" s="202"/>
      <c r="H588" s="202"/>
      <c r="I588" s="202"/>
      <c r="J588" s="202"/>
      <c r="K588" s="202"/>
      <c r="L588" s="202"/>
      <c r="M588" s="202"/>
      <c r="N588" s="202"/>
      <c r="O588" s="202"/>
      <c r="P588" s="202"/>
      <c r="Q588" s="202"/>
      <c r="R588" s="202"/>
      <c r="S588" s="202"/>
      <c r="T588" s="202"/>
      <c r="U588" s="202"/>
      <c r="V588" s="202"/>
      <c r="W588" s="202"/>
      <c r="X588" s="202"/>
      <c r="Y588" s="202"/>
      <c r="Z588" s="202"/>
    </row>
    <row r="589" spans="1:26">
      <c r="A589" s="202"/>
      <c r="B589" s="202"/>
      <c r="C589" s="202"/>
      <c r="D589" s="202"/>
      <c r="E589" s="202"/>
      <c r="F589" s="202"/>
      <c r="G589" s="202"/>
      <c r="H589" s="202"/>
      <c r="I589" s="202"/>
      <c r="J589" s="202"/>
      <c r="K589" s="202"/>
      <c r="L589" s="202"/>
      <c r="M589" s="202"/>
      <c r="N589" s="202"/>
      <c r="O589" s="202"/>
      <c r="P589" s="202"/>
      <c r="Q589" s="202"/>
      <c r="R589" s="202"/>
      <c r="S589" s="202"/>
      <c r="T589" s="202"/>
      <c r="U589" s="202"/>
      <c r="V589" s="202"/>
      <c r="W589" s="202"/>
      <c r="X589" s="202"/>
      <c r="Y589" s="202"/>
      <c r="Z589" s="202"/>
    </row>
    <row r="590" spans="1:26">
      <c r="A590" s="202"/>
      <c r="B590" s="202"/>
      <c r="C590" s="202"/>
      <c r="D590" s="202"/>
      <c r="E590" s="202"/>
      <c r="F590" s="202"/>
      <c r="G590" s="202"/>
      <c r="H590" s="202"/>
      <c r="I590" s="202"/>
      <c r="J590" s="202"/>
      <c r="K590" s="202"/>
      <c r="L590" s="202"/>
      <c r="M590" s="202"/>
      <c r="N590" s="202"/>
      <c r="O590" s="202"/>
      <c r="P590" s="202"/>
      <c r="Q590" s="202"/>
      <c r="R590" s="202"/>
      <c r="S590" s="202"/>
      <c r="T590" s="202"/>
      <c r="U590" s="202"/>
      <c r="V590" s="202"/>
      <c r="W590" s="202"/>
      <c r="X590" s="202"/>
      <c r="Y590" s="202"/>
      <c r="Z590" s="202"/>
    </row>
    <row r="591" spans="1:26">
      <c r="A591" s="202"/>
      <c r="B591" s="202"/>
      <c r="C591" s="202"/>
      <c r="D591" s="202"/>
      <c r="E591" s="202"/>
      <c r="F591" s="202"/>
      <c r="G591" s="202"/>
      <c r="H591" s="202"/>
      <c r="I591" s="202"/>
      <c r="J591" s="202"/>
      <c r="K591" s="202"/>
      <c r="L591" s="202"/>
      <c r="M591" s="202"/>
      <c r="N591" s="202"/>
      <c r="O591" s="202"/>
      <c r="P591" s="202"/>
      <c r="Q591" s="202"/>
      <c r="R591" s="202"/>
      <c r="S591" s="202"/>
      <c r="T591" s="202"/>
      <c r="U591" s="202"/>
      <c r="V591" s="202"/>
      <c r="W591" s="202"/>
      <c r="X591" s="202"/>
      <c r="Y591" s="202"/>
      <c r="Z591" s="202"/>
    </row>
    <row r="592" spans="1:26">
      <c r="A592" s="202"/>
      <c r="B592" s="202"/>
      <c r="C592" s="202"/>
      <c r="D592" s="202"/>
      <c r="E592" s="202"/>
      <c r="F592" s="202"/>
      <c r="G592" s="202"/>
      <c r="H592" s="202"/>
      <c r="I592" s="202"/>
      <c r="J592" s="202"/>
      <c r="K592" s="202"/>
      <c r="L592" s="202"/>
      <c r="M592" s="202"/>
      <c r="N592" s="202"/>
      <c r="O592" s="202"/>
      <c r="P592" s="202"/>
      <c r="Q592" s="202"/>
      <c r="R592" s="202"/>
      <c r="S592" s="202"/>
      <c r="T592" s="202"/>
      <c r="U592" s="202"/>
      <c r="V592" s="202"/>
      <c r="W592" s="202"/>
      <c r="X592" s="202"/>
      <c r="Y592" s="202"/>
      <c r="Z592" s="202"/>
    </row>
    <row r="593" spans="1:26">
      <c r="A593" s="202"/>
      <c r="B593" s="202"/>
      <c r="C593" s="202"/>
      <c r="D593" s="202"/>
      <c r="E593" s="202"/>
      <c r="F593" s="202"/>
      <c r="G593" s="202"/>
      <c r="H593" s="202"/>
      <c r="I593" s="202"/>
      <c r="J593" s="202"/>
      <c r="K593" s="202"/>
      <c r="L593" s="202"/>
      <c r="M593" s="202"/>
      <c r="N593" s="202"/>
      <c r="O593" s="202"/>
      <c r="P593" s="202"/>
      <c r="Q593" s="202"/>
      <c r="R593" s="202"/>
      <c r="S593" s="202"/>
      <c r="T593" s="202"/>
      <c r="U593" s="202"/>
      <c r="V593" s="202"/>
      <c r="W593" s="202"/>
      <c r="X593" s="202"/>
      <c r="Y593" s="202"/>
      <c r="Z593" s="202"/>
    </row>
    <row r="594" spans="1:26">
      <c r="A594" s="202"/>
      <c r="B594" s="202"/>
      <c r="C594" s="202"/>
      <c r="D594" s="202"/>
      <c r="E594" s="202"/>
      <c r="F594" s="202"/>
      <c r="G594" s="202"/>
      <c r="H594" s="202"/>
      <c r="I594" s="202"/>
      <c r="J594" s="202"/>
      <c r="K594" s="202"/>
      <c r="L594" s="202"/>
      <c r="M594" s="202"/>
      <c r="N594" s="202"/>
      <c r="O594" s="202"/>
      <c r="P594" s="202"/>
      <c r="Q594" s="202"/>
      <c r="R594" s="202"/>
      <c r="S594" s="202"/>
      <c r="T594" s="202"/>
      <c r="U594" s="202"/>
      <c r="V594" s="202"/>
      <c r="W594" s="202"/>
      <c r="X594" s="202"/>
      <c r="Y594" s="202"/>
      <c r="Z594" s="202"/>
    </row>
    <row r="595" spans="1:26">
      <c r="A595" s="202"/>
      <c r="B595" s="202"/>
      <c r="C595" s="202"/>
      <c r="D595" s="202"/>
      <c r="E595" s="202"/>
      <c r="F595" s="202"/>
      <c r="G595" s="202"/>
      <c r="H595" s="202"/>
      <c r="I595" s="202"/>
      <c r="J595" s="202"/>
      <c r="K595" s="202"/>
      <c r="L595" s="202"/>
      <c r="M595" s="202"/>
      <c r="N595" s="202"/>
      <c r="O595" s="202"/>
      <c r="P595" s="202"/>
      <c r="Q595" s="202"/>
      <c r="R595" s="202"/>
      <c r="S595" s="202"/>
      <c r="T595" s="202"/>
      <c r="U595" s="202"/>
      <c r="V595" s="202"/>
      <c r="W595" s="202"/>
      <c r="X595" s="202"/>
      <c r="Y595" s="202"/>
      <c r="Z595" s="202"/>
    </row>
    <row r="596" spans="1:26">
      <c r="A596" s="202"/>
      <c r="B596" s="202"/>
      <c r="C596" s="202"/>
      <c r="D596" s="202"/>
      <c r="E596" s="202"/>
      <c r="F596" s="202"/>
      <c r="G596" s="202"/>
      <c r="H596" s="202"/>
      <c r="I596" s="202"/>
      <c r="J596" s="202"/>
      <c r="K596" s="202"/>
      <c r="L596" s="202"/>
      <c r="M596" s="202"/>
      <c r="N596" s="202"/>
      <c r="O596" s="202"/>
      <c r="P596" s="202"/>
      <c r="Q596" s="202"/>
      <c r="R596" s="202"/>
      <c r="S596" s="202"/>
      <c r="T596" s="202"/>
      <c r="U596" s="202"/>
      <c r="V596" s="202"/>
      <c r="W596" s="202"/>
      <c r="X596" s="202"/>
      <c r="Y596" s="202"/>
      <c r="Z596" s="202"/>
    </row>
    <row r="597" spans="1:26">
      <c r="A597" s="202"/>
      <c r="B597" s="202"/>
      <c r="C597" s="202"/>
      <c r="D597" s="202"/>
      <c r="E597" s="202"/>
      <c r="F597" s="202"/>
      <c r="G597" s="202"/>
      <c r="H597" s="202"/>
      <c r="I597" s="202"/>
      <c r="J597" s="202"/>
      <c r="K597" s="202"/>
      <c r="L597" s="202"/>
      <c r="M597" s="202"/>
      <c r="N597" s="202"/>
      <c r="O597" s="202"/>
      <c r="P597" s="202"/>
      <c r="Q597" s="202"/>
      <c r="R597" s="202"/>
      <c r="S597" s="202"/>
      <c r="T597" s="202"/>
      <c r="U597" s="202"/>
      <c r="V597" s="202"/>
      <c r="W597" s="202"/>
      <c r="X597" s="202"/>
      <c r="Y597" s="202"/>
      <c r="Z597" s="202"/>
    </row>
    <row r="598" spans="1:26">
      <c r="A598" s="202"/>
      <c r="B598" s="202"/>
      <c r="C598" s="202"/>
      <c r="D598" s="202"/>
      <c r="E598" s="202"/>
      <c r="F598" s="202"/>
      <c r="G598" s="202"/>
      <c r="H598" s="202"/>
      <c r="I598" s="202"/>
      <c r="J598" s="202"/>
      <c r="K598" s="202"/>
      <c r="L598" s="202"/>
      <c r="M598" s="202"/>
      <c r="N598" s="202"/>
      <c r="O598" s="202"/>
      <c r="P598" s="202"/>
      <c r="Q598" s="202"/>
      <c r="R598" s="202"/>
      <c r="S598" s="202"/>
      <c r="T598" s="202"/>
      <c r="U598" s="202"/>
      <c r="V598" s="202"/>
      <c r="W598" s="202"/>
      <c r="X598" s="202"/>
      <c r="Y598" s="202"/>
      <c r="Z598" s="202"/>
    </row>
    <row r="599" spans="1:26">
      <c r="A599" s="202"/>
      <c r="B599" s="202"/>
      <c r="C599" s="202"/>
      <c r="D599" s="202"/>
      <c r="E599" s="202"/>
      <c r="F599" s="202"/>
      <c r="G599" s="202"/>
      <c r="H599" s="202"/>
      <c r="I599" s="202"/>
      <c r="J599" s="202"/>
      <c r="K599" s="202"/>
      <c r="L599" s="202"/>
      <c r="M599" s="202"/>
      <c r="N599" s="202"/>
      <c r="O599" s="202"/>
      <c r="P599" s="202"/>
      <c r="Q599" s="202"/>
      <c r="R599" s="202"/>
      <c r="S599" s="202"/>
      <c r="T599" s="202"/>
      <c r="U599" s="202"/>
      <c r="V599" s="202"/>
      <c r="W599" s="202"/>
      <c r="X599" s="202"/>
      <c r="Y599" s="202"/>
      <c r="Z599" s="202"/>
    </row>
    <row r="600" spans="1:26">
      <c r="A600" s="202"/>
      <c r="B600" s="202"/>
      <c r="C600" s="202"/>
      <c r="D600" s="202"/>
      <c r="E600" s="202"/>
      <c r="F600" s="202"/>
      <c r="G600" s="202"/>
      <c r="H600" s="202"/>
      <c r="I600" s="202"/>
      <c r="J600" s="202"/>
      <c r="K600" s="202"/>
      <c r="L600" s="202"/>
      <c r="M600" s="202"/>
      <c r="N600" s="202"/>
      <c r="O600" s="202"/>
      <c r="P600" s="202"/>
      <c r="Q600" s="202"/>
      <c r="R600" s="202"/>
      <c r="S600" s="202"/>
      <c r="T600" s="202"/>
      <c r="U600" s="202"/>
      <c r="V600" s="202"/>
      <c r="W600" s="202"/>
      <c r="X600" s="202"/>
      <c r="Y600" s="202"/>
      <c r="Z600" s="202"/>
    </row>
    <row r="601" spans="1:26">
      <c r="A601" s="202"/>
      <c r="B601" s="202"/>
      <c r="C601" s="202"/>
      <c r="D601" s="202"/>
      <c r="E601" s="202"/>
      <c r="F601" s="202"/>
      <c r="G601" s="202"/>
      <c r="H601" s="202"/>
      <c r="I601" s="202"/>
      <c r="J601" s="202"/>
      <c r="K601" s="202"/>
      <c r="L601" s="202"/>
      <c r="M601" s="202"/>
      <c r="N601" s="202"/>
      <c r="O601" s="202"/>
      <c r="P601" s="202"/>
      <c r="Q601" s="202"/>
      <c r="R601" s="202"/>
      <c r="S601" s="202"/>
      <c r="T601" s="202"/>
      <c r="U601" s="202"/>
      <c r="V601" s="202"/>
      <c r="W601" s="202"/>
      <c r="X601" s="202"/>
      <c r="Y601" s="202"/>
      <c r="Z601" s="202"/>
    </row>
    <row r="602" spans="1:26">
      <c r="A602" s="202"/>
      <c r="B602" s="202"/>
      <c r="C602" s="202"/>
      <c r="D602" s="202"/>
      <c r="E602" s="202"/>
      <c r="F602" s="202"/>
      <c r="G602" s="202"/>
      <c r="H602" s="202"/>
      <c r="I602" s="202"/>
      <c r="J602" s="202"/>
      <c r="K602" s="202"/>
      <c r="L602" s="202"/>
      <c r="M602" s="202"/>
      <c r="N602" s="202"/>
      <c r="O602" s="202"/>
      <c r="P602" s="202"/>
      <c r="Q602" s="202"/>
      <c r="R602" s="202"/>
      <c r="S602" s="202"/>
      <c r="T602" s="202"/>
      <c r="U602" s="202"/>
      <c r="V602" s="202"/>
      <c r="W602" s="202"/>
      <c r="X602" s="202"/>
      <c r="Y602" s="202"/>
      <c r="Z602" s="202"/>
    </row>
    <row r="603" spans="1:26">
      <c r="A603" s="202"/>
      <c r="B603" s="202"/>
      <c r="C603" s="202"/>
      <c r="D603" s="202"/>
      <c r="E603" s="202"/>
      <c r="F603" s="202"/>
      <c r="G603" s="202"/>
      <c r="H603" s="202"/>
      <c r="I603" s="202"/>
      <c r="J603" s="202"/>
      <c r="K603" s="202"/>
      <c r="L603" s="202"/>
      <c r="M603" s="202"/>
      <c r="N603" s="202"/>
      <c r="O603" s="202"/>
      <c r="P603" s="202"/>
      <c r="Q603" s="202"/>
      <c r="R603" s="202"/>
      <c r="S603" s="202"/>
      <c r="T603" s="202"/>
      <c r="U603" s="202"/>
      <c r="V603" s="202"/>
      <c r="W603" s="202"/>
      <c r="X603" s="202"/>
      <c r="Y603" s="202"/>
      <c r="Z603" s="202"/>
    </row>
    <row r="604" spans="1:26">
      <c r="A604" s="202"/>
      <c r="B604" s="202"/>
      <c r="C604" s="202"/>
      <c r="D604" s="202"/>
      <c r="E604" s="202"/>
      <c r="F604" s="202"/>
      <c r="G604" s="202"/>
      <c r="H604" s="202"/>
      <c r="I604" s="202"/>
      <c r="J604" s="202"/>
      <c r="K604" s="202"/>
      <c r="L604" s="202"/>
      <c r="M604" s="202"/>
      <c r="N604" s="202"/>
      <c r="O604" s="202"/>
      <c r="P604" s="202"/>
      <c r="Q604" s="202"/>
      <c r="R604" s="202"/>
      <c r="S604" s="202"/>
      <c r="T604" s="202"/>
      <c r="U604" s="202"/>
      <c r="V604" s="202"/>
      <c r="W604" s="202"/>
      <c r="X604" s="202"/>
      <c r="Y604" s="202"/>
      <c r="Z604" s="202"/>
    </row>
    <row r="605" spans="1:26">
      <c r="A605" s="202"/>
      <c r="B605" s="202"/>
      <c r="C605" s="202"/>
      <c r="D605" s="202"/>
      <c r="E605" s="202"/>
      <c r="F605" s="202"/>
      <c r="G605" s="202"/>
      <c r="H605" s="202"/>
      <c r="I605" s="202"/>
      <c r="J605" s="202"/>
      <c r="K605" s="202"/>
      <c r="L605" s="202"/>
      <c r="M605" s="202"/>
      <c r="N605" s="202"/>
      <c r="O605" s="202"/>
      <c r="P605" s="202"/>
      <c r="Q605" s="202"/>
      <c r="R605" s="202"/>
      <c r="S605" s="202"/>
      <c r="T605" s="202"/>
      <c r="U605" s="202"/>
      <c r="V605" s="202"/>
      <c r="W605" s="202"/>
      <c r="X605" s="202"/>
      <c r="Y605" s="202"/>
      <c r="Z605" s="202"/>
    </row>
    <row r="606" spans="1:26">
      <c r="A606" s="202"/>
      <c r="B606" s="202"/>
      <c r="C606" s="202"/>
      <c r="D606" s="202"/>
      <c r="E606" s="202"/>
      <c r="F606" s="202"/>
      <c r="G606" s="202"/>
      <c r="H606" s="202"/>
      <c r="I606" s="202"/>
      <c r="J606" s="202"/>
      <c r="K606" s="202"/>
      <c r="L606" s="202"/>
      <c r="M606" s="202"/>
      <c r="N606" s="202"/>
      <c r="O606" s="202"/>
      <c r="P606" s="202"/>
      <c r="Q606" s="202"/>
      <c r="R606" s="202"/>
      <c r="S606" s="202"/>
      <c r="T606" s="202"/>
      <c r="U606" s="202"/>
      <c r="V606" s="202"/>
      <c r="W606" s="202"/>
      <c r="X606" s="202"/>
      <c r="Y606" s="202"/>
      <c r="Z606" s="202"/>
    </row>
    <row r="607" spans="1:26">
      <c r="A607" s="202"/>
      <c r="B607" s="202"/>
      <c r="C607" s="202"/>
      <c r="D607" s="202"/>
      <c r="E607" s="202"/>
      <c r="F607" s="202"/>
      <c r="G607" s="202"/>
      <c r="H607" s="202"/>
      <c r="I607" s="202"/>
      <c r="J607" s="202"/>
      <c r="K607" s="202"/>
      <c r="L607" s="202"/>
      <c r="M607" s="202"/>
      <c r="N607" s="202"/>
      <c r="O607" s="202"/>
      <c r="P607" s="202"/>
      <c r="Q607" s="202"/>
      <c r="R607" s="202"/>
      <c r="S607" s="202"/>
      <c r="T607" s="202"/>
      <c r="U607" s="202"/>
      <c r="V607" s="202"/>
      <c r="W607" s="202"/>
      <c r="X607" s="202"/>
      <c r="Y607" s="202"/>
      <c r="Z607" s="202"/>
    </row>
    <row r="608" spans="1:26">
      <c r="A608" s="202"/>
      <c r="B608" s="202"/>
      <c r="C608" s="202"/>
      <c r="D608" s="202"/>
      <c r="E608" s="202"/>
      <c r="F608" s="202"/>
      <c r="G608" s="202"/>
      <c r="H608" s="202"/>
      <c r="I608" s="202"/>
      <c r="J608" s="202"/>
      <c r="K608" s="202"/>
      <c r="L608" s="202"/>
      <c r="M608" s="202"/>
      <c r="N608" s="202"/>
      <c r="O608" s="202"/>
      <c r="P608" s="202"/>
      <c r="Q608" s="202"/>
      <c r="R608" s="202"/>
      <c r="S608" s="202"/>
      <c r="T608" s="202"/>
      <c r="U608" s="202"/>
      <c r="V608" s="202"/>
      <c r="W608" s="202"/>
      <c r="X608" s="202"/>
      <c r="Y608" s="202"/>
      <c r="Z608" s="202"/>
    </row>
    <row r="609" spans="1:26">
      <c r="A609" s="202"/>
      <c r="B609" s="202"/>
      <c r="C609" s="202"/>
      <c r="D609" s="202"/>
      <c r="E609" s="202"/>
      <c r="F609" s="202"/>
      <c r="G609" s="202"/>
      <c r="H609" s="202"/>
      <c r="I609" s="202"/>
      <c r="J609" s="202"/>
      <c r="K609" s="202"/>
      <c r="L609" s="202"/>
      <c r="M609" s="202"/>
      <c r="N609" s="202"/>
      <c r="O609" s="202"/>
      <c r="P609" s="202"/>
      <c r="Q609" s="202"/>
      <c r="R609" s="202"/>
      <c r="S609" s="202"/>
      <c r="T609" s="202"/>
      <c r="U609" s="202"/>
      <c r="V609" s="202"/>
      <c r="W609" s="202"/>
      <c r="X609" s="202"/>
      <c r="Y609" s="202"/>
      <c r="Z609" s="202"/>
    </row>
    <row r="610" spans="1:26">
      <c r="A610" s="202"/>
      <c r="B610" s="202"/>
      <c r="C610" s="202"/>
      <c r="D610" s="202"/>
      <c r="E610" s="202"/>
      <c r="F610" s="202"/>
      <c r="G610" s="202"/>
      <c r="H610" s="202"/>
      <c r="I610" s="202"/>
      <c r="J610" s="202"/>
      <c r="K610" s="202"/>
      <c r="L610" s="202"/>
      <c r="M610" s="202"/>
      <c r="N610" s="202"/>
      <c r="O610" s="202"/>
      <c r="P610" s="202"/>
      <c r="Q610" s="202"/>
      <c r="R610" s="202"/>
      <c r="S610" s="202"/>
      <c r="T610" s="202"/>
      <c r="U610" s="202"/>
      <c r="V610" s="202"/>
      <c r="W610" s="202"/>
      <c r="X610" s="202"/>
      <c r="Y610" s="202"/>
      <c r="Z610" s="202"/>
    </row>
    <row r="611" spans="1:26">
      <c r="A611" s="202"/>
      <c r="B611" s="202"/>
      <c r="C611" s="202"/>
      <c r="D611" s="202"/>
      <c r="E611" s="202"/>
      <c r="F611" s="202"/>
      <c r="G611" s="202"/>
      <c r="H611" s="202"/>
      <c r="I611" s="202"/>
      <c r="J611" s="202"/>
      <c r="K611" s="202"/>
      <c r="L611" s="202"/>
      <c r="M611" s="202"/>
      <c r="N611" s="202"/>
      <c r="O611" s="202"/>
      <c r="P611" s="202"/>
      <c r="Q611" s="202"/>
      <c r="R611" s="202"/>
      <c r="S611" s="202"/>
      <c r="T611" s="202"/>
      <c r="U611" s="202"/>
      <c r="V611" s="202"/>
      <c r="W611" s="202"/>
      <c r="X611" s="202"/>
      <c r="Y611" s="202"/>
      <c r="Z611" s="202"/>
    </row>
    <row r="612" spans="1:26">
      <c r="A612" s="202"/>
      <c r="B612" s="202"/>
      <c r="C612" s="202"/>
      <c r="D612" s="202"/>
      <c r="E612" s="202"/>
      <c r="F612" s="202"/>
      <c r="G612" s="202"/>
      <c r="H612" s="202"/>
      <c r="I612" s="202"/>
      <c r="J612" s="202"/>
      <c r="K612" s="202"/>
      <c r="L612" s="202"/>
      <c r="M612" s="202"/>
      <c r="N612" s="202"/>
      <c r="O612" s="202"/>
      <c r="P612" s="202"/>
      <c r="Q612" s="202"/>
      <c r="R612" s="202"/>
      <c r="S612" s="202"/>
      <c r="T612" s="202"/>
      <c r="U612" s="202"/>
      <c r="V612" s="202"/>
      <c r="W612" s="202"/>
      <c r="X612" s="202"/>
      <c r="Y612" s="202"/>
      <c r="Z612" s="202"/>
    </row>
    <row r="613" spans="1:26">
      <c r="A613" s="202"/>
      <c r="B613" s="202"/>
      <c r="C613" s="202"/>
      <c r="D613" s="202"/>
      <c r="E613" s="202"/>
      <c r="F613" s="202"/>
      <c r="G613" s="202"/>
      <c r="H613" s="202"/>
      <c r="I613" s="202"/>
      <c r="J613" s="202"/>
      <c r="K613" s="202"/>
      <c r="L613" s="202"/>
      <c r="M613" s="202"/>
      <c r="N613" s="202"/>
      <c r="O613" s="202"/>
      <c r="P613" s="202"/>
      <c r="Q613" s="202"/>
      <c r="R613" s="202"/>
      <c r="S613" s="202"/>
      <c r="T613" s="202"/>
      <c r="U613" s="202"/>
      <c r="V613" s="202"/>
      <c r="W613" s="202"/>
      <c r="X613" s="202"/>
      <c r="Y613" s="202"/>
      <c r="Z613" s="202"/>
    </row>
    <row r="614" spans="1:26">
      <c r="A614" s="202"/>
      <c r="B614" s="202"/>
      <c r="C614" s="202"/>
      <c r="D614" s="202"/>
      <c r="E614" s="202"/>
      <c r="F614" s="202"/>
      <c r="G614" s="202"/>
      <c r="H614" s="202"/>
      <c r="I614" s="202"/>
      <c r="J614" s="202"/>
      <c r="K614" s="202"/>
      <c r="L614" s="202"/>
      <c r="M614" s="202"/>
      <c r="N614" s="202"/>
      <c r="O614" s="202"/>
      <c r="P614" s="202"/>
      <c r="Q614" s="202"/>
      <c r="R614" s="202"/>
      <c r="S614" s="202"/>
      <c r="T614" s="202"/>
      <c r="U614" s="202"/>
      <c r="V614" s="202"/>
      <c r="W614" s="202"/>
      <c r="X614" s="202"/>
      <c r="Y614" s="202"/>
      <c r="Z614" s="202"/>
    </row>
    <row r="615" spans="1:26">
      <c r="A615" s="202"/>
      <c r="B615" s="202"/>
      <c r="C615" s="202"/>
      <c r="D615" s="202"/>
      <c r="E615" s="202"/>
      <c r="F615" s="202"/>
      <c r="G615" s="202"/>
      <c r="H615" s="202"/>
      <c r="I615" s="202"/>
      <c r="J615" s="202"/>
      <c r="K615" s="202"/>
      <c r="L615" s="202"/>
      <c r="M615" s="202"/>
      <c r="N615" s="202"/>
      <c r="O615" s="202"/>
      <c r="P615" s="202"/>
      <c r="Q615" s="202"/>
      <c r="R615" s="202"/>
      <c r="S615" s="202"/>
      <c r="T615" s="202"/>
      <c r="U615" s="202"/>
      <c r="V615" s="202"/>
      <c r="W615" s="202"/>
      <c r="X615" s="202"/>
      <c r="Y615" s="202"/>
      <c r="Z615" s="202"/>
    </row>
    <row r="616" spans="1:26">
      <c r="A616" s="202"/>
      <c r="B616" s="202"/>
      <c r="C616" s="202"/>
      <c r="D616" s="202"/>
      <c r="E616" s="202"/>
      <c r="F616" s="202"/>
      <c r="G616" s="202"/>
      <c r="H616" s="202"/>
      <c r="I616" s="202"/>
      <c r="J616" s="202"/>
      <c r="K616" s="202"/>
      <c r="L616" s="202"/>
      <c r="M616" s="202"/>
      <c r="N616" s="202"/>
      <c r="O616" s="202"/>
      <c r="P616" s="202"/>
      <c r="Q616" s="202"/>
      <c r="R616" s="202"/>
      <c r="S616" s="202"/>
      <c r="T616" s="202"/>
      <c r="U616" s="202"/>
      <c r="V616" s="202"/>
      <c r="W616" s="202"/>
      <c r="X616" s="202"/>
      <c r="Y616" s="202"/>
      <c r="Z616" s="202"/>
    </row>
    <row r="617" spans="1:26">
      <c r="A617" s="202"/>
      <c r="B617" s="202"/>
      <c r="C617" s="202"/>
      <c r="D617" s="202"/>
      <c r="E617" s="202"/>
      <c r="F617" s="202"/>
      <c r="G617" s="202"/>
      <c r="H617" s="202"/>
      <c r="I617" s="202"/>
      <c r="J617" s="202"/>
      <c r="K617" s="202"/>
      <c r="L617" s="202"/>
      <c r="M617" s="202"/>
      <c r="N617" s="202"/>
      <c r="O617" s="202"/>
      <c r="P617" s="202"/>
      <c r="Q617" s="202"/>
      <c r="R617" s="202"/>
      <c r="S617" s="202"/>
      <c r="T617" s="202"/>
      <c r="U617" s="202"/>
      <c r="V617" s="202"/>
      <c r="W617" s="202"/>
      <c r="X617" s="202"/>
      <c r="Y617" s="202"/>
      <c r="Z617" s="202"/>
    </row>
    <row r="618" spans="1:26">
      <c r="A618" s="202"/>
      <c r="B618" s="202"/>
      <c r="C618" s="202"/>
      <c r="D618" s="202"/>
      <c r="E618" s="202"/>
      <c r="F618" s="202"/>
      <c r="G618" s="202"/>
      <c r="H618" s="202"/>
      <c r="I618" s="202"/>
      <c r="J618" s="202"/>
      <c r="K618" s="202"/>
      <c r="L618" s="202"/>
      <c r="M618" s="202"/>
      <c r="N618" s="202"/>
      <c r="O618" s="202"/>
      <c r="P618" s="202"/>
      <c r="Q618" s="202"/>
      <c r="R618" s="202"/>
      <c r="S618" s="202"/>
      <c r="T618" s="202"/>
      <c r="U618" s="202"/>
      <c r="V618" s="202"/>
      <c r="W618" s="202"/>
      <c r="X618" s="202"/>
      <c r="Y618" s="202"/>
      <c r="Z618" s="202"/>
    </row>
    <row r="619" spans="1:26">
      <c r="A619" s="202"/>
      <c r="B619" s="202"/>
      <c r="C619" s="202"/>
      <c r="D619" s="202"/>
      <c r="E619" s="202"/>
      <c r="F619" s="202"/>
      <c r="G619" s="202"/>
      <c r="H619" s="202"/>
      <c r="I619" s="202"/>
      <c r="J619" s="202"/>
      <c r="K619" s="202"/>
      <c r="L619" s="202"/>
      <c r="M619" s="202"/>
      <c r="N619" s="202"/>
      <c r="O619" s="202"/>
      <c r="P619" s="202"/>
      <c r="Q619" s="202"/>
      <c r="R619" s="202"/>
      <c r="S619" s="202"/>
      <c r="T619" s="202"/>
      <c r="U619" s="202"/>
      <c r="V619" s="202"/>
      <c r="W619" s="202"/>
      <c r="X619" s="202"/>
      <c r="Y619" s="202"/>
      <c r="Z619" s="202"/>
    </row>
    <row r="620" spans="1:26">
      <c r="A620" s="202"/>
      <c r="B620" s="202"/>
      <c r="C620" s="202"/>
      <c r="D620" s="202"/>
      <c r="E620" s="202"/>
      <c r="F620" s="202"/>
      <c r="G620" s="202"/>
      <c r="H620" s="202"/>
      <c r="I620" s="202"/>
      <c r="J620" s="202"/>
      <c r="K620" s="202"/>
      <c r="L620" s="202"/>
      <c r="M620" s="202"/>
      <c r="N620" s="202"/>
      <c r="O620" s="202"/>
      <c r="P620" s="202"/>
      <c r="Q620" s="202"/>
      <c r="R620" s="202"/>
      <c r="S620" s="202"/>
      <c r="T620" s="202"/>
      <c r="U620" s="202"/>
      <c r="V620" s="202"/>
      <c r="W620" s="202"/>
      <c r="X620" s="202"/>
      <c r="Y620" s="202"/>
      <c r="Z620" s="202"/>
    </row>
    <row r="621" spans="1:26">
      <c r="A621" s="202"/>
      <c r="B621" s="202"/>
      <c r="C621" s="202"/>
      <c r="D621" s="202"/>
      <c r="E621" s="202"/>
      <c r="F621" s="202"/>
      <c r="G621" s="202"/>
      <c r="H621" s="202"/>
      <c r="I621" s="202"/>
      <c r="J621" s="202"/>
      <c r="K621" s="202"/>
      <c r="L621" s="202"/>
      <c r="M621" s="202"/>
      <c r="N621" s="202"/>
      <c r="O621" s="202"/>
      <c r="P621" s="202"/>
      <c r="Q621" s="202"/>
      <c r="R621" s="202"/>
      <c r="S621" s="202"/>
      <c r="T621" s="202"/>
      <c r="U621" s="202"/>
      <c r="V621" s="202"/>
      <c r="W621" s="202"/>
      <c r="X621" s="202"/>
      <c r="Y621" s="202"/>
      <c r="Z621" s="202"/>
    </row>
    <row r="622" spans="1:26">
      <c r="A622" s="202"/>
      <c r="B622" s="202"/>
      <c r="C622" s="202"/>
      <c r="D622" s="202"/>
      <c r="E622" s="202"/>
      <c r="F622" s="202"/>
      <c r="G622" s="202"/>
      <c r="H622" s="202"/>
      <c r="I622" s="202"/>
      <c r="J622" s="202"/>
      <c r="K622" s="202"/>
      <c r="L622" s="202"/>
      <c r="M622" s="202"/>
      <c r="N622" s="202"/>
      <c r="O622" s="202"/>
      <c r="P622" s="202"/>
      <c r="Q622" s="202"/>
      <c r="R622" s="202"/>
      <c r="S622" s="202"/>
      <c r="T622" s="202"/>
      <c r="U622" s="202"/>
      <c r="V622" s="202"/>
      <c r="W622" s="202"/>
      <c r="X622" s="202"/>
      <c r="Y622" s="202"/>
      <c r="Z622" s="202"/>
    </row>
    <row r="623" spans="1:26">
      <c r="A623" s="202"/>
      <c r="B623" s="202"/>
      <c r="C623" s="202"/>
      <c r="D623" s="202"/>
      <c r="E623" s="202"/>
      <c r="F623" s="202"/>
      <c r="G623" s="202"/>
      <c r="H623" s="202"/>
      <c r="I623" s="202"/>
      <c r="J623" s="202"/>
      <c r="K623" s="202"/>
      <c r="L623" s="202"/>
      <c r="M623" s="202"/>
      <c r="N623" s="202"/>
      <c r="O623" s="202"/>
      <c r="P623" s="202"/>
      <c r="Q623" s="202"/>
      <c r="R623" s="202"/>
      <c r="S623" s="202"/>
      <c r="T623" s="202"/>
      <c r="U623" s="202"/>
      <c r="V623" s="202"/>
      <c r="W623" s="202"/>
      <c r="X623" s="202"/>
      <c r="Y623" s="202"/>
      <c r="Z623" s="202"/>
    </row>
    <row r="624" spans="1:26">
      <c r="A624" s="202"/>
      <c r="B624" s="202"/>
      <c r="C624" s="202"/>
      <c r="D624" s="202"/>
      <c r="E624" s="202"/>
      <c r="F624" s="202"/>
      <c r="G624" s="202"/>
      <c r="H624" s="202"/>
      <c r="I624" s="202"/>
      <c r="J624" s="202"/>
      <c r="K624" s="202"/>
      <c r="L624" s="202"/>
      <c r="M624" s="202"/>
      <c r="N624" s="202"/>
      <c r="O624" s="202"/>
      <c r="P624" s="202"/>
      <c r="Q624" s="202"/>
      <c r="R624" s="202"/>
      <c r="S624" s="202"/>
      <c r="T624" s="202"/>
      <c r="U624" s="202"/>
      <c r="V624" s="202"/>
      <c r="W624" s="202"/>
      <c r="X624" s="202"/>
      <c r="Y624" s="202"/>
      <c r="Z624" s="202"/>
    </row>
    <row r="625" spans="1:26">
      <c r="A625" s="202"/>
      <c r="B625" s="202"/>
      <c r="C625" s="202"/>
      <c r="D625" s="202"/>
      <c r="E625" s="202"/>
      <c r="F625" s="202"/>
      <c r="G625" s="202"/>
      <c r="H625" s="202"/>
      <c r="I625" s="202"/>
      <c r="J625" s="202"/>
      <c r="K625" s="202"/>
      <c r="L625" s="202"/>
      <c r="M625" s="202"/>
      <c r="N625" s="202"/>
      <c r="O625" s="202"/>
      <c r="P625" s="202"/>
      <c r="Q625" s="202"/>
      <c r="R625" s="202"/>
      <c r="S625" s="202"/>
      <c r="T625" s="202"/>
      <c r="U625" s="202"/>
      <c r="V625" s="202"/>
      <c r="W625" s="202"/>
      <c r="X625" s="202"/>
      <c r="Y625" s="202"/>
      <c r="Z625" s="202"/>
    </row>
    <row r="626" spans="1:26">
      <c r="A626" s="202"/>
      <c r="B626" s="202"/>
      <c r="C626" s="202"/>
      <c r="D626" s="202"/>
      <c r="E626" s="202"/>
      <c r="F626" s="202"/>
      <c r="G626" s="202"/>
      <c r="H626" s="202"/>
      <c r="I626" s="202"/>
      <c r="J626" s="202"/>
      <c r="K626" s="202"/>
      <c r="L626" s="202"/>
      <c r="M626" s="202"/>
      <c r="N626" s="202"/>
      <c r="O626" s="202"/>
      <c r="P626" s="202"/>
      <c r="Q626" s="202"/>
      <c r="R626" s="202"/>
      <c r="S626" s="202"/>
      <c r="T626" s="202"/>
      <c r="U626" s="202"/>
      <c r="V626" s="202"/>
      <c r="W626" s="202"/>
      <c r="X626" s="202"/>
      <c r="Y626" s="202"/>
      <c r="Z626" s="202"/>
    </row>
    <row r="627" spans="1:26">
      <c r="A627" s="202"/>
      <c r="B627" s="202"/>
      <c r="C627" s="202"/>
      <c r="D627" s="202"/>
      <c r="E627" s="202"/>
      <c r="F627" s="202"/>
      <c r="G627" s="202"/>
      <c r="H627" s="202"/>
      <c r="I627" s="202"/>
      <c r="J627" s="202"/>
      <c r="K627" s="202"/>
      <c r="L627" s="202"/>
      <c r="M627" s="202"/>
      <c r="N627" s="202"/>
      <c r="O627" s="202"/>
      <c r="P627" s="202"/>
      <c r="Q627" s="202"/>
      <c r="R627" s="202"/>
      <c r="S627" s="202"/>
      <c r="T627" s="202"/>
      <c r="U627" s="202"/>
      <c r="V627" s="202"/>
      <c r="W627" s="202"/>
      <c r="X627" s="202"/>
      <c r="Y627" s="202"/>
      <c r="Z627" s="202"/>
    </row>
    <row r="628" spans="1:26">
      <c r="A628" s="202"/>
      <c r="B628" s="202"/>
      <c r="C628" s="202"/>
      <c r="D628" s="202"/>
      <c r="E628" s="202"/>
      <c r="F628" s="202"/>
      <c r="G628" s="202"/>
      <c r="H628" s="202"/>
      <c r="I628" s="202"/>
      <c r="J628" s="202"/>
      <c r="K628" s="202"/>
      <c r="L628" s="202"/>
      <c r="M628" s="202"/>
      <c r="N628" s="202"/>
      <c r="O628" s="202"/>
      <c r="P628" s="202"/>
      <c r="Q628" s="202"/>
      <c r="R628" s="202"/>
      <c r="S628" s="202"/>
      <c r="T628" s="202"/>
      <c r="U628" s="202"/>
      <c r="V628" s="202"/>
      <c r="W628" s="202"/>
      <c r="X628" s="202"/>
      <c r="Y628" s="202"/>
      <c r="Z628" s="202"/>
    </row>
    <row r="629" spans="1:26">
      <c r="A629" s="202"/>
      <c r="B629" s="202"/>
      <c r="C629" s="202"/>
      <c r="D629" s="202"/>
      <c r="E629" s="202"/>
      <c r="F629" s="202"/>
      <c r="G629" s="202"/>
      <c r="H629" s="202"/>
      <c r="I629" s="202"/>
      <c r="J629" s="202"/>
      <c r="K629" s="202"/>
      <c r="L629" s="202"/>
      <c r="M629" s="202"/>
      <c r="N629" s="202"/>
      <c r="O629" s="202"/>
      <c r="P629" s="202"/>
      <c r="Q629" s="202"/>
      <c r="R629" s="202"/>
      <c r="S629" s="202"/>
      <c r="T629" s="202"/>
      <c r="U629" s="202"/>
      <c r="V629" s="202"/>
      <c r="W629" s="202"/>
      <c r="X629" s="202"/>
      <c r="Y629" s="202"/>
      <c r="Z629" s="202"/>
    </row>
    <row r="630" spans="1:26">
      <c r="A630" s="202"/>
      <c r="B630" s="202"/>
      <c r="C630" s="202"/>
      <c r="D630" s="202"/>
      <c r="E630" s="202"/>
      <c r="F630" s="202"/>
      <c r="G630" s="202"/>
      <c r="H630" s="202"/>
      <c r="I630" s="202"/>
      <c r="J630" s="202"/>
      <c r="K630" s="202"/>
      <c r="L630" s="202"/>
      <c r="M630" s="202"/>
      <c r="N630" s="202"/>
      <c r="O630" s="202"/>
      <c r="P630" s="202"/>
      <c r="Q630" s="202"/>
      <c r="R630" s="202"/>
      <c r="S630" s="202"/>
      <c r="T630" s="202"/>
      <c r="U630" s="202"/>
      <c r="V630" s="202"/>
      <c r="W630" s="202"/>
      <c r="X630" s="202"/>
      <c r="Y630" s="202"/>
      <c r="Z630" s="202"/>
    </row>
    <row r="631" spans="1:26">
      <c r="A631" s="202"/>
      <c r="B631" s="202"/>
      <c r="C631" s="202"/>
      <c r="D631" s="202"/>
      <c r="E631" s="202"/>
      <c r="F631" s="202"/>
      <c r="G631" s="202"/>
      <c r="H631" s="202"/>
      <c r="I631" s="202"/>
      <c r="J631" s="202"/>
      <c r="K631" s="202"/>
      <c r="L631" s="202"/>
      <c r="M631" s="202"/>
      <c r="N631" s="202"/>
      <c r="O631" s="202"/>
      <c r="P631" s="202"/>
      <c r="Q631" s="202"/>
      <c r="R631" s="202"/>
      <c r="S631" s="202"/>
      <c r="T631" s="202"/>
      <c r="U631" s="202"/>
      <c r="V631" s="202"/>
      <c r="W631" s="202"/>
      <c r="X631" s="202"/>
      <c r="Y631" s="202"/>
      <c r="Z631" s="202"/>
    </row>
    <row r="632" spans="1:26">
      <c r="A632" s="202"/>
      <c r="B632" s="202"/>
      <c r="C632" s="202"/>
      <c r="D632" s="202"/>
      <c r="E632" s="202"/>
      <c r="F632" s="202"/>
      <c r="G632" s="202"/>
      <c r="H632" s="202"/>
      <c r="I632" s="202"/>
      <c r="J632" s="202"/>
      <c r="K632" s="202"/>
      <c r="L632" s="202"/>
      <c r="M632" s="202"/>
      <c r="N632" s="202"/>
      <c r="O632" s="202"/>
      <c r="P632" s="202"/>
      <c r="Q632" s="202"/>
      <c r="R632" s="202"/>
      <c r="S632" s="202"/>
      <c r="T632" s="202"/>
      <c r="U632" s="202"/>
      <c r="V632" s="202"/>
      <c r="W632" s="202"/>
      <c r="X632" s="202"/>
      <c r="Y632" s="202"/>
      <c r="Z632" s="202"/>
    </row>
    <row r="633" spans="1:26">
      <c r="A633" s="202"/>
      <c r="B633" s="202"/>
      <c r="C633" s="202"/>
      <c r="D633" s="202"/>
      <c r="E633" s="202"/>
      <c r="F633" s="202"/>
      <c r="G633" s="202"/>
      <c r="H633" s="202"/>
      <c r="I633" s="202"/>
      <c r="J633" s="202"/>
      <c r="K633" s="202"/>
      <c r="L633" s="202"/>
      <c r="M633" s="202"/>
      <c r="N633" s="202"/>
      <c r="O633" s="202"/>
      <c r="P633" s="202"/>
      <c r="Q633" s="202"/>
      <c r="R633" s="202"/>
      <c r="S633" s="202"/>
      <c r="T633" s="202"/>
      <c r="U633" s="202"/>
      <c r="V633" s="202"/>
      <c r="W633" s="202"/>
      <c r="X633" s="202"/>
      <c r="Y633" s="202"/>
      <c r="Z633" s="202"/>
    </row>
    <row r="634" spans="1:26">
      <c r="A634" s="202"/>
      <c r="B634" s="202"/>
      <c r="C634" s="202"/>
      <c r="D634" s="202"/>
      <c r="E634" s="202"/>
      <c r="F634" s="202"/>
      <c r="G634" s="202"/>
      <c r="H634" s="202"/>
      <c r="I634" s="202"/>
      <c r="J634" s="202"/>
      <c r="K634" s="202"/>
      <c r="L634" s="202"/>
      <c r="M634" s="202"/>
      <c r="N634" s="202"/>
      <c r="O634" s="202"/>
      <c r="P634" s="202"/>
      <c r="Q634" s="202"/>
      <c r="R634" s="202"/>
      <c r="S634" s="202"/>
      <c r="T634" s="202"/>
      <c r="U634" s="202"/>
      <c r="V634" s="202"/>
      <c r="W634" s="202"/>
      <c r="X634" s="202"/>
      <c r="Y634" s="202"/>
      <c r="Z634" s="202"/>
    </row>
    <row r="635" spans="1:26">
      <c r="A635" s="202"/>
      <c r="B635" s="202"/>
      <c r="C635" s="202"/>
      <c r="D635" s="202"/>
      <c r="E635" s="202"/>
      <c r="F635" s="202"/>
      <c r="G635" s="202"/>
      <c r="H635" s="202"/>
      <c r="I635" s="202"/>
      <c r="J635" s="202"/>
      <c r="K635" s="202"/>
      <c r="L635" s="202"/>
      <c r="M635" s="202"/>
      <c r="N635" s="202"/>
      <c r="O635" s="202"/>
      <c r="P635" s="202"/>
      <c r="Q635" s="202"/>
      <c r="R635" s="202"/>
      <c r="S635" s="202"/>
      <c r="T635" s="202"/>
      <c r="U635" s="202"/>
      <c r="V635" s="202"/>
      <c r="W635" s="202"/>
      <c r="X635" s="202"/>
      <c r="Y635" s="202"/>
      <c r="Z635" s="202"/>
    </row>
    <row r="636" spans="1:26">
      <c r="A636" s="202"/>
      <c r="B636" s="202"/>
      <c r="C636" s="202"/>
      <c r="D636" s="202"/>
      <c r="E636" s="202"/>
      <c r="F636" s="202"/>
      <c r="G636" s="202"/>
      <c r="H636" s="202"/>
      <c r="I636" s="202"/>
      <c r="J636" s="202"/>
      <c r="K636" s="202"/>
      <c r="L636" s="202"/>
      <c r="M636" s="202"/>
      <c r="N636" s="202"/>
      <c r="O636" s="202"/>
      <c r="P636" s="202"/>
      <c r="Q636" s="202"/>
      <c r="R636" s="202"/>
      <c r="S636" s="202"/>
      <c r="T636" s="202"/>
      <c r="U636" s="202"/>
      <c r="V636" s="202"/>
      <c r="W636" s="202"/>
      <c r="X636" s="202"/>
      <c r="Y636" s="202"/>
      <c r="Z636" s="202"/>
    </row>
    <row r="637" spans="1:26">
      <c r="A637" s="202"/>
      <c r="B637" s="202"/>
      <c r="C637" s="202"/>
      <c r="D637" s="202"/>
      <c r="E637" s="202"/>
      <c r="F637" s="202"/>
      <c r="G637" s="202"/>
      <c r="H637" s="202"/>
      <c r="I637" s="202"/>
      <c r="J637" s="202"/>
      <c r="K637" s="202"/>
      <c r="L637" s="202"/>
      <c r="M637" s="202"/>
      <c r="N637" s="202"/>
      <c r="O637" s="202"/>
      <c r="P637" s="202"/>
      <c r="Q637" s="202"/>
      <c r="R637" s="202"/>
      <c r="S637" s="202"/>
      <c r="T637" s="202"/>
      <c r="U637" s="202"/>
      <c r="V637" s="202"/>
      <c r="W637" s="202"/>
      <c r="X637" s="202"/>
      <c r="Y637" s="202"/>
      <c r="Z637" s="202"/>
    </row>
    <row r="638" spans="1:26">
      <c r="A638" s="202"/>
      <c r="B638" s="202"/>
      <c r="C638" s="202"/>
      <c r="D638" s="202"/>
      <c r="E638" s="202"/>
      <c r="F638" s="202"/>
      <c r="G638" s="202"/>
      <c r="H638" s="202"/>
      <c r="I638" s="202"/>
      <c r="J638" s="202"/>
      <c r="K638" s="202"/>
      <c r="L638" s="202"/>
      <c r="M638" s="202"/>
      <c r="N638" s="202"/>
      <c r="O638" s="202"/>
      <c r="P638" s="202"/>
      <c r="Q638" s="202"/>
      <c r="R638" s="202"/>
      <c r="S638" s="202"/>
      <c r="T638" s="202"/>
      <c r="U638" s="202"/>
      <c r="V638" s="202"/>
      <c r="W638" s="202"/>
      <c r="X638" s="202"/>
      <c r="Y638" s="202"/>
      <c r="Z638" s="202"/>
    </row>
    <row r="639" spans="1:26">
      <c r="A639" s="202"/>
      <c r="B639" s="202"/>
      <c r="C639" s="202"/>
      <c r="D639" s="202"/>
      <c r="E639" s="202"/>
      <c r="F639" s="202"/>
      <c r="G639" s="202"/>
      <c r="H639" s="202"/>
      <c r="I639" s="202"/>
      <c r="J639" s="202"/>
      <c r="K639" s="202"/>
      <c r="L639" s="202"/>
      <c r="M639" s="202"/>
      <c r="N639" s="202"/>
      <c r="O639" s="202"/>
      <c r="P639" s="202"/>
      <c r="Q639" s="202"/>
      <c r="R639" s="202"/>
      <c r="S639" s="202"/>
      <c r="T639" s="202"/>
      <c r="U639" s="202"/>
      <c r="V639" s="202"/>
      <c r="W639" s="202"/>
      <c r="X639" s="202"/>
      <c r="Y639" s="202"/>
      <c r="Z639" s="202"/>
    </row>
    <row r="640" spans="1:26">
      <c r="A640" s="202"/>
      <c r="B640" s="202"/>
      <c r="C640" s="202"/>
      <c r="D640" s="202"/>
      <c r="E640" s="202"/>
      <c r="F640" s="202"/>
      <c r="G640" s="202"/>
      <c r="H640" s="202"/>
      <c r="I640" s="202"/>
      <c r="J640" s="202"/>
      <c r="K640" s="202"/>
      <c r="L640" s="202"/>
      <c r="M640" s="202"/>
      <c r="N640" s="202"/>
      <c r="O640" s="202"/>
      <c r="P640" s="202"/>
      <c r="Q640" s="202"/>
      <c r="R640" s="202"/>
      <c r="S640" s="202"/>
      <c r="T640" s="202"/>
      <c r="U640" s="202"/>
      <c r="V640" s="202"/>
      <c r="W640" s="202"/>
      <c r="X640" s="202"/>
      <c r="Y640" s="202"/>
      <c r="Z640" s="202"/>
    </row>
    <row r="641" spans="1:26">
      <c r="A641" s="202"/>
      <c r="B641" s="202"/>
      <c r="C641" s="202"/>
      <c r="D641" s="202"/>
      <c r="E641" s="202"/>
      <c r="F641" s="202"/>
      <c r="G641" s="202"/>
      <c r="H641" s="202"/>
      <c r="I641" s="202"/>
      <c r="J641" s="202"/>
      <c r="K641" s="202"/>
      <c r="L641" s="202"/>
      <c r="M641" s="202"/>
      <c r="N641" s="202"/>
      <c r="O641" s="202"/>
      <c r="P641" s="202"/>
      <c r="Q641" s="202"/>
      <c r="R641" s="202"/>
      <c r="S641" s="202"/>
      <c r="T641" s="202"/>
      <c r="U641" s="202"/>
      <c r="V641" s="202"/>
      <c r="W641" s="202"/>
      <c r="X641" s="202"/>
      <c r="Y641" s="202"/>
      <c r="Z641" s="202"/>
    </row>
    <row r="642" spans="1:26">
      <c r="A642" s="202"/>
      <c r="B642" s="202"/>
      <c r="C642" s="202"/>
      <c r="D642" s="202"/>
      <c r="E642" s="202"/>
      <c r="F642" s="202"/>
      <c r="G642" s="202"/>
      <c r="H642" s="202"/>
      <c r="I642" s="202"/>
      <c r="J642" s="202"/>
      <c r="K642" s="202"/>
      <c r="L642" s="202"/>
      <c r="M642" s="202"/>
      <c r="N642" s="202"/>
      <c r="O642" s="202"/>
      <c r="P642" s="202"/>
      <c r="Q642" s="202"/>
      <c r="R642" s="202"/>
      <c r="S642" s="202"/>
      <c r="T642" s="202"/>
      <c r="U642" s="202"/>
      <c r="V642" s="202"/>
      <c r="W642" s="202"/>
      <c r="X642" s="202"/>
      <c r="Y642" s="202"/>
      <c r="Z642" s="202"/>
    </row>
    <row r="643" spans="1:26">
      <c r="A643" s="202"/>
      <c r="B643" s="202"/>
      <c r="C643" s="202"/>
      <c r="D643" s="202"/>
      <c r="E643" s="202"/>
      <c r="F643" s="202"/>
      <c r="G643" s="202"/>
      <c r="H643" s="202"/>
      <c r="I643" s="202"/>
      <c r="J643" s="202"/>
      <c r="K643" s="202"/>
      <c r="L643" s="202"/>
      <c r="M643" s="202"/>
      <c r="N643" s="202"/>
      <c r="O643" s="202"/>
      <c r="P643" s="202"/>
      <c r="Q643" s="202"/>
      <c r="R643" s="202"/>
      <c r="S643" s="202"/>
      <c r="T643" s="202"/>
      <c r="U643" s="202"/>
      <c r="V643" s="202"/>
      <c r="W643" s="202"/>
      <c r="X643" s="202"/>
      <c r="Y643" s="202"/>
      <c r="Z643" s="202"/>
    </row>
    <row r="644" spans="1:26">
      <c r="A644" s="202"/>
      <c r="B644" s="202"/>
      <c r="C644" s="202"/>
      <c r="D644" s="202"/>
      <c r="E644" s="202"/>
      <c r="F644" s="202"/>
      <c r="G644" s="202"/>
      <c r="H644" s="202"/>
      <c r="I644" s="202"/>
      <c r="J644" s="202"/>
      <c r="K644" s="202"/>
      <c r="L644" s="202"/>
      <c r="M644" s="202"/>
      <c r="N644" s="202"/>
      <c r="O644" s="202"/>
      <c r="P644" s="202"/>
      <c r="Q644" s="202"/>
      <c r="R644" s="202"/>
      <c r="S644" s="202"/>
      <c r="T644" s="202"/>
      <c r="U644" s="202"/>
      <c r="V644" s="202"/>
      <c r="W644" s="202"/>
      <c r="X644" s="202"/>
      <c r="Y644" s="202"/>
      <c r="Z644" s="202"/>
    </row>
    <row r="645" spans="1:26">
      <c r="A645" s="202"/>
      <c r="B645" s="202"/>
      <c r="C645" s="202"/>
      <c r="D645" s="202"/>
      <c r="E645" s="202"/>
      <c r="F645" s="202"/>
      <c r="G645" s="202"/>
      <c r="H645" s="202"/>
      <c r="I645" s="202"/>
      <c r="J645" s="202"/>
      <c r="K645" s="202"/>
      <c r="L645" s="202"/>
      <c r="M645" s="202"/>
      <c r="N645" s="202"/>
      <c r="O645" s="202"/>
      <c r="P645" s="202"/>
      <c r="Q645" s="202"/>
      <c r="R645" s="202"/>
      <c r="S645" s="202"/>
      <c r="T645" s="202"/>
      <c r="U645" s="202"/>
      <c r="V645" s="202"/>
      <c r="W645" s="202"/>
      <c r="X645" s="202"/>
      <c r="Y645" s="202"/>
      <c r="Z645" s="202"/>
    </row>
    <row r="646" spans="1:26">
      <c r="A646" s="202"/>
      <c r="B646" s="202"/>
      <c r="C646" s="202"/>
      <c r="D646" s="202"/>
      <c r="E646" s="202"/>
      <c r="F646" s="202"/>
      <c r="G646" s="202"/>
      <c r="H646" s="202"/>
      <c r="I646" s="202"/>
      <c r="J646" s="202"/>
      <c r="K646" s="202"/>
      <c r="L646" s="202"/>
      <c r="M646" s="202"/>
      <c r="N646" s="202"/>
      <c r="O646" s="202"/>
      <c r="P646" s="202"/>
      <c r="Q646" s="202"/>
      <c r="R646" s="202"/>
      <c r="S646" s="202"/>
      <c r="T646" s="202"/>
      <c r="U646" s="202"/>
      <c r="V646" s="202"/>
      <c r="W646" s="202"/>
      <c r="X646" s="202"/>
      <c r="Y646" s="202"/>
      <c r="Z646" s="202"/>
    </row>
    <row r="647" spans="1:26">
      <c r="A647" s="202"/>
      <c r="B647" s="202"/>
      <c r="C647" s="202"/>
      <c r="D647" s="202"/>
      <c r="E647" s="202"/>
      <c r="F647" s="202"/>
      <c r="G647" s="202"/>
      <c r="H647" s="202"/>
      <c r="I647" s="202"/>
      <c r="J647" s="202"/>
      <c r="K647" s="202"/>
      <c r="L647" s="202"/>
      <c r="M647" s="202"/>
      <c r="N647" s="202"/>
      <c r="O647" s="202"/>
      <c r="P647" s="202"/>
      <c r="Q647" s="202"/>
      <c r="R647" s="202"/>
      <c r="S647" s="202"/>
      <c r="T647" s="202"/>
      <c r="U647" s="202"/>
      <c r="V647" s="202"/>
      <c r="W647" s="202"/>
      <c r="X647" s="202"/>
      <c r="Y647" s="202"/>
      <c r="Z647" s="202"/>
    </row>
    <row r="648" spans="1:26">
      <c r="A648" s="202"/>
      <c r="B648" s="202"/>
      <c r="C648" s="202"/>
      <c r="D648" s="202"/>
      <c r="E648" s="202"/>
      <c r="F648" s="202"/>
      <c r="G648" s="202"/>
      <c r="H648" s="202"/>
      <c r="I648" s="202"/>
      <c r="J648" s="202"/>
      <c r="K648" s="202"/>
      <c r="L648" s="202"/>
      <c r="M648" s="202"/>
      <c r="N648" s="202"/>
      <c r="O648" s="202"/>
      <c r="P648" s="202"/>
      <c r="Q648" s="202"/>
      <c r="R648" s="202"/>
      <c r="S648" s="202"/>
      <c r="T648" s="202"/>
      <c r="U648" s="202"/>
      <c r="V648" s="202"/>
      <c r="W648" s="202"/>
      <c r="X648" s="202"/>
      <c r="Y648" s="202"/>
      <c r="Z648" s="202"/>
    </row>
    <row r="649" spans="1:26">
      <c r="A649" s="202"/>
      <c r="B649" s="202"/>
      <c r="C649" s="202"/>
      <c r="D649" s="202"/>
      <c r="E649" s="202"/>
      <c r="F649" s="202"/>
      <c r="G649" s="202"/>
      <c r="H649" s="202"/>
      <c r="I649" s="202"/>
      <c r="J649" s="202"/>
      <c r="K649" s="202"/>
      <c r="L649" s="202"/>
      <c r="M649" s="202"/>
      <c r="N649" s="202"/>
      <c r="O649" s="202"/>
      <c r="P649" s="202"/>
      <c r="Q649" s="202"/>
      <c r="R649" s="202"/>
      <c r="S649" s="202"/>
      <c r="T649" s="202"/>
      <c r="U649" s="202"/>
      <c r="V649" s="202"/>
      <c r="W649" s="202"/>
      <c r="X649" s="202"/>
      <c r="Y649" s="202"/>
      <c r="Z649" s="202"/>
    </row>
    <row r="650" spans="1:26">
      <c r="A650" s="202"/>
      <c r="B650" s="202"/>
      <c r="C650" s="202"/>
      <c r="D650" s="202"/>
      <c r="E650" s="202"/>
      <c r="F650" s="202"/>
      <c r="G650" s="202"/>
      <c r="H650" s="202"/>
      <c r="I650" s="202"/>
      <c r="J650" s="202"/>
      <c r="K650" s="202"/>
      <c r="L650" s="202"/>
      <c r="M650" s="202"/>
      <c r="N650" s="202"/>
      <c r="O650" s="202"/>
      <c r="P650" s="202"/>
      <c r="Q650" s="202"/>
      <c r="R650" s="202"/>
      <c r="S650" s="202"/>
      <c r="T650" s="202"/>
      <c r="U650" s="202"/>
      <c r="V650" s="202"/>
      <c r="W650" s="202"/>
      <c r="X650" s="202"/>
      <c r="Y650" s="202"/>
      <c r="Z650" s="202"/>
    </row>
    <row r="651" spans="1:26">
      <c r="A651" s="202"/>
      <c r="B651" s="202"/>
      <c r="C651" s="202"/>
      <c r="D651" s="202"/>
      <c r="E651" s="202"/>
      <c r="F651" s="202"/>
      <c r="G651" s="202"/>
      <c r="H651" s="202"/>
      <c r="I651" s="202"/>
      <c r="J651" s="202"/>
      <c r="K651" s="202"/>
      <c r="L651" s="202"/>
      <c r="M651" s="202"/>
      <c r="N651" s="202"/>
      <c r="O651" s="202"/>
      <c r="P651" s="202"/>
      <c r="Q651" s="202"/>
      <c r="R651" s="202"/>
      <c r="S651" s="202"/>
      <c r="T651" s="202"/>
      <c r="U651" s="202"/>
      <c r="V651" s="202"/>
      <c r="W651" s="202"/>
      <c r="X651" s="202"/>
      <c r="Y651" s="202"/>
      <c r="Z651" s="202"/>
    </row>
    <row r="652" spans="1:26">
      <c r="A652" s="202"/>
      <c r="B652" s="202"/>
      <c r="C652" s="202"/>
      <c r="D652" s="202"/>
      <c r="E652" s="202"/>
      <c r="F652" s="202"/>
      <c r="G652" s="202"/>
      <c r="H652" s="202"/>
      <c r="I652" s="202"/>
      <c r="J652" s="202"/>
      <c r="K652" s="202"/>
      <c r="L652" s="202"/>
      <c r="M652" s="202"/>
      <c r="N652" s="202"/>
      <c r="O652" s="202"/>
      <c r="P652" s="202"/>
      <c r="Q652" s="202"/>
      <c r="R652" s="202"/>
      <c r="S652" s="202"/>
      <c r="T652" s="202"/>
      <c r="U652" s="202"/>
      <c r="V652" s="202"/>
      <c r="W652" s="202"/>
      <c r="X652" s="202"/>
      <c r="Y652" s="202"/>
      <c r="Z652" s="202"/>
    </row>
    <row r="653" spans="1:26">
      <c r="A653" s="202"/>
      <c r="B653" s="202"/>
      <c r="C653" s="202"/>
      <c r="D653" s="202"/>
      <c r="E653" s="202"/>
      <c r="F653" s="202"/>
      <c r="G653" s="202"/>
      <c r="H653" s="202"/>
      <c r="I653" s="202"/>
      <c r="J653" s="202"/>
      <c r="K653" s="202"/>
      <c r="L653" s="202"/>
      <c r="M653" s="202"/>
      <c r="N653" s="202"/>
      <c r="O653" s="202"/>
      <c r="P653" s="202"/>
      <c r="Q653" s="202"/>
      <c r="R653" s="202"/>
      <c r="S653" s="202"/>
      <c r="T653" s="202"/>
      <c r="U653" s="202"/>
      <c r="V653" s="202"/>
      <c r="W653" s="202"/>
      <c r="X653" s="202"/>
      <c r="Y653" s="202"/>
      <c r="Z653" s="202"/>
    </row>
    <row r="654" spans="1:26">
      <c r="A654" s="202"/>
      <c r="B654" s="202"/>
      <c r="C654" s="202"/>
      <c r="D654" s="202"/>
      <c r="E654" s="202"/>
      <c r="F654" s="202"/>
      <c r="G654" s="202"/>
      <c r="H654" s="202"/>
      <c r="I654" s="202"/>
      <c r="J654" s="202"/>
      <c r="K654" s="202"/>
      <c r="L654" s="202"/>
      <c r="M654" s="202"/>
      <c r="N654" s="202"/>
      <c r="O654" s="202"/>
      <c r="P654" s="202"/>
      <c r="Q654" s="202"/>
      <c r="R654" s="202"/>
      <c r="S654" s="202"/>
      <c r="T654" s="202"/>
      <c r="U654" s="202"/>
      <c r="V654" s="202"/>
      <c r="W654" s="202"/>
      <c r="X654" s="202"/>
      <c r="Y654" s="202"/>
      <c r="Z654" s="202"/>
    </row>
    <row r="655" spans="1:26">
      <c r="A655" s="202"/>
      <c r="B655" s="202"/>
      <c r="C655" s="202"/>
      <c r="D655" s="202"/>
      <c r="E655" s="202"/>
      <c r="F655" s="202"/>
      <c r="G655" s="202"/>
      <c r="H655" s="202"/>
      <c r="I655" s="202"/>
      <c r="J655" s="202"/>
      <c r="K655" s="202"/>
      <c r="L655" s="202"/>
      <c r="M655" s="202"/>
      <c r="N655" s="202"/>
      <c r="O655" s="202"/>
      <c r="P655" s="202"/>
      <c r="Q655" s="202"/>
      <c r="R655" s="202"/>
      <c r="S655" s="202"/>
      <c r="T655" s="202"/>
      <c r="U655" s="202"/>
      <c r="V655" s="202"/>
      <c r="W655" s="202"/>
      <c r="X655" s="202"/>
      <c r="Y655" s="202"/>
      <c r="Z655" s="202"/>
    </row>
    <row r="656" spans="1:26">
      <c r="A656" s="202"/>
      <c r="B656" s="202"/>
      <c r="C656" s="202"/>
      <c r="D656" s="202"/>
      <c r="E656" s="202"/>
      <c r="F656" s="202"/>
      <c r="G656" s="202"/>
      <c r="H656" s="202"/>
      <c r="I656" s="202"/>
      <c r="J656" s="202"/>
      <c r="K656" s="202"/>
      <c r="L656" s="202"/>
      <c r="M656" s="202"/>
      <c r="N656" s="202"/>
      <c r="O656" s="202"/>
      <c r="P656" s="202"/>
      <c r="Q656" s="202"/>
      <c r="R656" s="202"/>
      <c r="S656" s="202"/>
      <c r="T656" s="202"/>
      <c r="U656" s="202"/>
      <c r="V656" s="202"/>
      <c r="W656" s="202"/>
      <c r="X656" s="202"/>
      <c r="Y656" s="202"/>
      <c r="Z656" s="202"/>
    </row>
    <row r="657" spans="1:26">
      <c r="A657" s="202"/>
      <c r="B657" s="202"/>
      <c r="C657" s="202"/>
      <c r="D657" s="202"/>
      <c r="E657" s="202"/>
      <c r="F657" s="202"/>
      <c r="G657" s="202"/>
      <c r="H657" s="202"/>
      <c r="I657" s="202"/>
      <c r="J657" s="202"/>
      <c r="K657" s="202"/>
      <c r="L657" s="202"/>
      <c r="M657" s="202"/>
      <c r="N657" s="202"/>
      <c r="O657" s="202"/>
      <c r="P657" s="202"/>
      <c r="Q657" s="202"/>
      <c r="R657" s="202"/>
      <c r="S657" s="202"/>
      <c r="T657" s="202"/>
      <c r="U657" s="202"/>
      <c r="V657" s="202"/>
      <c r="W657" s="202"/>
      <c r="X657" s="202"/>
      <c r="Y657" s="202"/>
      <c r="Z657" s="202"/>
    </row>
    <row r="658" spans="1:26">
      <c r="A658" s="202"/>
      <c r="B658" s="202"/>
      <c r="C658" s="202"/>
      <c r="D658" s="202"/>
      <c r="E658" s="202"/>
      <c r="F658" s="202"/>
      <c r="G658" s="202"/>
      <c r="H658" s="202"/>
      <c r="I658" s="202"/>
      <c r="J658" s="202"/>
      <c r="K658" s="202"/>
      <c r="L658" s="202"/>
      <c r="M658" s="202"/>
      <c r="N658" s="202"/>
      <c r="O658" s="202"/>
      <c r="P658" s="202"/>
      <c r="Q658" s="202"/>
      <c r="R658" s="202"/>
      <c r="S658" s="202"/>
      <c r="T658" s="202"/>
      <c r="U658" s="202"/>
      <c r="V658" s="202"/>
      <c r="W658" s="202"/>
      <c r="X658" s="202"/>
      <c r="Y658" s="202"/>
      <c r="Z658" s="202"/>
    </row>
    <row r="659" spans="1:26">
      <c r="A659" s="202"/>
      <c r="B659" s="202"/>
      <c r="C659" s="202"/>
      <c r="D659" s="202"/>
      <c r="E659" s="202"/>
      <c r="F659" s="202"/>
      <c r="G659" s="202"/>
      <c r="H659" s="202"/>
      <c r="I659" s="202"/>
      <c r="J659" s="202"/>
      <c r="K659" s="202"/>
      <c r="L659" s="202"/>
      <c r="M659" s="202"/>
      <c r="N659" s="202"/>
      <c r="O659" s="202"/>
      <c r="P659" s="202"/>
      <c r="Q659" s="202"/>
      <c r="R659" s="202"/>
      <c r="S659" s="202"/>
      <c r="T659" s="202"/>
      <c r="U659" s="202"/>
      <c r="V659" s="202"/>
      <c r="W659" s="202"/>
      <c r="X659" s="202"/>
      <c r="Y659" s="202"/>
      <c r="Z659" s="202"/>
    </row>
    <row r="660" spans="1:26">
      <c r="A660" s="202"/>
      <c r="B660" s="202"/>
      <c r="C660" s="202"/>
      <c r="D660" s="202"/>
      <c r="E660" s="202"/>
      <c r="F660" s="202"/>
      <c r="G660" s="202"/>
      <c r="H660" s="202"/>
      <c r="I660" s="202"/>
      <c r="J660" s="202"/>
      <c r="K660" s="202"/>
      <c r="L660" s="202"/>
      <c r="M660" s="202"/>
      <c r="N660" s="202"/>
      <c r="O660" s="202"/>
      <c r="P660" s="202"/>
      <c r="Q660" s="202"/>
      <c r="R660" s="202"/>
      <c r="S660" s="202"/>
      <c r="T660" s="202"/>
      <c r="U660" s="202"/>
      <c r="V660" s="202"/>
      <c r="W660" s="202"/>
      <c r="X660" s="202"/>
      <c r="Y660" s="202"/>
      <c r="Z660" s="202"/>
    </row>
    <row r="661" spans="1:26">
      <c r="A661" s="202"/>
      <c r="B661" s="202"/>
      <c r="C661" s="202"/>
      <c r="D661" s="202"/>
      <c r="E661" s="202"/>
      <c r="F661" s="202"/>
      <c r="G661" s="202"/>
      <c r="H661" s="202"/>
      <c r="I661" s="202"/>
      <c r="J661" s="202"/>
      <c r="K661" s="202"/>
      <c r="L661" s="202"/>
      <c r="M661" s="202"/>
      <c r="N661" s="202"/>
      <c r="O661" s="202"/>
      <c r="P661" s="202"/>
      <c r="Q661" s="202"/>
      <c r="R661" s="202"/>
      <c r="S661" s="202"/>
      <c r="T661" s="202"/>
      <c r="U661" s="202"/>
      <c r="V661" s="202"/>
      <c r="W661" s="202"/>
      <c r="X661" s="202"/>
      <c r="Y661" s="202"/>
      <c r="Z661" s="202"/>
    </row>
    <row r="662" spans="1:26">
      <c r="A662" s="202"/>
      <c r="B662" s="202"/>
      <c r="C662" s="202"/>
      <c r="D662" s="202"/>
      <c r="E662" s="202"/>
      <c r="F662" s="202"/>
      <c r="G662" s="202"/>
      <c r="H662" s="202"/>
      <c r="I662" s="202"/>
      <c r="J662" s="202"/>
      <c r="K662" s="202"/>
      <c r="L662" s="202"/>
      <c r="M662" s="202"/>
      <c r="N662" s="202"/>
      <c r="O662" s="202"/>
      <c r="P662" s="202"/>
      <c r="Q662" s="202"/>
      <c r="R662" s="202"/>
      <c r="S662" s="202"/>
      <c r="T662" s="202"/>
      <c r="U662" s="202"/>
      <c r="V662" s="202"/>
      <c r="W662" s="202"/>
      <c r="X662" s="202"/>
      <c r="Y662" s="202"/>
      <c r="Z662" s="202"/>
    </row>
    <row r="663" spans="1:26">
      <c r="A663" s="202"/>
      <c r="B663" s="202"/>
      <c r="C663" s="202"/>
      <c r="D663" s="202"/>
      <c r="E663" s="202"/>
      <c r="F663" s="202"/>
      <c r="G663" s="202"/>
      <c r="H663" s="202"/>
      <c r="I663" s="202"/>
      <c r="J663" s="202"/>
      <c r="K663" s="202"/>
      <c r="L663" s="202"/>
      <c r="M663" s="202"/>
      <c r="N663" s="202"/>
      <c r="O663" s="202"/>
      <c r="P663" s="202"/>
      <c r="Q663" s="202"/>
      <c r="R663" s="202"/>
      <c r="S663" s="202"/>
      <c r="T663" s="202"/>
      <c r="U663" s="202"/>
      <c r="V663" s="202"/>
      <c r="W663" s="202"/>
      <c r="X663" s="202"/>
      <c r="Y663" s="202"/>
      <c r="Z663" s="202"/>
    </row>
    <row r="664" spans="1:26">
      <c r="A664" s="202"/>
      <c r="B664" s="202"/>
      <c r="C664" s="202"/>
      <c r="D664" s="202"/>
      <c r="E664" s="202"/>
      <c r="F664" s="202"/>
      <c r="G664" s="202"/>
      <c r="H664" s="202"/>
      <c r="I664" s="202"/>
      <c r="J664" s="202"/>
      <c r="K664" s="202"/>
      <c r="L664" s="202"/>
      <c r="M664" s="202"/>
      <c r="N664" s="202"/>
      <c r="O664" s="202"/>
      <c r="P664" s="202"/>
      <c r="Q664" s="202"/>
      <c r="R664" s="202"/>
      <c r="S664" s="202"/>
      <c r="T664" s="202"/>
      <c r="U664" s="202"/>
      <c r="V664" s="202"/>
      <c r="W664" s="202"/>
      <c r="X664" s="202"/>
      <c r="Y664" s="202"/>
      <c r="Z664" s="202"/>
    </row>
    <row r="665" spans="1:26">
      <c r="A665" s="202"/>
      <c r="B665" s="202"/>
      <c r="C665" s="202"/>
      <c r="D665" s="202"/>
      <c r="E665" s="202"/>
      <c r="F665" s="202"/>
      <c r="G665" s="202"/>
      <c r="H665" s="202"/>
      <c r="I665" s="202"/>
      <c r="J665" s="202"/>
      <c r="K665" s="202"/>
      <c r="L665" s="202"/>
      <c r="M665" s="202"/>
      <c r="N665" s="202"/>
      <c r="O665" s="202"/>
      <c r="P665" s="202"/>
      <c r="Q665" s="202"/>
      <c r="R665" s="202"/>
      <c r="S665" s="202"/>
      <c r="T665" s="202"/>
      <c r="U665" s="202"/>
      <c r="V665" s="202"/>
      <c r="W665" s="202"/>
      <c r="X665" s="202"/>
      <c r="Y665" s="202"/>
      <c r="Z665" s="202"/>
    </row>
    <row r="666" spans="1:26">
      <c r="A666" s="202"/>
      <c r="B666" s="202"/>
      <c r="C666" s="202"/>
      <c r="D666" s="202"/>
      <c r="E666" s="202"/>
      <c r="F666" s="202"/>
      <c r="G666" s="202"/>
      <c r="H666" s="202"/>
      <c r="I666" s="202"/>
      <c r="J666" s="202"/>
      <c r="K666" s="202"/>
      <c r="L666" s="202"/>
      <c r="M666" s="202"/>
      <c r="N666" s="202"/>
      <c r="O666" s="202"/>
      <c r="P666" s="202"/>
      <c r="Q666" s="202"/>
      <c r="R666" s="202"/>
      <c r="S666" s="202"/>
      <c r="T666" s="202"/>
      <c r="U666" s="202"/>
      <c r="V666" s="202"/>
      <c r="W666" s="202"/>
      <c r="X666" s="202"/>
      <c r="Y666" s="202"/>
      <c r="Z666" s="202"/>
    </row>
    <row r="667" spans="1:26">
      <c r="A667" s="202"/>
      <c r="B667" s="202"/>
      <c r="C667" s="202"/>
      <c r="D667" s="202"/>
      <c r="E667" s="202"/>
      <c r="F667" s="202"/>
      <c r="G667" s="202"/>
      <c r="H667" s="202"/>
      <c r="I667" s="202"/>
      <c r="J667" s="202"/>
      <c r="K667" s="202"/>
      <c r="L667" s="202"/>
      <c r="M667" s="202"/>
      <c r="N667" s="202"/>
      <c r="O667" s="202"/>
      <c r="P667" s="202"/>
      <c r="Q667" s="202"/>
      <c r="R667" s="202"/>
      <c r="S667" s="202"/>
      <c r="T667" s="202"/>
      <c r="U667" s="202"/>
      <c r="V667" s="202"/>
      <c r="W667" s="202"/>
      <c r="X667" s="202"/>
      <c r="Y667" s="202"/>
      <c r="Z667" s="202"/>
    </row>
    <row r="668" spans="1:26">
      <c r="A668" s="202"/>
      <c r="B668" s="202"/>
      <c r="C668" s="202"/>
      <c r="D668" s="202"/>
      <c r="E668" s="202"/>
      <c r="F668" s="202"/>
      <c r="G668" s="202"/>
      <c r="H668" s="202"/>
      <c r="I668" s="202"/>
      <c r="J668" s="202"/>
      <c r="K668" s="202"/>
      <c r="L668" s="202"/>
      <c r="M668" s="202"/>
      <c r="N668" s="202"/>
      <c r="O668" s="202"/>
      <c r="P668" s="202"/>
      <c r="Q668" s="202"/>
      <c r="R668" s="202"/>
      <c r="S668" s="202"/>
      <c r="T668" s="202"/>
      <c r="U668" s="202"/>
      <c r="V668" s="202"/>
      <c r="W668" s="202"/>
      <c r="X668" s="202"/>
      <c r="Y668" s="202"/>
      <c r="Z668" s="202"/>
    </row>
    <row r="669" spans="1:26">
      <c r="A669" s="202"/>
      <c r="B669" s="202"/>
      <c r="C669" s="202"/>
      <c r="D669" s="202"/>
      <c r="E669" s="202"/>
      <c r="F669" s="202"/>
      <c r="G669" s="202"/>
      <c r="H669" s="202"/>
      <c r="I669" s="202"/>
      <c r="J669" s="202"/>
      <c r="K669" s="202"/>
      <c r="L669" s="202"/>
      <c r="M669" s="202"/>
      <c r="N669" s="202"/>
      <c r="O669" s="202"/>
      <c r="P669" s="202"/>
      <c r="Q669" s="202"/>
      <c r="R669" s="202"/>
      <c r="S669" s="202"/>
      <c r="T669" s="202"/>
      <c r="U669" s="202"/>
      <c r="V669" s="202"/>
      <c r="W669" s="202"/>
      <c r="X669" s="202"/>
      <c r="Y669" s="202"/>
      <c r="Z669" s="202"/>
    </row>
    <row r="670" spans="1:26">
      <c r="A670" s="202"/>
      <c r="B670" s="202"/>
      <c r="C670" s="202"/>
      <c r="D670" s="202"/>
      <c r="E670" s="202"/>
      <c r="F670" s="202"/>
      <c r="G670" s="202"/>
      <c r="H670" s="202"/>
      <c r="I670" s="202"/>
      <c r="J670" s="202"/>
      <c r="K670" s="202"/>
      <c r="L670" s="202"/>
      <c r="M670" s="202"/>
      <c r="N670" s="202"/>
      <c r="O670" s="202"/>
      <c r="P670" s="202"/>
      <c r="Q670" s="202"/>
      <c r="R670" s="202"/>
      <c r="S670" s="202"/>
      <c r="T670" s="202"/>
      <c r="U670" s="202"/>
      <c r="V670" s="202"/>
      <c r="W670" s="202"/>
      <c r="X670" s="202"/>
      <c r="Y670" s="202"/>
      <c r="Z670" s="202"/>
    </row>
    <row r="671" spans="1:26">
      <c r="A671" s="202"/>
      <c r="B671" s="202"/>
      <c r="C671" s="202"/>
      <c r="D671" s="202"/>
      <c r="E671" s="202"/>
      <c r="F671" s="202"/>
      <c r="G671" s="202"/>
      <c r="H671" s="202"/>
      <c r="I671" s="202"/>
      <c r="J671" s="202"/>
      <c r="K671" s="202"/>
      <c r="L671" s="202"/>
      <c r="M671" s="202"/>
      <c r="N671" s="202"/>
      <c r="O671" s="202"/>
      <c r="P671" s="202"/>
      <c r="Q671" s="202"/>
      <c r="R671" s="202"/>
      <c r="S671" s="202"/>
      <c r="T671" s="202"/>
      <c r="U671" s="202"/>
      <c r="V671" s="202"/>
      <c r="W671" s="202"/>
      <c r="X671" s="202"/>
      <c r="Y671" s="202"/>
      <c r="Z671" s="202"/>
    </row>
    <row r="672" spans="1:26">
      <c r="A672" s="202"/>
      <c r="B672" s="202"/>
      <c r="C672" s="202"/>
      <c r="D672" s="202"/>
      <c r="E672" s="202"/>
      <c r="F672" s="202"/>
      <c r="G672" s="202"/>
      <c r="H672" s="202"/>
      <c r="I672" s="202"/>
      <c r="J672" s="202"/>
      <c r="K672" s="202"/>
      <c r="L672" s="202"/>
      <c r="M672" s="202"/>
      <c r="N672" s="202"/>
      <c r="O672" s="202"/>
      <c r="P672" s="202"/>
      <c r="Q672" s="202"/>
      <c r="R672" s="202"/>
      <c r="S672" s="202"/>
      <c r="T672" s="202"/>
      <c r="U672" s="202"/>
      <c r="V672" s="202"/>
      <c r="W672" s="202"/>
      <c r="X672" s="202"/>
      <c r="Y672" s="202"/>
      <c r="Z672" s="202"/>
    </row>
    <row r="673" spans="1:26">
      <c r="A673" s="202"/>
      <c r="B673" s="202"/>
      <c r="C673" s="202"/>
      <c r="D673" s="202"/>
      <c r="E673" s="202"/>
      <c r="F673" s="202"/>
      <c r="G673" s="202"/>
      <c r="H673" s="202"/>
      <c r="I673" s="202"/>
      <c r="J673" s="202"/>
      <c r="K673" s="202"/>
      <c r="L673" s="202"/>
      <c r="M673" s="202"/>
      <c r="N673" s="202"/>
      <c r="O673" s="202"/>
      <c r="P673" s="202"/>
      <c r="Q673" s="202"/>
      <c r="R673" s="202"/>
      <c r="S673" s="202"/>
      <c r="T673" s="202"/>
      <c r="U673" s="202"/>
      <c r="V673" s="202"/>
      <c r="W673" s="202"/>
      <c r="X673" s="202"/>
      <c r="Y673" s="202"/>
      <c r="Z673" s="202"/>
    </row>
    <row r="674" spans="1:26">
      <c r="A674" s="202"/>
      <c r="B674" s="202"/>
      <c r="C674" s="202"/>
      <c r="D674" s="202"/>
      <c r="E674" s="202"/>
      <c r="F674" s="202"/>
      <c r="G674" s="202"/>
      <c r="H674" s="202"/>
      <c r="I674" s="202"/>
      <c r="J674" s="202"/>
      <c r="K674" s="202"/>
      <c r="L674" s="202"/>
      <c r="M674" s="202"/>
      <c r="N674" s="202"/>
      <c r="O674" s="202"/>
      <c r="P674" s="202"/>
      <c r="Q674" s="202"/>
      <c r="R674" s="202"/>
      <c r="S674" s="202"/>
      <c r="T674" s="202"/>
      <c r="U674" s="202"/>
      <c r="V674" s="202"/>
      <c r="W674" s="202"/>
      <c r="X674" s="202"/>
      <c r="Y674" s="202"/>
      <c r="Z674" s="202"/>
    </row>
    <row r="675" spans="1:26">
      <c r="A675" s="202"/>
      <c r="B675" s="202"/>
      <c r="C675" s="202"/>
      <c r="D675" s="202"/>
      <c r="E675" s="202"/>
      <c r="F675" s="202"/>
      <c r="G675" s="202"/>
      <c r="H675" s="202"/>
      <c r="I675" s="202"/>
      <c r="J675" s="202"/>
      <c r="K675" s="202"/>
      <c r="L675" s="202"/>
      <c r="M675" s="202"/>
      <c r="N675" s="202"/>
      <c r="O675" s="202"/>
      <c r="P675" s="202"/>
      <c r="Q675" s="202"/>
      <c r="R675" s="202"/>
      <c r="S675" s="202"/>
      <c r="T675" s="202"/>
      <c r="U675" s="202"/>
      <c r="V675" s="202"/>
      <c r="W675" s="202"/>
      <c r="X675" s="202"/>
      <c r="Y675" s="202"/>
      <c r="Z675" s="202"/>
    </row>
    <row r="676" spans="1:26">
      <c r="A676" s="202"/>
      <c r="B676" s="202"/>
      <c r="C676" s="202"/>
      <c r="D676" s="202"/>
      <c r="E676" s="202"/>
      <c r="F676" s="202"/>
      <c r="G676" s="202"/>
      <c r="H676" s="202"/>
      <c r="I676" s="202"/>
      <c r="J676" s="202"/>
      <c r="K676" s="202"/>
      <c r="L676" s="202"/>
      <c r="M676" s="202"/>
      <c r="N676" s="202"/>
      <c r="O676" s="202"/>
      <c r="P676" s="202"/>
      <c r="Q676" s="202"/>
      <c r="R676" s="202"/>
      <c r="S676" s="202"/>
      <c r="T676" s="202"/>
      <c r="U676" s="202"/>
      <c r="V676" s="202"/>
      <c r="W676" s="202"/>
      <c r="X676" s="202"/>
      <c r="Y676" s="202"/>
      <c r="Z676" s="202"/>
    </row>
    <row r="677" spans="1:26">
      <c r="A677" s="202"/>
      <c r="B677" s="202"/>
      <c r="C677" s="202"/>
      <c r="D677" s="202"/>
      <c r="E677" s="202"/>
      <c r="F677" s="202"/>
      <c r="G677" s="202"/>
      <c r="H677" s="202"/>
      <c r="I677" s="202"/>
      <c r="J677" s="202"/>
      <c r="K677" s="202"/>
      <c r="L677" s="202"/>
      <c r="M677" s="202"/>
      <c r="N677" s="202"/>
      <c r="O677" s="202"/>
      <c r="P677" s="202"/>
      <c r="Q677" s="202"/>
      <c r="R677" s="202"/>
      <c r="S677" s="202"/>
      <c r="T677" s="202"/>
      <c r="U677" s="202"/>
      <c r="V677" s="202"/>
      <c r="W677" s="202"/>
      <c r="X677" s="202"/>
      <c r="Y677" s="202"/>
      <c r="Z677" s="202"/>
    </row>
    <row r="678" spans="1:26">
      <c r="A678" s="202"/>
      <c r="B678" s="202"/>
      <c r="C678" s="202"/>
      <c r="D678" s="202"/>
      <c r="E678" s="202"/>
      <c r="F678" s="202"/>
      <c r="G678" s="202"/>
      <c r="H678" s="202"/>
      <c r="I678" s="202"/>
      <c r="J678" s="202"/>
      <c r="K678" s="202"/>
      <c r="L678" s="202"/>
      <c r="M678" s="202"/>
      <c r="N678" s="202"/>
      <c r="O678" s="202"/>
      <c r="P678" s="202"/>
      <c r="Q678" s="202"/>
      <c r="R678" s="202"/>
      <c r="S678" s="202"/>
      <c r="T678" s="202"/>
      <c r="U678" s="202"/>
      <c r="V678" s="202"/>
      <c r="W678" s="202"/>
      <c r="X678" s="202"/>
      <c r="Y678" s="202"/>
      <c r="Z678" s="202"/>
    </row>
    <row r="679" spans="1:26">
      <c r="A679" s="202"/>
      <c r="B679" s="202"/>
      <c r="C679" s="202"/>
      <c r="D679" s="202"/>
      <c r="E679" s="202"/>
      <c r="F679" s="202"/>
      <c r="G679" s="202"/>
      <c r="H679" s="202"/>
      <c r="I679" s="202"/>
      <c r="J679" s="202"/>
      <c r="K679" s="202"/>
      <c r="L679" s="202"/>
      <c r="M679" s="202"/>
      <c r="N679" s="202"/>
      <c r="O679" s="202"/>
      <c r="P679" s="202"/>
      <c r="Q679" s="202"/>
      <c r="R679" s="202"/>
      <c r="S679" s="202"/>
      <c r="T679" s="202"/>
      <c r="U679" s="202"/>
      <c r="V679" s="202"/>
      <c r="W679" s="202"/>
      <c r="X679" s="202"/>
      <c r="Y679" s="202"/>
      <c r="Z679" s="202"/>
    </row>
    <row r="680" spans="1:26">
      <c r="A680" s="202"/>
      <c r="B680" s="202"/>
      <c r="C680" s="202"/>
      <c r="D680" s="202"/>
      <c r="E680" s="202"/>
      <c r="F680" s="202"/>
      <c r="G680" s="202"/>
      <c r="H680" s="202"/>
      <c r="I680" s="202"/>
      <c r="J680" s="202"/>
      <c r="K680" s="202"/>
      <c r="L680" s="202"/>
      <c r="M680" s="202"/>
      <c r="N680" s="202"/>
      <c r="O680" s="202"/>
      <c r="P680" s="202"/>
      <c r="Q680" s="202"/>
      <c r="R680" s="202"/>
      <c r="S680" s="202"/>
      <c r="T680" s="202"/>
      <c r="U680" s="202"/>
      <c r="V680" s="202"/>
      <c r="W680" s="202"/>
      <c r="X680" s="202"/>
      <c r="Y680" s="202"/>
      <c r="Z680" s="202"/>
    </row>
    <row r="681" spans="1:26">
      <c r="A681" s="202"/>
      <c r="B681" s="202"/>
      <c r="C681" s="202"/>
      <c r="D681" s="202"/>
      <c r="E681" s="202"/>
      <c r="F681" s="202"/>
      <c r="G681" s="202"/>
      <c r="H681" s="202"/>
      <c r="I681" s="202"/>
      <c r="J681" s="202"/>
      <c r="K681" s="202"/>
      <c r="L681" s="202"/>
      <c r="M681" s="202"/>
      <c r="N681" s="202"/>
      <c r="O681" s="202"/>
      <c r="P681" s="202"/>
      <c r="Q681" s="202"/>
      <c r="R681" s="202"/>
      <c r="S681" s="202"/>
      <c r="T681" s="202"/>
      <c r="U681" s="202"/>
      <c r="V681" s="202"/>
      <c r="W681" s="202"/>
      <c r="X681" s="202"/>
      <c r="Y681" s="202"/>
      <c r="Z681" s="202"/>
    </row>
    <row r="682" spans="1:26">
      <c r="A682" s="202"/>
      <c r="B682" s="202"/>
      <c r="C682" s="202"/>
      <c r="D682" s="202"/>
      <c r="E682" s="202"/>
      <c r="F682" s="202"/>
      <c r="G682" s="202"/>
      <c r="H682" s="202"/>
      <c r="I682" s="202"/>
      <c r="J682" s="202"/>
      <c r="K682" s="202"/>
      <c r="L682" s="202"/>
      <c r="M682" s="202"/>
      <c r="N682" s="202"/>
      <c r="O682" s="202"/>
      <c r="P682" s="202"/>
      <c r="Q682" s="202"/>
      <c r="R682" s="202"/>
      <c r="S682" s="202"/>
      <c r="T682" s="202"/>
      <c r="U682" s="202"/>
      <c r="V682" s="202"/>
      <c r="W682" s="202"/>
      <c r="X682" s="202"/>
      <c r="Y682" s="202"/>
      <c r="Z682" s="202"/>
    </row>
    <row r="683" spans="1:26">
      <c r="A683" s="202"/>
      <c r="B683" s="202"/>
      <c r="C683" s="202"/>
      <c r="D683" s="202"/>
      <c r="E683" s="202"/>
      <c r="F683" s="202"/>
      <c r="G683" s="202"/>
      <c r="H683" s="202"/>
      <c r="I683" s="202"/>
      <c r="J683" s="202"/>
      <c r="K683" s="202"/>
      <c r="L683" s="202"/>
      <c r="M683" s="202"/>
      <c r="N683" s="202"/>
      <c r="O683" s="202"/>
      <c r="P683" s="202"/>
      <c r="Q683" s="202"/>
      <c r="R683" s="202"/>
      <c r="S683" s="202"/>
      <c r="T683" s="202"/>
      <c r="U683" s="202"/>
      <c r="V683" s="202"/>
      <c r="W683" s="202"/>
      <c r="X683" s="202"/>
      <c r="Y683" s="202"/>
      <c r="Z683" s="202"/>
    </row>
    <row r="684" spans="1:26">
      <c r="A684" s="202"/>
      <c r="B684" s="202"/>
      <c r="C684" s="202"/>
      <c r="D684" s="202"/>
      <c r="E684" s="202"/>
      <c r="F684" s="202"/>
      <c r="G684" s="202"/>
      <c r="H684" s="202"/>
      <c r="I684" s="202"/>
      <c r="J684" s="202"/>
      <c r="K684" s="202"/>
      <c r="L684" s="202"/>
      <c r="M684" s="202"/>
      <c r="N684" s="202"/>
      <c r="O684" s="202"/>
      <c r="P684" s="202"/>
      <c r="Q684" s="202"/>
      <c r="R684" s="202"/>
      <c r="S684" s="202"/>
      <c r="T684" s="202"/>
      <c r="U684" s="202"/>
      <c r="V684" s="202"/>
      <c r="W684" s="202"/>
      <c r="X684" s="202"/>
      <c r="Y684" s="202"/>
      <c r="Z684" s="202"/>
    </row>
    <row r="685" spans="1:26">
      <c r="A685" s="202"/>
      <c r="B685" s="202"/>
      <c r="C685" s="202"/>
      <c r="D685" s="202"/>
      <c r="E685" s="202"/>
      <c r="F685" s="202"/>
      <c r="G685" s="202"/>
      <c r="H685" s="202"/>
      <c r="I685" s="202"/>
      <c r="J685" s="202"/>
      <c r="K685" s="202"/>
      <c r="L685" s="202"/>
      <c r="M685" s="202"/>
      <c r="N685" s="202"/>
      <c r="O685" s="202"/>
      <c r="P685" s="202"/>
      <c r="Q685" s="202"/>
      <c r="R685" s="202"/>
      <c r="S685" s="202"/>
      <c r="T685" s="202"/>
      <c r="U685" s="202"/>
      <c r="V685" s="202"/>
      <c r="W685" s="202"/>
      <c r="X685" s="202"/>
      <c r="Y685" s="202"/>
      <c r="Z685" s="202"/>
    </row>
    <row r="686" spans="1:26">
      <c r="A686" s="202"/>
      <c r="B686" s="202"/>
      <c r="C686" s="202"/>
      <c r="D686" s="202"/>
      <c r="E686" s="202"/>
      <c r="F686" s="202"/>
      <c r="G686" s="202"/>
      <c r="H686" s="202"/>
      <c r="I686" s="202"/>
      <c r="J686" s="202"/>
      <c r="K686" s="202"/>
      <c r="L686" s="202"/>
      <c r="M686" s="202"/>
      <c r="N686" s="202"/>
      <c r="O686" s="202"/>
      <c r="P686" s="202"/>
      <c r="Q686" s="202"/>
      <c r="R686" s="202"/>
      <c r="S686" s="202"/>
      <c r="T686" s="202"/>
      <c r="U686" s="202"/>
      <c r="V686" s="202"/>
      <c r="W686" s="202"/>
      <c r="X686" s="202"/>
      <c r="Y686" s="202"/>
      <c r="Z686" s="202"/>
    </row>
    <row r="687" spans="1:26">
      <c r="A687" s="202"/>
      <c r="B687" s="202"/>
      <c r="C687" s="202"/>
      <c r="D687" s="202"/>
      <c r="E687" s="202"/>
      <c r="F687" s="202"/>
      <c r="G687" s="202"/>
      <c r="H687" s="202"/>
      <c r="I687" s="202"/>
      <c r="J687" s="202"/>
      <c r="K687" s="202"/>
      <c r="L687" s="202"/>
      <c r="M687" s="202"/>
      <c r="N687" s="202"/>
      <c r="O687" s="202"/>
      <c r="P687" s="202"/>
      <c r="Q687" s="202"/>
      <c r="R687" s="202"/>
      <c r="S687" s="202"/>
      <c r="T687" s="202"/>
      <c r="U687" s="202"/>
      <c r="V687" s="202"/>
      <c r="W687" s="202"/>
      <c r="X687" s="202"/>
      <c r="Y687" s="202"/>
      <c r="Z687" s="202"/>
    </row>
    <row r="688" spans="1:26">
      <c r="A688" s="202"/>
      <c r="B688" s="202"/>
      <c r="C688" s="202"/>
      <c r="D688" s="202"/>
      <c r="E688" s="202"/>
      <c r="F688" s="202"/>
      <c r="G688" s="202"/>
      <c r="H688" s="202"/>
      <c r="I688" s="202"/>
      <c r="J688" s="202"/>
      <c r="K688" s="202"/>
      <c r="L688" s="202"/>
      <c r="M688" s="202"/>
      <c r="N688" s="202"/>
      <c r="O688" s="202"/>
      <c r="P688" s="202"/>
      <c r="Q688" s="202"/>
      <c r="R688" s="202"/>
      <c r="S688" s="202"/>
      <c r="T688" s="202"/>
      <c r="U688" s="202"/>
      <c r="V688" s="202"/>
      <c r="W688" s="202"/>
      <c r="X688" s="202"/>
      <c r="Y688" s="202"/>
      <c r="Z688" s="202"/>
    </row>
    <row r="689" spans="1:26">
      <c r="A689" s="202"/>
      <c r="B689" s="202"/>
      <c r="C689" s="202"/>
      <c r="D689" s="202"/>
      <c r="E689" s="202"/>
      <c r="F689" s="202"/>
      <c r="G689" s="202"/>
      <c r="H689" s="202"/>
      <c r="I689" s="202"/>
      <c r="J689" s="202"/>
      <c r="K689" s="202"/>
      <c r="L689" s="202"/>
      <c r="M689" s="202"/>
      <c r="N689" s="202"/>
      <c r="O689" s="202"/>
      <c r="P689" s="202"/>
      <c r="Q689" s="202"/>
      <c r="R689" s="202"/>
      <c r="S689" s="202"/>
      <c r="T689" s="202"/>
      <c r="U689" s="202"/>
      <c r="V689" s="202"/>
      <c r="W689" s="202"/>
      <c r="X689" s="202"/>
      <c r="Y689" s="202"/>
      <c r="Z689" s="202"/>
    </row>
    <row r="690" spans="1:26">
      <c r="A690" s="202"/>
      <c r="B690" s="202"/>
      <c r="C690" s="202"/>
      <c r="D690" s="202"/>
      <c r="E690" s="202"/>
      <c r="F690" s="202"/>
      <c r="G690" s="202"/>
      <c r="H690" s="202"/>
      <c r="I690" s="202"/>
      <c r="J690" s="202"/>
      <c r="K690" s="202"/>
      <c r="L690" s="202"/>
      <c r="M690" s="202"/>
      <c r="N690" s="202"/>
      <c r="O690" s="202"/>
      <c r="P690" s="202"/>
      <c r="Q690" s="202"/>
      <c r="R690" s="202"/>
      <c r="S690" s="202"/>
      <c r="T690" s="202"/>
      <c r="U690" s="202"/>
      <c r="V690" s="202"/>
      <c r="W690" s="202"/>
      <c r="X690" s="202"/>
      <c r="Y690" s="202"/>
      <c r="Z690" s="202"/>
    </row>
    <row r="691" spans="1:26">
      <c r="A691" s="202"/>
      <c r="B691" s="202"/>
      <c r="C691" s="202"/>
      <c r="D691" s="202"/>
      <c r="E691" s="202"/>
      <c r="F691" s="202"/>
      <c r="G691" s="202"/>
      <c r="H691" s="202"/>
      <c r="I691" s="202"/>
      <c r="J691" s="202"/>
      <c r="K691" s="202"/>
      <c r="L691" s="202"/>
      <c r="M691" s="202"/>
      <c r="N691" s="202"/>
      <c r="O691" s="202"/>
      <c r="P691" s="202"/>
      <c r="Q691" s="202"/>
      <c r="R691" s="202"/>
      <c r="S691" s="202"/>
      <c r="T691" s="202"/>
      <c r="U691" s="202"/>
      <c r="V691" s="202"/>
      <c r="W691" s="202"/>
      <c r="X691" s="202"/>
      <c r="Y691" s="202"/>
      <c r="Z691" s="202"/>
    </row>
    <row r="692" spans="1:26">
      <c r="A692" s="202"/>
      <c r="B692" s="202"/>
      <c r="C692" s="202"/>
      <c r="D692" s="202"/>
      <c r="E692" s="202"/>
      <c r="F692" s="202"/>
      <c r="G692" s="202"/>
      <c r="H692" s="202"/>
      <c r="I692" s="202"/>
      <c r="J692" s="202"/>
      <c r="K692" s="202"/>
      <c r="L692" s="202"/>
      <c r="M692" s="202"/>
      <c r="N692" s="202"/>
      <c r="O692" s="202"/>
      <c r="P692" s="202"/>
      <c r="Q692" s="202"/>
      <c r="R692" s="202"/>
      <c r="S692" s="202"/>
      <c r="T692" s="202"/>
      <c r="U692" s="202"/>
      <c r="V692" s="202"/>
      <c r="W692" s="202"/>
      <c r="X692" s="202"/>
      <c r="Y692" s="202"/>
      <c r="Z692" s="202"/>
    </row>
    <row r="693" spans="1:26">
      <c r="A693" s="202"/>
      <c r="B693" s="202"/>
      <c r="C693" s="202"/>
      <c r="D693" s="202"/>
      <c r="E693" s="202"/>
      <c r="F693" s="202"/>
      <c r="G693" s="202"/>
      <c r="H693" s="202"/>
      <c r="I693" s="202"/>
      <c r="J693" s="202"/>
      <c r="K693" s="202"/>
      <c r="L693" s="202"/>
      <c r="M693" s="202"/>
      <c r="N693" s="202"/>
      <c r="O693" s="202"/>
      <c r="P693" s="202"/>
      <c r="Q693" s="202"/>
      <c r="R693" s="202"/>
      <c r="S693" s="202"/>
      <c r="T693" s="202"/>
      <c r="U693" s="202"/>
      <c r="V693" s="202"/>
      <c r="W693" s="202"/>
      <c r="X693" s="202"/>
      <c r="Y693" s="202"/>
      <c r="Z693" s="202"/>
    </row>
    <row r="694" spans="1:26">
      <c r="A694" s="202"/>
      <c r="B694" s="202"/>
      <c r="C694" s="202"/>
      <c r="D694" s="202"/>
      <c r="E694" s="202"/>
      <c r="F694" s="202"/>
      <c r="G694" s="202"/>
      <c r="H694" s="202"/>
      <c r="I694" s="202"/>
      <c r="J694" s="202"/>
      <c r="K694" s="202"/>
      <c r="L694" s="202"/>
      <c r="M694" s="202"/>
      <c r="N694" s="202"/>
      <c r="O694" s="202"/>
      <c r="P694" s="202"/>
      <c r="Q694" s="202"/>
      <c r="R694" s="202"/>
      <c r="S694" s="202"/>
      <c r="T694" s="202"/>
      <c r="U694" s="202"/>
      <c r="V694" s="202"/>
      <c r="W694" s="202"/>
      <c r="X694" s="202"/>
      <c r="Y694" s="202"/>
      <c r="Z694" s="202"/>
    </row>
    <row r="695" spans="1:26">
      <c r="A695" s="202"/>
      <c r="B695" s="202"/>
      <c r="C695" s="202"/>
      <c r="D695" s="202"/>
      <c r="E695" s="202"/>
      <c r="F695" s="202"/>
      <c r="G695" s="202"/>
      <c r="H695" s="202"/>
      <c r="I695" s="202"/>
      <c r="J695" s="202"/>
      <c r="K695" s="202"/>
      <c r="L695" s="202"/>
      <c r="M695" s="202"/>
      <c r="N695" s="202"/>
      <c r="O695" s="202"/>
      <c r="P695" s="202"/>
      <c r="Q695" s="202"/>
      <c r="R695" s="202"/>
      <c r="S695" s="202"/>
      <c r="T695" s="202"/>
      <c r="U695" s="202"/>
      <c r="V695" s="202"/>
      <c r="W695" s="202"/>
      <c r="X695" s="202"/>
      <c r="Y695" s="202"/>
      <c r="Z695" s="202"/>
    </row>
    <row r="696" spans="1:26">
      <c r="A696" s="202"/>
      <c r="B696" s="202"/>
      <c r="C696" s="202"/>
      <c r="D696" s="202"/>
      <c r="E696" s="202"/>
      <c r="F696" s="202"/>
      <c r="G696" s="202"/>
      <c r="H696" s="202"/>
      <c r="I696" s="202"/>
      <c r="J696" s="202"/>
      <c r="K696" s="202"/>
      <c r="L696" s="202"/>
      <c r="M696" s="202"/>
      <c r="N696" s="202"/>
      <c r="O696" s="202"/>
      <c r="P696" s="202"/>
      <c r="Q696" s="202"/>
      <c r="R696" s="202"/>
      <c r="S696" s="202"/>
      <c r="T696" s="202"/>
      <c r="U696" s="202"/>
      <c r="V696" s="202"/>
      <c r="W696" s="202"/>
      <c r="X696" s="202"/>
      <c r="Y696" s="202"/>
      <c r="Z696" s="202"/>
    </row>
    <row r="697" spans="1:26">
      <c r="A697" s="202"/>
      <c r="B697" s="202"/>
      <c r="C697" s="202"/>
      <c r="D697" s="202"/>
      <c r="E697" s="202"/>
      <c r="F697" s="202"/>
      <c r="G697" s="202"/>
      <c r="H697" s="202"/>
      <c r="I697" s="202"/>
      <c r="J697" s="202"/>
      <c r="K697" s="202"/>
      <c r="L697" s="202"/>
      <c r="M697" s="202"/>
      <c r="N697" s="202"/>
      <c r="O697" s="202"/>
      <c r="P697" s="202"/>
      <c r="Q697" s="202"/>
      <c r="R697" s="202"/>
      <c r="S697" s="202"/>
      <c r="T697" s="202"/>
      <c r="U697" s="202"/>
      <c r="V697" s="202"/>
      <c r="W697" s="202"/>
      <c r="X697" s="202"/>
      <c r="Y697" s="202"/>
      <c r="Z697" s="202"/>
    </row>
    <row r="698" spans="1:26">
      <c r="A698" s="202"/>
      <c r="B698" s="202"/>
      <c r="C698" s="202"/>
      <c r="D698" s="202"/>
      <c r="E698" s="202"/>
      <c r="F698" s="202"/>
      <c r="G698" s="202"/>
      <c r="H698" s="202"/>
      <c r="I698" s="202"/>
      <c r="J698" s="202"/>
      <c r="K698" s="202"/>
      <c r="L698" s="202"/>
      <c r="M698" s="202"/>
      <c r="N698" s="202"/>
      <c r="O698" s="202"/>
      <c r="P698" s="202"/>
      <c r="Q698" s="202"/>
      <c r="R698" s="202"/>
      <c r="S698" s="202"/>
      <c r="T698" s="202"/>
      <c r="U698" s="202"/>
      <c r="V698" s="202"/>
      <c r="W698" s="202"/>
      <c r="X698" s="202"/>
      <c r="Y698" s="202"/>
      <c r="Z698" s="202"/>
    </row>
    <row r="699" spans="1:26">
      <c r="A699" s="202"/>
      <c r="B699" s="202"/>
      <c r="C699" s="202"/>
      <c r="D699" s="202"/>
      <c r="E699" s="202"/>
      <c r="F699" s="202"/>
      <c r="G699" s="202"/>
      <c r="H699" s="202"/>
      <c r="I699" s="202"/>
      <c r="J699" s="202"/>
      <c r="K699" s="202"/>
      <c r="L699" s="202"/>
      <c r="M699" s="202"/>
      <c r="N699" s="202"/>
      <c r="O699" s="202"/>
      <c r="P699" s="202"/>
      <c r="Q699" s="202"/>
      <c r="R699" s="202"/>
      <c r="S699" s="202"/>
      <c r="T699" s="202"/>
      <c r="U699" s="202"/>
      <c r="V699" s="202"/>
      <c r="W699" s="202"/>
      <c r="X699" s="202"/>
      <c r="Y699" s="202"/>
      <c r="Z699" s="202"/>
    </row>
    <row r="700" spans="1:26">
      <c r="A700" s="202"/>
      <c r="B700" s="202"/>
      <c r="C700" s="202"/>
      <c r="D700" s="202"/>
      <c r="E700" s="202"/>
      <c r="F700" s="202"/>
      <c r="G700" s="202"/>
      <c r="H700" s="202"/>
      <c r="I700" s="202"/>
      <c r="J700" s="202"/>
      <c r="K700" s="202"/>
      <c r="L700" s="202"/>
      <c r="M700" s="202"/>
      <c r="N700" s="202"/>
      <c r="O700" s="202"/>
      <c r="P700" s="202"/>
      <c r="Q700" s="202"/>
      <c r="R700" s="202"/>
      <c r="S700" s="202"/>
      <c r="T700" s="202"/>
      <c r="U700" s="202"/>
      <c r="V700" s="202"/>
      <c r="W700" s="202"/>
      <c r="X700" s="202"/>
      <c r="Y700" s="202"/>
      <c r="Z700" s="202"/>
    </row>
    <row r="701" spans="1:26">
      <c r="A701" s="202"/>
      <c r="B701" s="202"/>
      <c r="C701" s="202"/>
      <c r="D701" s="202"/>
      <c r="E701" s="202"/>
      <c r="F701" s="202"/>
      <c r="G701" s="202"/>
      <c r="H701" s="202"/>
      <c r="I701" s="202"/>
      <c r="J701" s="202"/>
      <c r="K701" s="202"/>
      <c r="L701" s="202"/>
      <c r="M701" s="202"/>
      <c r="N701" s="202"/>
      <c r="O701" s="202"/>
      <c r="P701" s="202"/>
      <c r="Q701" s="202"/>
      <c r="R701" s="202"/>
      <c r="S701" s="202"/>
      <c r="T701" s="202"/>
      <c r="U701" s="202"/>
      <c r="V701" s="202"/>
      <c r="W701" s="202"/>
      <c r="X701" s="202"/>
      <c r="Y701" s="202"/>
      <c r="Z701" s="202"/>
    </row>
    <row r="702" spans="1:26">
      <c r="A702" s="202"/>
      <c r="B702" s="202"/>
      <c r="C702" s="202"/>
      <c r="D702" s="202"/>
      <c r="E702" s="202"/>
      <c r="F702" s="202"/>
      <c r="G702" s="202"/>
      <c r="H702" s="202"/>
      <c r="I702" s="202"/>
      <c r="J702" s="202"/>
      <c r="K702" s="202"/>
      <c r="L702" s="202"/>
      <c r="M702" s="202"/>
      <c r="N702" s="202"/>
      <c r="O702" s="202"/>
      <c r="P702" s="202"/>
      <c r="Q702" s="202"/>
      <c r="R702" s="202"/>
      <c r="S702" s="202"/>
      <c r="T702" s="202"/>
      <c r="U702" s="202"/>
      <c r="V702" s="202"/>
      <c r="W702" s="202"/>
      <c r="X702" s="202"/>
      <c r="Y702" s="202"/>
      <c r="Z702" s="202"/>
    </row>
    <row r="703" spans="1:26">
      <c r="A703" s="202"/>
      <c r="B703" s="202"/>
      <c r="C703" s="202"/>
      <c r="D703" s="202"/>
      <c r="E703" s="202"/>
      <c r="F703" s="202"/>
      <c r="G703" s="202"/>
      <c r="H703" s="202"/>
      <c r="I703" s="202"/>
      <c r="J703" s="202"/>
      <c r="K703" s="202"/>
      <c r="L703" s="202"/>
      <c r="M703" s="202"/>
      <c r="N703" s="202"/>
      <c r="O703" s="202"/>
      <c r="P703" s="202"/>
      <c r="Q703" s="202"/>
      <c r="R703" s="202"/>
      <c r="S703" s="202"/>
      <c r="T703" s="202"/>
      <c r="U703" s="202"/>
      <c r="V703" s="202"/>
      <c r="W703" s="202"/>
      <c r="X703" s="202"/>
      <c r="Y703" s="202"/>
      <c r="Z703" s="202"/>
    </row>
    <row r="704" spans="1:26">
      <c r="A704" s="202"/>
      <c r="B704" s="202"/>
      <c r="C704" s="202"/>
      <c r="D704" s="202"/>
      <c r="E704" s="202"/>
      <c r="F704" s="202"/>
      <c r="G704" s="202"/>
      <c r="H704" s="202"/>
      <c r="I704" s="202"/>
      <c r="J704" s="202"/>
      <c r="K704" s="202"/>
      <c r="L704" s="202"/>
      <c r="M704" s="202"/>
      <c r="N704" s="202"/>
      <c r="O704" s="202"/>
      <c r="P704" s="202"/>
      <c r="Q704" s="202"/>
      <c r="R704" s="202"/>
      <c r="S704" s="202"/>
      <c r="T704" s="202"/>
      <c r="U704" s="202"/>
      <c r="V704" s="202"/>
      <c r="W704" s="202"/>
      <c r="X704" s="202"/>
      <c r="Y704" s="202"/>
      <c r="Z704" s="202"/>
    </row>
    <row r="705" spans="1:26">
      <c r="A705" s="202"/>
      <c r="B705" s="202"/>
      <c r="C705" s="202"/>
      <c r="D705" s="202"/>
      <c r="E705" s="202"/>
      <c r="F705" s="202"/>
      <c r="G705" s="202"/>
      <c r="H705" s="202"/>
      <c r="I705" s="202"/>
      <c r="J705" s="202"/>
      <c r="K705" s="202"/>
      <c r="L705" s="202"/>
      <c r="M705" s="202"/>
      <c r="N705" s="202"/>
      <c r="O705" s="202"/>
      <c r="P705" s="202"/>
      <c r="Q705" s="202"/>
      <c r="R705" s="202"/>
      <c r="S705" s="202"/>
      <c r="T705" s="202"/>
      <c r="U705" s="202"/>
      <c r="V705" s="202"/>
      <c r="W705" s="202"/>
      <c r="X705" s="202"/>
      <c r="Y705" s="202"/>
      <c r="Z705" s="202"/>
    </row>
    <row r="706" spans="1:26">
      <c r="A706" s="202"/>
      <c r="B706" s="202"/>
      <c r="C706" s="202"/>
      <c r="D706" s="202"/>
      <c r="E706" s="202"/>
      <c r="F706" s="202"/>
      <c r="G706" s="202"/>
      <c r="H706" s="202"/>
      <c r="I706" s="202"/>
      <c r="J706" s="202"/>
      <c r="K706" s="202"/>
      <c r="L706" s="202"/>
      <c r="M706" s="202"/>
      <c r="N706" s="202"/>
      <c r="O706" s="202"/>
      <c r="P706" s="202"/>
      <c r="Q706" s="202"/>
      <c r="R706" s="202"/>
      <c r="S706" s="202"/>
      <c r="T706" s="202"/>
      <c r="U706" s="202"/>
      <c r="V706" s="202"/>
      <c r="W706" s="202"/>
      <c r="X706" s="202"/>
      <c r="Y706" s="202"/>
      <c r="Z706" s="202"/>
    </row>
    <row r="707" spans="1:26">
      <c r="A707" s="202"/>
      <c r="B707" s="202"/>
      <c r="C707" s="202"/>
      <c r="D707" s="202"/>
      <c r="E707" s="202"/>
      <c r="F707" s="202"/>
      <c r="G707" s="202"/>
      <c r="H707" s="202"/>
      <c r="I707" s="202"/>
      <c r="J707" s="202"/>
      <c r="K707" s="202"/>
      <c r="L707" s="202"/>
      <c r="M707" s="202"/>
      <c r="N707" s="202"/>
      <c r="O707" s="202"/>
      <c r="P707" s="202"/>
      <c r="Q707" s="202"/>
      <c r="R707" s="202"/>
      <c r="S707" s="202"/>
      <c r="T707" s="202"/>
      <c r="U707" s="202"/>
      <c r="V707" s="202"/>
      <c r="W707" s="202"/>
      <c r="X707" s="202"/>
      <c r="Y707" s="202"/>
      <c r="Z707" s="202"/>
    </row>
    <row r="708" spans="1:26">
      <c r="A708" s="202"/>
      <c r="B708" s="202"/>
      <c r="C708" s="202"/>
      <c r="D708" s="202"/>
      <c r="E708" s="202"/>
      <c r="F708" s="202"/>
      <c r="G708" s="202"/>
      <c r="H708" s="202"/>
      <c r="I708" s="202"/>
      <c r="J708" s="202"/>
      <c r="K708" s="202"/>
      <c r="L708" s="202"/>
      <c r="M708" s="202"/>
      <c r="N708" s="202"/>
      <c r="O708" s="202"/>
      <c r="P708" s="202"/>
      <c r="Q708" s="202"/>
      <c r="R708" s="202"/>
      <c r="S708" s="202"/>
      <c r="T708" s="202"/>
      <c r="U708" s="202"/>
      <c r="V708" s="202"/>
      <c r="W708" s="202"/>
      <c r="X708" s="202"/>
      <c r="Y708" s="202"/>
      <c r="Z708" s="202"/>
    </row>
    <row r="709" spans="1:26">
      <c r="A709" s="202"/>
      <c r="B709" s="202"/>
      <c r="C709" s="202"/>
      <c r="D709" s="202"/>
      <c r="E709" s="202"/>
      <c r="F709" s="202"/>
      <c r="G709" s="202"/>
      <c r="H709" s="202"/>
      <c r="I709" s="202"/>
      <c r="J709" s="202"/>
      <c r="K709" s="202"/>
      <c r="L709" s="202"/>
      <c r="M709" s="202"/>
      <c r="N709" s="202"/>
      <c r="O709" s="202"/>
      <c r="P709" s="202"/>
      <c r="Q709" s="202"/>
      <c r="R709" s="202"/>
      <c r="S709" s="202"/>
      <c r="T709" s="202"/>
      <c r="U709" s="202"/>
      <c r="V709" s="202"/>
      <c r="W709" s="202"/>
      <c r="X709" s="202"/>
      <c r="Y709" s="202"/>
      <c r="Z709" s="202"/>
    </row>
    <row r="710" spans="1:26">
      <c r="A710" s="202"/>
      <c r="B710" s="202"/>
      <c r="C710" s="202"/>
      <c r="D710" s="202"/>
      <c r="E710" s="202"/>
      <c r="F710" s="202"/>
      <c r="G710" s="202"/>
      <c r="H710" s="202"/>
      <c r="I710" s="202"/>
      <c r="J710" s="202"/>
      <c r="K710" s="202"/>
      <c r="L710" s="202"/>
      <c r="M710" s="202"/>
      <c r="N710" s="202"/>
      <c r="O710" s="202"/>
      <c r="P710" s="202"/>
      <c r="Q710" s="202"/>
      <c r="R710" s="202"/>
      <c r="S710" s="202"/>
      <c r="T710" s="202"/>
      <c r="U710" s="202"/>
      <c r="V710" s="202"/>
      <c r="W710" s="202"/>
      <c r="X710" s="202"/>
      <c r="Y710" s="202"/>
      <c r="Z710" s="202"/>
    </row>
    <row r="711" spans="1:26">
      <c r="A711" s="202"/>
      <c r="B711" s="202"/>
      <c r="C711" s="202"/>
      <c r="D711" s="202"/>
      <c r="E711" s="202"/>
      <c r="F711" s="202"/>
      <c r="G711" s="202"/>
      <c r="H711" s="202"/>
      <c r="I711" s="202"/>
      <c r="J711" s="202"/>
      <c r="K711" s="202"/>
      <c r="L711" s="202"/>
      <c r="M711" s="202"/>
      <c r="N711" s="202"/>
      <c r="O711" s="202"/>
      <c r="P711" s="202"/>
      <c r="Q711" s="202"/>
      <c r="R711" s="202"/>
      <c r="S711" s="202"/>
      <c r="T711" s="202"/>
      <c r="U711" s="202"/>
      <c r="V711" s="202"/>
      <c r="W711" s="202"/>
      <c r="X711" s="202"/>
      <c r="Y711" s="202"/>
      <c r="Z711" s="202"/>
    </row>
    <row r="712" spans="1:26">
      <c r="A712" s="202"/>
      <c r="B712" s="202"/>
      <c r="C712" s="202"/>
      <c r="D712" s="202"/>
      <c r="E712" s="202"/>
      <c r="F712" s="202"/>
      <c r="G712" s="202"/>
      <c r="H712" s="202"/>
      <c r="I712" s="202"/>
      <c r="J712" s="202"/>
      <c r="K712" s="202"/>
      <c r="L712" s="202"/>
      <c r="M712" s="202"/>
      <c r="N712" s="202"/>
      <c r="O712" s="202"/>
      <c r="P712" s="202"/>
      <c r="Q712" s="202"/>
      <c r="R712" s="202"/>
      <c r="S712" s="202"/>
      <c r="T712" s="202"/>
      <c r="U712" s="202"/>
      <c r="V712" s="202"/>
      <c r="W712" s="202"/>
      <c r="X712" s="202"/>
      <c r="Y712" s="202"/>
      <c r="Z712" s="202"/>
    </row>
    <row r="713" spans="1:26">
      <c r="A713" s="202"/>
      <c r="B713" s="202"/>
      <c r="C713" s="202"/>
      <c r="D713" s="202"/>
      <c r="E713" s="202"/>
      <c r="F713" s="202"/>
      <c r="G713" s="202"/>
      <c r="H713" s="202"/>
      <c r="I713" s="202"/>
      <c r="J713" s="202"/>
      <c r="K713" s="202"/>
      <c r="L713" s="202"/>
      <c r="M713" s="202"/>
      <c r="N713" s="202"/>
      <c r="O713" s="202"/>
      <c r="P713" s="202"/>
      <c r="Q713" s="202"/>
      <c r="R713" s="202"/>
      <c r="S713" s="202"/>
      <c r="T713" s="202"/>
      <c r="U713" s="202"/>
      <c r="V713" s="202"/>
      <c r="W713" s="202"/>
      <c r="X713" s="202"/>
      <c r="Y713" s="202"/>
      <c r="Z713" s="202"/>
    </row>
    <row r="714" spans="1:26">
      <c r="A714" s="202"/>
      <c r="B714" s="202"/>
      <c r="C714" s="202"/>
      <c r="D714" s="202"/>
      <c r="E714" s="202"/>
      <c r="F714" s="202"/>
      <c r="G714" s="202"/>
      <c r="H714" s="202"/>
      <c r="I714" s="202"/>
      <c r="J714" s="202"/>
      <c r="K714" s="202"/>
      <c r="L714" s="202"/>
      <c r="M714" s="202"/>
      <c r="N714" s="202"/>
      <c r="O714" s="202"/>
      <c r="P714" s="202"/>
      <c r="Q714" s="202"/>
      <c r="R714" s="202"/>
      <c r="S714" s="202"/>
      <c r="T714" s="202"/>
      <c r="U714" s="202"/>
      <c r="V714" s="202"/>
      <c r="W714" s="202"/>
      <c r="X714" s="202"/>
      <c r="Y714" s="202"/>
      <c r="Z714" s="202"/>
    </row>
    <row r="715" spans="1:26">
      <c r="A715" s="202"/>
      <c r="B715" s="202"/>
      <c r="C715" s="202"/>
      <c r="D715" s="202"/>
      <c r="E715" s="202"/>
      <c r="F715" s="202"/>
      <c r="G715" s="202"/>
      <c r="H715" s="202"/>
      <c r="I715" s="202"/>
      <c r="J715" s="202"/>
      <c r="K715" s="202"/>
      <c r="L715" s="202"/>
      <c r="M715" s="202"/>
      <c r="N715" s="202"/>
      <c r="O715" s="202"/>
      <c r="P715" s="202"/>
      <c r="Q715" s="202"/>
      <c r="R715" s="202"/>
      <c r="S715" s="202"/>
      <c r="T715" s="202"/>
      <c r="U715" s="202"/>
      <c r="V715" s="202"/>
      <c r="W715" s="202"/>
      <c r="X715" s="202"/>
      <c r="Y715" s="202"/>
      <c r="Z715" s="202"/>
    </row>
    <row r="716" spans="1:26">
      <c r="A716" s="202"/>
      <c r="B716" s="202"/>
      <c r="C716" s="202"/>
      <c r="D716" s="202"/>
      <c r="E716" s="202"/>
      <c r="F716" s="202"/>
      <c r="G716" s="202"/>
      <c r="H716" s="202"/>
      <c r="I716" s="202"/>
      <c r="J716" s="202"/>
      <c r="K716" s="202"/>
      <c r="L716" s="202"/>
      <c r="M716" s="202"/>
      <c r="N716" s="202"/>
      <c r="O716" s="202"/>
      <c r="P716" s="202"/>
      <c r="Q716" s="202"/>
      <c r="R716" s="202"/>
      <c r="S716" s="202"/>
      <c r="T716" s="202"/>
      <c r="U716" s="202"/>
      <c r="V716" s="202"/>
      <c r="W716" s="202"/>
      <c r="X716" s="202"/>
      <c r="Y716" s="202"/>
      <c r="Z716" s="202"/>
    </row>
    <row r="717" spans="1:26">
      <c r="A717" s="202"/>
      <c r="B717" s="202"/>
      <c r="C717" s="202"/>
      <c r="D717" s="202"/>
      <c r="E717" s="202"/>
      <c r="F717" s="202"/>
      <c r="G717" s="202"/>
      <c r="H717" s="202"/>
      <c r="I717" s="202"/>
      <c r="J717" s="202"/>
      <c r="K717" s="202"/>
      <c r="L717" s="202"/>
      <c r="M717" s="202"/>
      <c r="N717" s="202"/>
      <c r="O717" s="202"/>
      <c r="P717" s="202"/>
      <c r="Q717" s="202"/>
      <c r="R717" s="202"/>
      <c r="S717" s="202"/>
      <c r="T717" s="202"/>
      <c r="U717" s="202"/>
      <c r="V717" s="202"/>
      <c r="W717" s="202"/>
      <c r="X717" s="202"/>
      <c r="Y717" s="202"/>
      <c r="Z717" s="202"/>
    </row>
    <row r="718" spans="1:26">
      <c r="A718" s="202"/>
      <c r="B718" s="202"/>
      <c r="C718" s="202"/>
      <c r="D718" s="202"/>
      <c r="E718" s="202"/>
      <c r="F718" s="202"/>
      <c r="G718" s="202"/>
      <c r="H718" s="202"/>
      <c r="I718" s="202"/>
      <c r="J718" s="202"/>
      <c r="K718" s="202"/>
      <c r="L718" s="202"/>
      <c r="M718" s="202"/>
      <c r="N718" s="202"/>
      <c r="O718" s="202"/>
      <c r="P718" s="202"/>
      <c r="Q718" s="202"/>
      <c r="R718" s="202"/>
      <c r="S718" s="202"/>
      <c r="T718" s="202"/>
      <c r="U718" s="202"/>
      <c r="V718" s="202"/>
      <c r="W718" s="202"/>
      <c r="X718" s="202"/>
      <c r="Y718" s="202"/>
      <c r="Z718" s="202"/>
    </row>
    <row r="719" spans="1:26">
      <c r="A719" s="202"/>
      <c r="B719" s="202"/>
      <c r="C719" s="202"/>
      <c r="D719" s="202"/>
      <c r="E719" s="202"/>
      <c r="F719" s="202"/>
      <c r="G719" s="202"/>
      <c r="H719" s="202"/>
      <c r="I719" s="202"/>
      <c r="J719" s="202"/>
      <c r="K719" s="202"/>
      <c r="L719" s="202"/>
      <c r="M719" s="202"/>
      <c r="N719" s="202"/>
      <c r="O719" s="202"/>
      <c r="P719" s="202"/>
      <c r="Q719" s="202"/>
      <c r="R719" s="202"/>
      <c r="S719" s="202"/>
      <c r="T719" s="202"/>
      <c r="U719" s="202"/>
      <c r="V719" s="202"/>
      <c r="W719" s="202"/>
      <c r="X719" s="202"/>
      <c r="Y719" s="202"/>
      <c r="Z719" s="202"/>
    </row>
    <row r="720" spans="1:26">
      <c r="A720" s="202"/>
      <c r="B720" s="202"/>
      <c r="C720" s="202"/>
      <c r="D720" s="202"/>
      <c r="E720" s="202"/>
      <c r="F720" s="202"/>
      <c r="G720" s="202"/>
      <c r="H720" s="202"/>
      <c r="I720" s="202"/>
      <c r="J720" s="202"/>
      <c r="K720" s="202"/>
      <c r="L720" s="202"/>
      <c r="M720" s="202"/>
      <c r="N720" s="202"/>
      <c r="O720" s="202"/>
      <c r="P720" s="202"/>
      <c r="Q720" s="202"/>
      <c r="R720" s="202"/>
      <c r="S720" s="202"/>
      <c r="T720" s="202"/>
      <c r="U720" s="202"/>
      <c r="V720" s="202"/>
      <c r="W720" s="202"/>
      <c r="X720" s="202"/>
      <c r="Y720" s="202"/>
      <c r="Z720" s="202"/>
    </row>
    <row r="721" spans="1:26">
      <c r="A721" s="202"/>
      <c r="B721" s="202"/>
      <c r="C721" s="202"/>
      <c r="D721" s="202"/>
      <c r="E721" s="202"/>
      <c r="F721" s="202"/>
      <c r="G721" s="202"/>
      <c r="H721" s="202"/>
      <c r="I721" s="202"/>
      <c r="J721" s="202"/>
      <c r="K721" s="202"/>
      <c r="L721" s="202"/>
      <c r="M721" s="202"/>
      <c r="N721" s="202"/>
      <c r="O721" s="202"/>
      <c r="P721" s="202"/>
      <c r="Q721" s="202"/>
      <c r="R721" s="202"/>
      <c r="S721" s="202"/>
      <c r="T721" s="202"/>
      <c r="U721" s="202"/>
      <c r="V721" s="202"/>
      <c r="W721" s="202"/>
      <c r="X721" s="202"/>
      <c r="Y721" s="202"/>
      <c r="Z721" s="202"/>
    </row>
    <row r="722" spans="1:26">
      <c r="A722" s="202"/>
      <c r="B722" s="202"/>
      <c r="C722" s="202"/>
      <c r="D722" s="202"/>
      <c r="E722" s="202"/>
      <c r="F722" s="202"/>
      <c r="G722" s="202"/>
      <c r="H722" s="202"/>
      <c r="I722" s="202"/>
      <c r="J722" s="202"/>
      <c r="K722" s="202"/>
      <c r="L722" s="202"/>
      <c r="M722" s="202"/>
      <c r="N722" s="202"/>
      <c r="O722" s="202"/>
      <c r="P722" s="202"/>
      <c r="Q722" s="202"/>
      <c r="R722" s="202"/>
      <c r="S722" s="202"/>
      <c r="T722" s="202"/>
      <c r="U722" s="202"/>
      <c r="V722" s="202"/>
      <c r="W722" s="202"/>
      <c r="X722" s="202"/>
      <c r="Y722" s="202"/>
      <c r="Z722" s="202"/>
    </row>
    <row r="723" spans="1:26">
      <c r="A723" s="202"/>
      <c r="B723" s="202"/>
      <c r="C723" s="202"/>
      <c r="D723" s="202"/>
      <c r="E723" s="202"/>
      <c r="F723" s="202"/>
      <c r="G723" s="202"/>
      <c r="H723" s="202"/>
      <c r="I723" s="202"/>
      <c r="J723" s="202"/>
      <c r="K723" s="202"/>
      <c r="L723" s="202"/>
      <c r="M723" s="202"/>
      <c r="N723" s="202"/>
      <c r="O723" s="202"/>
      <c r="P723" s="202"/>
      <c r="Q723" s="202"/>
      <c r="R723" s="202"/>
      <c r="S723" s="202"/>
      <c r="T723" s="202"/>
      <c r="U723" s="202"/>
      <c r="V723" s="202"/>
      <c r="W723" s="202"/>
      <c r="X723" s="202"/>
      <c r="Y723" s="202"/>
      <c r="Z723" s="202"/>
    </row>
    <row r="724" spans="1:26">
      <c r="A724" s="202"/>
      <c r="B724" s="202"/>
      <c r="C724" s="202"/>
      <c r="D724" s="202"/>
      <c r="E724" s="202"/>
      <c r="F724" s="202"/>
      <c r="G724" s="202"/>
      <c r="H724" s="202"/>
      <c r="I724" s="202"/>
      <c r="J724" s="202"/>
      <c r="K724" s="202"/>
      <c r="L724" s="202"/>
      <c r="M724" s="202"/>
      <c r="N724" s="202"/>
      <c r="O724" s="202"/>
      <c r="P724" s="202"/>
      <c r="Q724" s="202"/>
      <c r="R724" s="202"/>
      <c r="S724" s="202"/>
      <c r="T724" s="202"/>
      <c r="U724" s="202"/>
      <c r="V724" s="202"/>
      <c r="W724" s="202"/>
      <c r="X724" s="202"/>
      <c r="Y724" s="202"/>
      <c r="Z724" s="202"/>
    </row>
    <row r="725" spans="1:26">
      <c r="A725" s="202"/>
      <c r="B725" s="202"/>
      <c r="C725" s="202"/>
      <c r="D725" s="202"/>
      <c r="E725" s="202"/>
      <c r="F725" s="202"/>
      <c r="G725" s="202"/>
      <c r="H725" s="202"/>
      <c r="I725" s="202"/>
      <c r="J725" s="202"/>
      <c r="K725" s="202"/>
      <c r="L725" s="202"/>
      <c r="M725" s="202"/>
      <c r="N725" s="202"/>
      <c r="O725" s="202"/>
      <c r="P725" s="202"/>
      <c r="Q725" s="202"/>
      <c r="R725" s="202"/>
      <c r="S725" s="202"/>
      <c r="T725" s="202"/>
      <c r="U725" s="202"/>
      <c r="V725" s="202"/>
      <c r="W725" s="202"/>
      <c r="X725" s="202"/>
      <c r="Y725" s="202"/>
      <c r="Z725" s="202"/>
    </row>
    <row r="726" spans="1:26">
      <c r="A726" s="202"/>
      <c r="B726" s="202"/>
      <c r="C726" s="202"/>
      <c r="D726" s="202"/>
      <c r="E726" s="202"/>
      <c r="F726" s="202"/>
      <c r="G726" s="202"/>
      <c r="H726" s="202"/>
      <c r="I726" s="202"/>
      <c r="J726" s="202"/>
      <c r="K726" s="202"/>
      <c r="L726" s="202"/>
      <c r="M726" s="202"/>
      <c r="N726" s="202"/>
      <c r="O726" s="202"/>
      <c r="P726" s="202"/>
      <c r="Q726" s="202"/>
      <c r="R726" s="202"/>
      <c r="S726" s="202"/>
      <c r="T726" s="202"/>
      <c r="U726" s="202"/>
      <c r="V726" s="202"/>
      <c r="W726" s="202"/>
      <c r="X726" s="202"/>
      <c r="Y726" s="202"/>
      <c r="Z726" s="202"/>
    </row>
    <row r="727" spans="1:26">
      <c r="A727" s="202"/>
      <c r="B727" s="202"/>
      <c r="C727" s="202"/>
      <c r="D727" s="202"/>
      <c r="E727" s="202"/>
      <c r="F727" s="202"/>
      <c r="G727" s="202"/>
      <c r="H727" s="202"/>
      <c r="I727" s="202"/>
      <c r="J727" s="202"/>
      <c r="K727" s="202"/>
      <c r="L727" s="202"/>
      <c r="M727" s="202"/>
      <c r="N727" s="202"/>
      <c r="O727" s="202"/>
      <c r="P727" s="202"/>
      <c r="Q727" s="202"/>
      <c r="R727" s="202"/>
      <c r="S727" s="202"/>
      <c r="T727" s="202"/>
      <c r="U727" s="202"/>
      <c r="V727" s="202"/>
      <c r="W727" s="202"/>
      <c r="X727" s="202"/>
      <c r="Y727" s="202"/>
      <c r="Z727" s="202"/>
    </row>
    <row r="728" spans="1:26">
      <c r="A728" s="202"/>
      <c r="B728" s="202"/>
      <c r="C728" s="202"/>
      <c r="D728" s="202"/>
      <c r="E728" s="202"/>
      <c r="F728" s="202"/>
      <c r="G728" s="202"/>
      <c r="H728" s="202"/>
      <c r="I728" s="202"/>
      <c r="J728" s="202"/>
      <c r="K728" s="202"/>
      <c r="L728" s="202"/>
      <c r="M728" s="202"/>
      <c r="N728" s="202"/>
      <c r="O728" s="202"/>
      <c r="P728" s="202"/>
      <c r="Q728" s="202"/>
      <c r="R728" s="202"/>
      <c r="S728" s="202"/>
      <c r="T728" s="202"/>
      <c r="U728" s="202"/>
      <c r="V728" s="202"/>
      <c r="W728" s="202"/>
      <c r="X728" s="202"/>
      <c r="Y728" s="202"/>
      <c r="Z728" s="202"/>
    </row>
    <row r="729" spans="1:26">
      <c r="A729" s="202"/>
      <c r="B729" s="202"/>
      <c r="C729" s="202"/>
      <c r="D729" s="202"/>
      <c r="E729" s="202"/>
      <c r="F729" s="202"/>
      <c r="G729" s="202"/>
      <c r="H729" s="202"/>
      <c r="I729" s="202"/>
      <c r="J729" s="202"/>
      <c r="K729" s="202"/>
      <c r="L729" s="202"/>
      <c r="M729" s="202"/>
      <c r="N729" s="202"/>
      <c r="O729" s="202"/>
      <c r="P729" s="202"/>
      <c r="Q729" s="202"/>
      <c r="R729" s="202"/>
      <c r="S729" s="202"/>
      <c r="T729" s="202"/>
      <c r="U729" s="202"/>
      <c r="V729" s="202"/>
      <c r="W729" s="202"/>
      <c r="X729" s="202"/>
      <c r="Y729" s="202"/>
      <c r="Z729" s="202"/>
    </row>
    <row r="730" spans="1:26">
      <c r="A730" s="202"/>
      <c r="B730" s="202"/>
      <c r="C730" s="202"/>
      <c r="D730" s="202"/>
      <c r="E730" s="202"/>
      <c r="F730" s="202"/>
      <c r="G730" s="202"/>
      <c r="H730" s="202"/>
      <c r="I730" s="202"/>
      <c r="J730" s="202"/>
      <c r="K730" s="202"/>
      <c r="L730" s="202"/>
      <c r="M730" s="202"/>
      <c r="N730" s="202"/>
      <c r="O730" s="202"/>
      <c r="P730" s="202"/>
      <c r="Q730" s="202"/>
      <c r="R730" s="202"/>
      <c r="S730" s="202"/>
      <c r="T730" s="202"/>
      <c r="U730" s="202"/>
      <c r="V730" s="202"/>
      <c r="W730" s="202"/>
      <c r="X730" s="202"/>
      <c r="Y730" s="202"/>
      <c r="Z730" s="202"/>
    </row>
    <row r="731" spans="1:26">
      <c r="A731" s="202"/>
      <c r="B731" s="202"/>
      <c r="C731" s="202"/>
      <c r="D731" s="202"/>
      <c r="E731" s="202"/>
      <c r="F731" s="202"/>
      <c r="G731" s="202"/>
      <c r="H731" s="202"/>
      <c r="I731" s="202"/>
      <c r="J731" s="202"/>
      <c r="K731" s="202"/>
      <c r="L731" s="202"/>
      <c r="M731" s="202"/>
      <c r="N731" s="202"/>
      <c r="O731" s="202"/>
      <c r="P731" s="202"/>
      <c r="Q731" s="202"/>
      <c r="R731" s="202"/>
      <c r="S731" s="202"/>
      <c r="T731" s="202"/>
      <c r="U731" s="202"/>
      <c r="V731" s="202"/>
      <c r="W731" s="202"/>
      <c r="X731" s="202"/>
      <c r="Y731" s="202"/>
      <c r="Z731" s="202"/>
    </row>
    <row r="732" spans="1:26">
      <c r="A732" s="202"/>
      <c r="B732" s="202"/>
      <c r="C732" s="202"/>
      <c r="D732" s="202"/>
      <c r="E732" s="202"/>
      <c r="F732" s="202"/>
      <c r="G732" s="202"/>
      <c r="H732" s="202"/>
      <c r="I732" s="202"/>
      <c r="J732" s="202"/>
      <c r="K732" s="202"/>
      <c r="L732" s="202"/>
      <c r="M732" s="202"/>
      <c r="N732" s="202"/>
      <c r="O732" s="202"/>
      <c r="P732" s="202"/>
      <c r="Q732" s="202"/>
      <c r="R732" s="202"/>
      <c r="S732" s="202"/>
      <c r="T732" s="202"/>
      <c r="U732" s="202"/>
      <c r="V732" s="202"/>
      <c r="W732" s="202"/>
      <c r="X732" s="202"/>
      <c r="Y732" s="202"/>
      <c r="Z732" s="202"/>
    </row>
    <row r="733" spans="1:26">
      <c r="A733" s="202"/>
      <c r="B733" s="202"/>
      <c r="C733" s="202"/>
      <c r="D733" s="202"/>
      <c r="E733" s="202"/>
      <c r="F733" s="202"/>
      <c r="G733" s="202"/>
      <c r="H733" s="202"/>
      <c r="I733" s="202"/>
      <c r="J733" s="202"/>
      <c r="K733" s="202"/>
      <c r="L733" s="202"/>
      <c r="M733" s="202"/>
      <c r="N733" s="202"/>
      <c r="O733" s="202"/>
      <c r="P733" s="202"/>
      <c r="Q733" s="202"/>
      <c r="R733" s="202"/>
      <c r="S733" s="202"/>
      <c r="T733" s="202"/>
      <c r="U733" s="202"/>
      <c r="V733" s="202"/>
      <c r="W733" s="202"/>
      <c r="X733" s="202"/>
      <c r="Y733" s="202"/>
      <c r="Z733" s="202"/>
    </row>
    <row r="734" spans="1:26">
      <c r="A734" s="202"/>
      <c r="B734" s="202"/>
      <c r="C734" s="202"/>
      <c r="D734" s="202"/>
      <c r="E734" s="202"/>
      <c r="F734" s="202"/>
      <c r="G734" s="202"/>
      <c r="H734" s="202"/>
      <c r="I734" s="202"/>
      <c r="J734" s="202"/>
      <c r="K734" s="202"/>
      <c r="L734" s="202"/>
      <c r="M734" s="202"/>
      <c r="N734" s="202"/>
      <c r="O734" s="202"/>
      <c r="P734" s="202"/>
      <c r="Q734" s="202"/>
      <c r="R734" s="202"/>
      <c r="S734" s="202"/>
      <c r="T734" s="202"/>
      <c r="U734" s="202"/>
      <c r="V734" s="202"/>
      <c r="W734" s="202"/>
      <c r="X734" s="202"/>
      <c r="Y734" s="202"/>
      <c r="Z734" s="202"/>
    </row>
    <row r="735" spans="1:26">
      <c r="A735" s="202"/>
      <c r="B735" s="202"/>
      <c r="C735" s="202"/>
      <c r="D735" s="202"/>
      <c r="E735" s="202"/>
      <c r="F735" s="202"/>
      <c r="G735" s="202"/>
      <c r="H735" s="202"/>
      <c r="I735" s="202"/>
      <c r="J735" s="202"/>
      <c r="K735" s="202"/>
      <c r="L735" s="202"/>
      <c r="M735" s="202"/>
      <c r="N735" s="202"/>
      <c r="O735" s="202"/>
      <c r="P735" s="202"/>
      <c r="Q735" s="202"/>
      <c r="R735" s="202"/>
      <c r="S735" s="202"/>
      <c r="T735" s="202"/>
      <c r="U735" s="202"/>
      <c r="V735" s="202"/>
      <c r="W735" s="202"/>
      <c r="X735" s="202"/>
      <c r="Y735" s="202"/>
      <c r="Z735" s="202"/>
    </row>
    <row r="736" spans="1:26">
      <c r="A736" s="202"/>
      <c r="B736" s="202"/>
      <c r="C736" s="202"/>
      <c r="D736" s="202"/>
      <c r="E736" s="202"/>
      <c r="F736" s="202"/>
      <c r="G736" s="202"/>
      <c r="H736" s="202"/>
      <c r="I736" s="202"/>
      <c r="J736" s="202"/>
      <c r="K736" s="202"/>
      <c r="L736" s="202"/>
      <c r="M736" s="202"/>
      <c r="N736" s="202"/>
      <c r="O736" s="202"/>
      <c r="P736" s="202"/>
      <c r="Q736" s="202"/>
      <c r="R736" s="202"/>
      <c r="S736" s="202"/>
      <c r="T736" s="202"/>
      <c r="U736" s="202"/>
      <c r="V736" s="202"/>
      <c r="W736" s="202"/>
      <c r="X736" s="202"/>
      <c r="Y736" s="202"/>
      <c r="Z736" s="202"/>
    </row>
    <row r="737" spans="1:26">
      <c r="A737" s="202"/>
      <c r="B737" s="202"/>
      <c r="C737" s="202"/>
      <c r="D737" s="202"/>
      <c r="E737" s="202"/>
      <c r="F737" s="202"/>
      <c r="G737" s="202"/>
      <c r="H737" s="202"/>
      <c r="I737" s="202"/>
      <c r="J737" s="202"/>
      <c r="K737" s="202"/>
      <c r="L737" s="202"/>
      <c r="M737" s="202"/>
      <c r="N737" s="202"/>
      <c r="O737" s="202"/>
      <c r="P737" s="202"/>
      <c r="Q737" s="202"/>
      <c r="R737" s="202"/>
      <c r="S737" s="202"/>
      <c r="T737" s="202"/>
      <c r="U737" s="202"/>
      <c r="V737" s="202"/>
      <c r="W737" s="202"/>
      <c r="X737" s="202"/>
      <c r="Y737" s="202"/>
      <c r="Z737" s="202"/>
    </row>
    <row r="738" spans="1:26">
      <c r="A738" s="202"/>
      <c r="B738" s="202"/>
      <c r="C738" s="202"/>
      <c r="D738" s="202"/>
      <c r="E738" s="202"/>
      <c r="F738" s="202"/>
      <c r="G738" s="202"/>
      <c r="H738" s="202"/>
      <c r="I738" s="202"/>
      <c r="J738" s="202"/>
      <c r="K738" s="202"/>
      <c r="L738" s="202"/>
      <c r="M738" s="202"/>
      <c r="N738" s="202"/>
      <c r="O738" s="202"/>
      <c r="P738" s="202"/>
      <c r="Q738" s="202"/>
      <c r="R738" s="202"/>
      <c r="S738" s="202"/>
      <c r="T738" s="202"/>
      <c r="U738" s="202"/>
      <c r="V738" s="202"/>
      <c r="W738" s="202"/>
      <c r="X738" s="202"/>
      <c r="Y738" s="202"/>
      <c r="Z738" s="202"/>
    </row>
    <row r="739" spans="1:26">
      <c r="A739" s="202"/>
      <c r="B739" s="202"/>
      <c r="C739" s="202"/>
      <c r="D739" s="202"/>
      <c r="E739" s="202"/>
      <c r="F739" s="202"/>
      <c r="G739" s="202"/>
      <c r="H739" s="202"/>
      <c r="I739" s="202"/>
      <c r="J739" s="202"/>
      <c r="K739" s="202"/>
      <c r="L739" s="202"/>
      <c r="M739" s="202"/>
      <c r="N739" s="202"/>
      <c r="O739" s="202"/>
      <c r="P739" s="202"/>
      <c r="Q739" s="202"/>
      <c r="R739" s="202"/>
      <c r="S739" s="202"/>
      <c r="T739" s="202"/>
      <c r="U739" s="202"/>
      <c r="V739" s="202"/>
      <c r="W739" s="202"/>
      <c r="X739" s="202"/>
      <c r="Y739" s="202"/>
      <c r="Z739" s="202"/>
    </row>
    <row r="740" spans="1:26">
      <c r="A740" s="202"/>
      <c r="B740" s="202"/>
      <c r="C740" s="202"/>
      <c r="D740" s="202"/>
      <c r="E740" s="202"/>
      <c r="F740" s="202"/>
      <c r="G740" s="202"/>
      <c r="H740" s="202"/>
      <c r="I740" s="202"/>
      <c r="J740" s="202"/>
      <c r="K740" s="202"/>
      <c r="L740" s="202"/>
      <c r="M740" s="202"/>
      <c r="N740" s="202"/>
      <c r="O740" s="202"/>
      <c r="P740" s="202"/>
      <c r="Q740" s="202"/>
      <c r="R740" s="202"/>
      <c r="S740" s="202"/>
      <c r="T740" s="202"/>
      <c r="U740" s="202"/>
      <c r="V740" s="202"/>
      <c r="W740" s="202"/>
      <c r="X740" s="202"/>
      <c r="Y740" s="202"/>
      <c r="Z740" s="202"/>
    </row>
    <row r="741" spans="1:26">
      <c r="A741" s="202"/>
      <c r="B741" s="202"/>
      <c r="C741" s="202"/>
      <c r="D741" s="202"/>
      <c r="E741" s="202"/>
      <c r="F741" s="202"/>
      <c r="G741" s="202"/>
      <c r="H741" s="202"/>
      <c r="I741" s="202"/>
      <c r="J741" s="202"/>
      <c r="K741" s="202"/>
      <c r="L741" s="202"/>
      <c r="M741" s="202"/>
      <c r="N741" s="202"/>
      <c r="O741" s="202"/>
      <c r="P741" s="202"/>
      <c r="Q741" s="202"/>
      <c r="R741" s="202"/>
      <c r="S741" s="202"/>
      <c r="T741" s="202"/>
      <c r="U741" s="202"/>
      <c r="V741" s="202"/>
      <c r="W741" s="202"/>
      <c r="X741" s="202"/>
      <c r="Y741" s="202"/>
      <c r="Z741" s="202"/>
    </row>
    <row r="742" spans="1:26">
      <c r="A742" s="202"/>
      <c r="B742" s="202"/>
      <c r="C742" s="202"/>
      <c r="D742" s="202"/>
      <c r="E742" s="202"/>
      <c r="F742" s="202"/>
      <c r="G742" s="202"/>
      <c r="H742" s="202"/>
      <c r="I742" s="202"/>
      <c r="J742" s="202"/>
      <c r="K742" s="202"/>
      <c r="L742" s="202"/>
      <c r="M742" s="202"/>
      <c r="N742" s="202"/>
      <c r="O742" s="202"/>
      <c r="P742" s="202"/>
      <c r="Q742" s="202"/>
      <c r="R742" s="202"/>
      <c r="S742" s="202"/>
      <c r="T742" s="202"/>
      <c r="U742" s="202"/>
      <c r="V742" s="202"/>
      <c r="W742" s="202"/>
      <c r="X742" s="202"/>
      <c r="Y742" s="202"/>
      <c r="Z742" s="202"/>
    </row>
    <row r="743" spans="1:26">
      <c r="A743" s="202"/>
      <c r="B743" s="202"/>
      <c r="C743" s="202"/>
      <c r="D743" s="202"/>
      <c r="E743" s="202"/>
      <c r="F743" s="202"/>
      <c r="G743" s="202"/>
      <c r="H743" s="202"/>
      <c r="I743" s="202"/>
      <c r="J743" s="202"/>
      <c r="K743" s="202"/>
      <c r="L743" s="202"/>
      <c r="M743" s="202"/>
      <c r="N743" s="202"/>
      <c r="O743" s="202"/>
      <c r="P743" s="202"/>
      <c r="Q743" s="202"/>
      <c r="R743" s="202"/>
      <c r="S743" s="202"/>
      <c r="T743" s="202"/>
      <c r="U743" s="202"/>
      <c r="V743" s="202"/>
      <c r="W743" s="202"/>
      <c r="X743" s="202"/>
      <c r="Y743" s="202"/>
      <c r="Z743" s="202"/>
    </row>
    <row r="744" spans="1:26">
      <c r="A744" s="202"/>
      <c r="B744" s="202"/>
      <c r="C744" s="202"/>
      <c r="D744" s="202"/>
      <c r="E744" s="202"/>
      <c r="F744" s="202"/>
      <c r="G744" s="202"/>
      <c r="H744" s="202"/>
      <c r="I744" s="202"/>
      <c r="J744" s="202"/>
      <c r="K744" s="202"/>
      <c r="L744" s="202"/>
      <c r="M744" s="202"/>
      <c r="N744" s="202"/>
      <c r="O744" s="202"/>
      <c r="P744" s="202"/>
      <c r="Q744" s="202"/>
      <c r="R744" s="202"/>
      <c r="S744" s="202"/>
      <c r="T744" s="202"/>
      <c r="U744" s="202"/>
      <c r="V744" s="202"/>
      <c r="W744" s="202"/>
      <c r="X744" s="202"/>
      <c r="Y744" s="202"/>
      <c r="Z744" s="202"/>
    </row>
    <row r="745" spans="1:26">
      <c r="A745" s="202"/>
      <c r="B745" s="202"/>
      <c r="C745" s="202"/>
      <c r="D745" s="202"/>
      <c r="E745" s="202"/>
      <c r="F745" s="202"/>
      <c r="G745" s="202"/>
      <c r="H745" s="202"/>
      <c r="I745" s="202"/>
      <c r="J745" s="202"/>
      <c r="K745" s="202"/>
      <c r="L745" s="202"/>
      <c r="M745" s="202"/>
      <c r="N745" s="202"/>
      <c r="O745" s="202"/>
      <c r="P745" s="202"/>
      <c r="Q745" s="202"/>
      <c r="R745" s="202"/>
      <c r="S745" s="202"/>
      <c r="T745" s="202"/>
      <c r="U745" s="202"/>
      <c r="V745" s="202"/>
      <c r="W745" s="202"/>
      <c r="X745" s="202"/>
      <c r="Y745" s="202"/>
      <c r="Z745" s="202"/>
    </row>
    <row r="746" spans="1:26">
      <c r="A746" s="202"/>
      <c r="B746" s="202"/>
      <c r="C746" s="202"/>
      <c r="D746" s="202"/>
      <c r="E746" s="202"/>
      <c r="F746" s="202"/>
      <c r="G746" s="202"/>
      <c r="H746" s="202"/>
      <c r="I746" s="202"/>
      <c r="J746" s="202"/>
      <c r="K746" s="202"/>
      <c r="L746" s="202"/>
      <c r="M746" s="202"/>
      <c r="N746" s="202"/>
      <c r="O746" s="202"/>
      <c r="P746" s="202"/>
      <c r="Q746" s="202"/>
      <c r="R746" s="202"/>
      <c r="S746" s="202"/>
      <c r="T746" s="202"/>
      <c r="U746" s="202"/>
      <c r="V746" s="202"/>
      <c r="W746" s="202"/>
      <c r="X746" s="202"/>
      <c r="Y746" s="202"/>
      <c r="Z746" s="202"/>
    </row>
    <row r="747" spans="1:26">
      <c r="A747" s="202"/>
      <c r="B747" s="202"/>
      <c r="C747" s="202"/>
      <c r="D747" s="202"/>
      <c r="E747" s="202"/>
      <c r="F747" s="202"/>
      <c r="G747" s="202"/>
      <c r="H747" s="202"/>
      <c r="I747" s="202"/>
      <c r="J747" s="202"/>
      <c r="K747" s="202"/>
      <c r="L747" s="202"/>
      <c r="M747" s="202"/>
      <c r="N747" s="202"/>
      <c r="O747" s="202"/>
      <c r="P747" s="202"/>
      <c r="Q747" s="202"/>
      <c r="R747" s="202"/>
      <c r="S747" s="202"/>
      <c r="T747" s="202"/>
      <c r="U747" s="202"/>
      <c r="V747" s="202"/>
      <c r="W747" s="202"/>
      <c r="X747" s="202"/>
      <c r="Y747" s="202"/>
      <c r="Z747" s="202"/>
    </row>
    <row r="748" spans="1:26">
      <c r="A748" s="202"/>
      <c r="B748" s="202"/>
      <c r="C748" s="202"/>
      <c r="D748" s="202"/>
      <c r="E748" s="202"/>
      <c r="F748" s="202"/>
      <c r="G748" s="202"/>
      <c r="H748" s="202"/>
      <c r="I748" s="202"/>
      <c r="J748" s="202"/>
      <c r="K748" s="202"/>
      <c r="L748" s="202"/>
      <c r="M748" s="202"/>
      <c r="N748" s="202"/>
      <c r="O748" s="202"/>
      <c r="P748" s="202"/>
      <c r="Q748" s="202"/>
      <c r="R748" s="202"/>
      <c r="S748" s="202"/>
      <c r="T748" s="202"/>
      <c r="U748" s="202"/>
      <c r="V748" s="202"/>
      <c r="W748" s="202"/>
      <c r="X748" s="202"/>
      <c r="Y748" s="202"/>
      <c r="Z748" s="202"/>
    </row>
    <row r="749" spans="1:26">
      <c r="A749" s="202"/>
      <c r="B749" s="202"/>
      <c r="C749" s="202"/>
      <c r="D749" s="202"/>
      <c r="E749" s="202"/>
      <c r="F749" s="202"/>
      <c r="G749" s="202"/>
      <c r="H749" s="202"/>
      <c r="I749" s="202"/>
      <c r="J749" s="202"/>
      <c r="K749" s="202"/>
      <c r="L749" s="202"/>
      <c r="M749" s="202"/>
      <c r="N749" s="202"/>
      <c r="O749" s="202"/>
      <c r="P749" s="202"/>
      <c r="Q749" s="202"/>
      <c r="R749" s="202"/>
      <c r="S749" s="202"/>
      <c r="T749" s="202"/>
      <c r="U749" s="202"/>
      <c r="V749" s="202"/>
      <c r="W749" s="202"/>
      <c r="X749" s="202"/>
      <c r="Y749" s="202"/>
      <c r="Z749" s="202"/>
    </row>
    <row r="750" spans="1:26">
      <c r="A750" s="202"/>
      <c r="B750" s="202"/>
      <c r="C750" s="202"/>
      <c r="D750" s="202"/>
      <c r="E750" s="202"/>
      <c r="F750" s="202"/>
      <c r="G750" s="202"/>
      <c r="H750" s="202"/>
      <c r="I750" s="202"/>
      <c r="J750" s="202"/>
      <c r="K750" s="202"/>
      <c r="L750" s="202"/>
      <c r="M750" s="202"/>
      <c r="N750" s="202"/>
      <c r="O750" s="202"/>
      <c r="P750" s="202"/>
      <c r="Q750" s="202"/>
      <c r="R750" s="202"/>
      <c r="S750" s="202"/>
      <c r="T750" s="202"/>
      <c r="U750" s="202"/>
      <c r="V750" s="202"/>
      <c r="W750" s="202"/>
      <c r="X750" s="202"/>
      <c r="Y750" s="202"/>
      <c r="Z750" s="202"/>
    </row>
    <row r="751" spans="1:26">
      <c r="A751" s="202"/>
      <c r="B751" s="202"/>
      <c r="C751" s="202"/>
      <c r="D751" s="202"/>
      <c r="E751" s="202"/>
      <c r="F751" s="202"/>
      <c r="G751" s="202"/>
      <c r="H751" s="202"/>
      <c r="I751" s="202"/>
      <c r="J751" s="202"/>
      <c r="K751" s="202"/>
      <c r="L751" s="202"/>
      <c r="M751" s="202"/>
      <c r="N751" s="202"/>
      <c r="O751" s="202"/>
      <c r="P751" s="202"/>
      <c r="Q751" s="202"/>
      <c r="R751" s="202"/>
      <c r="S751" s="202"/>
      <c r="T751" s="202"/>
      <c r="U751" s="202"/>
      <c r="V751" s="202"/>
      <c r="W751" s="202"/>
      <c r="X751" s="202"/>
      <c r="Y751" s="202"/>
      <c r="Z751" s="202"/>
    </row>
    <row r="752" spans="1:26">
      <c r="A752" s="202"/>
      <c r="B752" s="202"/>
      <c r="C752" s="202"/>
      <c r="D752" s="202"/>
      <c r="E752" s="202"/>
      <c r="F752" s="202"/>
      <c r="G752" s="202"/>
      <c r="H752" s="202"/>
      <c r="I752" s="202"/>
      <c r="J752" s="202"/>
      <c r="K752" s="202"/>
      <c r="L752" s="202"/>
      <c r="M752" s="202"/>
      <c r="N752" s="202"/>
      <c r="O752" s="202"/>
      <c r="P752" s="202"/>
      <c r="Q752" s="202"/>
      <c r="R752" s="202"/>
      <c r="S752" s="202"/>
      <c r="T752" s="202"/>
      <c r="U752" s="202"/>
      <c r="V752" s="202"/>
      <c r="W752" s="202"/>
      <c r="X752" s="202"/>
      <c r="Y752" s="202"/>
      <c r="Z752" s="202"/>
    </row>
    <row r="753" spans="1:26">
      <c r="A753" s="202"/>
      <c r="B753" s="202"/>
      <c r="C753" s="202"/>
      <c r="D753" s="202"/>
      <c r="E753" s="202"/>
      <c r="F753" s="202"/>
      <c r="G753" s="202"/>
      <c r="H753" s="202"/>
      <c r="I753" s="202"/>
      <c r="J753" s="202"/>
      <c r="K753" s="202"/>
      <c r="L753" s="202"/>
      <c r="M753" s="202"/>
      <c r="N753" s="202"/>
      <c r="O753" s="202"/>
      <c r="P753" s="202"/>
      <c r="Q753" s="202"/>
      <c r="R753" s="202"/>
      <c r="S753" s="202"/>
      <c r="T753" s="202"/>
      <c r="U753" s="202"/>
      <c r="V753" s="202"/>
      <c r="W753" s="202"/>
      <c r="X753" s="202"/>
      <c r="Y753" s="202"/>
      <c r="Z753" s="202"/>
    </row>
    <row r="754" spans="1:26">
      <c r="A754" s="202"/>
      <c r="B754" s="202"/>
      <c r="C754" s="202"/>
      <c r="D754" s="202"/>
      <c r="E754" s="202"/>
      <c r="F754" s="202"/>
      <c r="G754" s="202"/>
      <c r="H754" s="202"/>
      <c r="I754" s="202"/>
      <c r="J754" s="202"/>
      <c r="K754" s="202"/>
      <c r="L754" s="202"/>
      <c r="M754" s="202"/>
      <c r="N754" s="202"/>
      <c r="O754" s="202"/>
      <c r="P754" s="202"/>
      <c r="Q754" s="202"/>
      <c r="R754" s="202"/>
      <c r="S754" s="202"/>
      <c r="T754" s="202"/>
      <c r="U754" s="202"/>
      <c r="V754" s="202"/>
      <c r="W754" s="202"/>
      <c r="X754" s="202"/>
      <c r="Y754" s="202"/>
      <c r="Z754" s="202"/>
    </row>
    <row r="755" spans="1:26">
      <c r="A755" s="202"/>
      <c r="B755" s="202"/>
      <c r="C755" s="202"/>
      <c r="D755" s="202"/>
      <c r="E755" s="202"/>
      <c r="F755" s="202"/>
      <c r="G755" s="202"/>
      <c r="H755" s="202"/>
      <c r="I755" s="202"/>
      <c r="J755" s="202"/>
      <c r="K755" s="202"/>
      <c r="L755" s="202"/>
      <c r="M755" s="202"/>
      <c r="N755" s="202"/>
      <c r="O755" s="202"/>
      <c r="P755" s="202"/>
      <c r="Q755" s="202"/>
      <c r="R755" s="202"/>
      <c r="S755" s="202"/>
      <c r="T755" s="202"/>
      <c r="U755" s="202"/>
      <c r="V755" s="202"/>
      <c r="W755" s="202"/>
      <c r="X755" s="202"/>
      <c r="Y755" s="202"/>
      <c r="Z755" s="202"/>
    </row>
    <row r="756" spans="1:26">
      <c r="A756" s="202"/>
      <c r="B756" s="202"/>
      <c r="C756" s="202"/>
      <c r="D756" s="202"/>
      <c r="E756" s="202"/>
      <c r="F756" s="202"/>
      <c r="G756" s="202"/>
      <c r="H756" s="202"/>
      <c r="I756" s="202"/>
      <c r="J756" s="202"/>
      <c r="K756" s="202"/>
      <c r="L756" s="202"/>
      <c r="M756" s="202"/>
      <c r="N756" s="202"/>
      <c r="O756" s="202"/>
      <c r="P756" s="202"/>
      <c r="Q756" s="202"/>
      <c r="R756" s="202"/>
      <c r="S756" s="202"/>
      <c r="T756" s="202"/>
      <c r="U756" s="202"/>
      <c r="V756" s="202"/>
      <c r="W756" s="202"/>
      <c r="X756" s="202"/>
      <c r="Y756" s="202"/>
      <c r="Z756" s="202"/>
    </row>
    <row r="757" spans="1:26">
      <c r="A757" s="202"/>
      <c r="B757" s="202"/>
      <c r="C757" s="202"/>
      <c r="D757" s="202"/>
      <c r="E757" s="202"/>
      <c r="F757" s="202"/>
      <c r="G757" s="202"/>
      <c r="H757" s="202"/>
      <c r="I757" s="202"/>
      <c r="J757" s="202"/>
      <c r="K757" s="202"/>
      <c r="L757" s="202"/>
      <c r="M757" s="202"/>
      <c r="N757" s="202"/>
      <c r="O757" s="202"/>
      <c r="P757" s="202"/>
      <c r="Q757" s="202"/>
      <c r="R757" s="202"/>
      <c r="S757" s="202"/>
      <c r="T757" s="202"/>
      <c r="U757" s="202"/>
      <c r="V757" s="202"/>
      <c r="W757" s="202"/>
      <c r="X757" s="202"/>
      <c r="Y757" s="202"/>
      <c r="Z757" s="202"/>
    </row>
    <row r="758" spans="1:26">
      <c r="A758" s="202"/>
      <c r="B758" s="202"/>
      <c r="C758" s="202"/>
      <c r="D758" s="202"/>
      <c r="E758" s="202"/>
      <c r="F758" s="202"/>
      <c r="G758" s="202"/>
      <c r="H758" s="202"/>
      <c r="I758" s="202"/>
      <c r="J758" s="202"/>
      <c r="K758" s="202"/>
      <c r="L758" s="202"/>
      <c r="M758" s="202"/>
      <c r="N758" s="202"/>
      <c r="O758" s="202"/>
      <c r="P758" s="202"/>
      <c r="Q758" s="202"/>
      <c r="R758" s="202"/>
      <c r="S758" s="202"/>
      <c r="T758" s="202"/>
      <c r="U758" s="202"/>
      <c r="V758" s="202"/>
      <c r="W758" s="202"/>
      <c r="X758" s="202"/>
      <c r="Y758" s="202"/>
      <c r="Z758" s="202"/>
    </row>
    <row r="759" spans="1:26">
      <c r="A759" s="202"/>
      <c r="B759" s="202"/>
      <c r="C759" s="202"/>
      <c r="D759" s="202"/>
      <c r="E759" s="202"/>
      <c r="F759" s="202"/>
      <c r="G759" s="202"/>
      <c r="H759" s="202"/>
      <c r="I759" s="202"/>
      <c r="J759" s="202"/>
      <c r="K759" s="202"/>
      <c r="L759" s="202"/>
      <c r="M759" s="202"/>
      <c r="N759" s="202"/>
      <c r="O759" s="202"/>
      <c r="P759" s="202"/>
      <c r="Q759" s="202"/>
      <c r="R759" s="202"/>
      <c r="S759" s="202"/>
      <c r="T759" s="202"/>
      <c r="U759" s="202"/>
      <c r="V759" s="202"/>
      <c r="W759" s="202"/>
      <c r="X759" s="202"/>
      <c r="Y759" s="202"/>
      <c r="Z759" s="202"/>
    </row>
    <row r="760" spans="1:26">
      <c r="A760" s="202"/>
      <c r="B760" s="202"/>
      <c r="C760" s="202"/>
      <c r="D760" s="202"/>
      <c r="E760" s="202"/>
      <c r="F760" s="202"/>
      <c r="G760" s="202"/>
      <c r="H760" s="202"/>
      <c r="I760" s="202"/>
      <c r="J760" s="202"/>
      <c r="K760" s="202"/>
      <c r="L760" s="202"/>
      <c r="M760" s="202"/>
      <c r="N760" s="202"/>
      <c r="O760" s="202"/>
      <c r="P760" s="202"/>
      <c r="Q760" s="202"/>
      <c r="R760" s="202"/>
      <c r="S760" s="202"/>
      <c r="T760" s="202"/>
      <c r="U760" s="202"/>
      <c r="V760" s="202"/>
      <c r="W760" s="202"/>
      <c r="X760" s="202"/>
      <c r="Y760" s="202"/>
      <c r="Z760" s="202"/>
    </row>
    <row r="761" spans="1:26">
      <c r="A761" s="202"/>
      <c r="B761" s="202"/>
      <c r="C761" s="202"/>
      <c r="D761" s="202"/>
      <c r="E761" s="202"/>
      <c r="F761" s="202"/>
      <c r="G761" s="202"/>
      <c r="H761" s="202"/>
      <c r="I761" s="202"/>
      <c r="J761" s="202"/>
      <c r="K761" s="202"/>
      <c r="L761" s="202"/>
      <c r="M761" s="202"/>
      <c r="N761" s="202"/>
      <c r="O761" s="202"/>
      <c r="P761" s="202"/>
      <c r="Q761" s="202"/>
      <c r="R761" s="202"/>
      <c r="S761" s="202"/>
      <c r="T761" s="202"/>
      <c r="U761" s="202"/>
      <c r="V761" s="202"/>
      <c r="W761" s="202"/>
      <c r="X761" s="202"/>
      <c r="Y761" s="202"/>
      <c r="Z761" s="202"/>
    </row>
    <row r="762" spans="1:26">
      <c r="A762" s="202"/>
      <c r="B762" s="202"/>
      <c r="C762" s="202"/>
      <c r="D762" s="202"/>
      <c r="E762" s="202"/>
      <c r="F762" s="202"/>
      <c r="G762" s="202"/>
      <c r="H762" s="202"/>
      <c r="I762" s="202"/>
      <c r="J762" s="202"/>
      <c r="K762" s="202"/>
      <c r="L762" s="202"/>
      <c r="M762" s="202"/>
      <c r="N762" s="202"/>
      <c r="O762" s="202"/>
      <c r="P762" s="202"/>
      <c r="Q762" s="202"/>
      <c r="R762" s="202"/>
      <c r="S762" s="202"/>
      <c r="T762" s="202"/>
      <c r="U762" s="202"/>
      <c r="V762" s="202"/>
      <c r="W762" s="202"/>
      <c r="X762" s="202"/>
      <c r="Y762" s="202"/>
      <c r="Z762" s="202"/>
    </row>
    <row r="763" spans="1:26">
      <c r="A763" s="202"/>
      <c r="B763" s="202"/>
      <c r="C763" s="202"/>
      <c r="D763" s="202"/>
      <c r="E763" s="202"/>
      <c r="F763" s="202"/>
      <c r="G763" s="202"/>
      <c r="H763" s="202"/>
      <c r="I763" s="202"/>
      <c r="J763" s="202"/>
      <c r="K763" s="202"/>
      <c r="L763" s="202"/>
      <c r="M763" s="202"/>
      <c r="N763" s="202"/>
      <c r="O763" s="202"/>
      <c r="P763" s="202"/>
      <c r="Q763" s="202"/>
      <c r="R763" s="202"/>
      <c r="S763" s="202"/>
      <c r="T763" s="202"/>
      <c r="U763" s="202"/>
      <c r="V763" s="202"/>
      <c r="W763" s="202"/>
      <c r="X763" s="202"/>
      <c r="Y763" s="202"/>
      <c r="Z763" s="202"/>
    </row>
    <row r="764" spans="1:26">
      <c r="A764" s="202"/>
      <c r="B764" s="202"/>
      <c r="C764" s="202"/>
      <c r="D764" s="202"/>
      <c r="E764" s="202"/>
      <c r="F764" s="202"/>
      <c r="G764" s="202"/>
      <c r="H764" s="202"/>
      <c r="I764" s="202"/>
      <c r="J764" s="202"/>
      <c r="K764" s="202"/>
      <c r="L764" s="202"/>
      <c r="M764" s="202"/>
      <c r="N764" s="202"/>
      <c r="O764" s="202"/>
      <c r="P764" s="202"/>
      <c r="Q764" s="202"/>
      <c r="R764" s="202"/>
      <c r="S764" s="202"/>
      <c r="T764" s="202"/>
      <c r="U764" s="202"/>
      <c r="V764" s="202"/>
      <c r="W764" s="202"/>
      <c r="X764" s="202"/>
      <c r="Y764" s="202"/>
      <c r="Z764" s="202"/>
    </row>
    <row r="765" spans="1:26">
      <c r="A765" s="202"/>
      <c r="B765" s="202"/>
      <c r="C765" s="202"/>
      <c r="D765" s="202"/>
      <c r="E765" s="202"/>
      <c r="F765" s="202"/>
      <c r="G765" s="202"/>
      <c r="H765" s="202"/>
      <c r="I765" s="202"/>
      <c r="J765" s="202"/>
      <c r="K765" s="202"/>
      <c r="L765" s="202"/>
      <c r="M765" s="202"/>
      <c r="N765" s="202"/>
      <c r="O765" s="202"/>
      <c r="P765" s="202"/>
      <c r="Q765" s="202"/>
      <c r="R765" s="202"/>
      <c r="S765" s="202"/>
      <c r="T765" s="202"/>
      <c r="U765" s="202"/>
      <c r="V765" s="202"/>
      <c r="W765" s="202"/>
      <c r="X765" s="202"/>
      <c r="Y765" s="202"/>
      <c r="Z765" s="202"/>
    </row>
    <row r="766" spans="1:26">
      <c r="A766" s="202"/>
      <c r="B766" s="202"/>
      <c r="C766" s="202"/>
      <c r="D766" s="202"/>
      <c r="E766" s="202"/>
      <c r="F766" s="202"/>
      <c r="G766" s="202"/>
      <c r="H766" s="202"/>
      <c r="I766" s="202"/>
      <c r="J766" s="202"/>
      <c r="K766" s="202"/>
      <c r="L766" s="202"/>
      <c r="M766" s="202"/>
      <c r="N766" s="202"/>
      <c r="O766" s="202"/>
      <c r="P766" s="202"/>
      <c r="Q766" s="202"/>
      <c r="R766" s="202"/>
      <c r="S766" s="202"/>
      <c r="T766" s="202"/>
      <c r="U766" s="202"/>
      <c r="V766" s="202"/>
      <c r="W766" s="202"/>
      <c r="X766" s="202"/>
      <c r="Y766" s="202"/>
      <c r="Z766" s="202"/>
    </row>
    <row r="767" spans="1:26">
      <c r="A767" s="202"/>
      <c r="B767" s="202"/>
      <c r="C767" s="202"/>
      <c r="D767" s="202"/>
      <c r="E767" s="202"/>
      <c r="F767" s="202"/>
      <c r="G767" s="202"/>
      <c r="H767" s="202"/>
      <c r="I767" s="202"/>
      <c r="J767" s="202"/>
      <c r="K767" s="202"/>
      <c r="L767" s="202"/>
      <c r="M767" s="202"/>
      <c r="N767" s="202"/>
      <c r="O767" s="202"/>
      <c r="P767" s="202"/>
      <c r="Q767" s="202"/>
      <c r="R767" s="202"/>
      <c r="S767" s="202"/>
      <c r="T767" s="202"/>
      <c r="U767" s="202"/>
      <c r="V767" s="202"/>
      <c r="W767" s="202"/>
      <c r="X767" s="202"/>
      <c r="Y767" s="202"/>
      <c r="Z767" s="202"/>
    </row>
    <row r="768" spans="1:26">
      <c r="A768" s="202"/>
      <c r="B768" s="202"/>
      <c r="C768" s="202"/>
      <c r="D768" s="202"/>
      <c r="E768" s="202"/>
      <c r="F768" s="202"/>
      <c r="G768" s="202"/>
      <c r="H768" s="202"/>
      <c r="I768" s="202"/>
      <c r="J768" s="202"/>
      <c r="K768" s="202"/>
      <c r="L768" s="202"/>
      <c r="M768" s="202"/>
      <c r="N768" s="202"/>
      <c r="O768" s="202"/>
      <c r="P768" s="202"/>
      <c r="Q768" s="202"/>
      <c r="R768" s="202"/>
      <c r="S768" s="202"/>
      <c r="T768" s="202"/>
      <c r="U768" s="202"/>
      <c r="V768" s="202"/>
      <c r="W768" s="202"/>
      <c r="X768" s="202"/>
      <c r="Y768" s="202"/>
      <c r="Z768" s="202"/>
    </row>
    <row r="769" spans="1:26">
      <c r="A769" s="202"/>
      <c r="B769" s="202"/>
      <c r="C769" s="202"/>
      <c r="D769" s="202"/>
      <c r="E769" s="202"/>
      <c r="F769" s="202"/>
      <c r="G769" s="202"/>
      <c r="H769" s="202"/>
      <c r="I769" s="202"/>
      <c r="J769" s="202"/>
      <c r="K769" s="202"/>
      <c r="L769" s="202"/>
      <c r="M769" s="202"/>
      <c r="N769" s="202"/>
      <c r="O769" s="202"/>
      <c r="P769" s="202"/>
      <c r="Q769" s="202"/>
      <c r="R769" s="202"/>
      <c r="S769" s="202"/>
      <c r="T769" s="202"/>
      <c r="U769" s="202"/>
      <c r="V769" s="202"/>
      <c r="W769" s="202"/>
      <c r="X769" s="202"/>
      <c r="Y769" s="202"/>
      <c r="Z769" s="202"/>
    </row>
    <row r="770" spans="1:26">
      <c r="A770" s="202"/>
      <c r="B770" s="202"/>
      <c r="C770" s="202"/>
      <c r="D770" s="202"/>
      <c r="E770" s="202"/>
      <c r="F770" s="202"/>
      <c r="G770" s="202"/>
      <c r="H770" s="202"/>
      <c r="I770" s="202"/>
      <c r="J770" s="202"/>
      <c r="K770" s="202"/>
      <c r="L770" s="202"/>
      <c r="M770" s="202"/>
      <c r="N770" s="202"/>
      <c r="O770" s="202"/>
      <c r="P770" s="202"/>
      <c r="Q770" s="202"/>
      <c r="R770" s="202"/>
      <c r="S770" s="202"/>
      <c r="T770" s="202"/>
      <c r="U770" s="202"/>
      <c r="V770" s="202"/>
      <c r="W770" s="202"/>
      <c r="X770" s="202"/>
      <c r="Y770" s="202"/>
      <c r="Z770" s="202"/>
    </row>
    <row r="771" spans="1:26">
      <c r="A771" s="202"/>
      <c r="B771" s="202"/>
      <c r="C771" s="202"/>
      <c r="D771" s="202"/>
      <c r="E771" s="202"/>
      <c r="F771" s="202"/>
      <c r="G771" s="202"/>
      <c r="H771" s="202"/>
      <c r="I771" s="202"/>
      <c r="J771" s="202"/>
      <c r="K771" s="202"/>
      <c r="L771" s="202"/>
      <c r="M771" s="202"/>
      <c r="N771" s="202"/>
      <c r="O771" s="202"/>
      <c r="P771" s="202"/>
      <c r="Q771" s="202"/>
      <c r="R771" s="202"/>
      <c r="S771" s="202"/>
      <c r="T771" s="202"/>
      <c r="U771" s="202"/>
      <c r="V771" s="202"/>
      <c r="W771" s="202"/>
      <c r="X771" s="202"/>
      <c r="Y771" s="202"/>
      <c r="Z771" s="202"/>
    </row>
    <row r="772" spans="1:26">
      <c r="A772" s="202"/>
      <c r="B772" s="202"/>
      <c r="C772" s="202"/>
      <c r="D772" s="202"/>
      <c r="E772" s="202"/>
      <c r="F772" s="202"/>
      <c r="G772" s="202"/>
      <c r="H772" s="202"/>
      <c r="I772" s="202"/>
      <c r="J772" s="202"/>
      <c r="K772" s="202"/>
      <c r="L772" s="202"/>
      <c r="M772" s="202"/>
      <c r="N772" s="202"/>
      <c r="O772" s="202"/>
      <c r="P772" s="202"/>
      <c r="Q772" s="202"/>
      <c r="R772" s="202"/>
      <c r="S772" s="202"/>
      <c r="T772" s="202"/>
      <c r="U772" s="202"/>
      <c r="V772" s="202"/>
      <c r="W772" s="202"/>
      <c r="X772" s="202"/>
      <c r="Y772" s="202"/>
      <c r="Z772" s="202"/>
    </row>
    <row r="773" spans="1:26">
      <c r="A773" s="202"/>
      <c r="B773" s="202"/>
      <c r="C773" s="202"/>
      <c r="D773" s="202"/>
      <c r="E773" s="202"/>
      <c r="F773" s="202"/>
      <c r="G773" s="202"/>
      <c r="H773" s="202"/>
      <c r="I773" s="202"/>
      <c r="J773" s="202"/>
      <c r="K773" s="202"/>
      <c r="L773" s="202"/>
      <c r="M773" s="202"/>
      <c r="N773" s="202"/>
      <c r="O773" s="202"/>
      <c r="P773" s="202"/>
      <c r="Q773" s="202"/>
      <c r="R773" s="202"/>
      <c r="S773" s="202"/>
      <c r="T773" s="202"/>
      <c r="U773" s="202"/>
      <c r="V773" s="202"/>
      <c r="W773" s="202"/>
      <c r="X773" s="202"/>
      <c r="Y773" s="202"/>
      <c r="Z773" s="202"/>
    </row>
    <row r="774" spans="1:26">
      <c r="A774" s="202"/>
      <c r="B774" s="202"/>
      <c r="C774" s="202"/>
      <c r="D774" s="202"/>
      <c r="E774" s="202"/>
      <c r="F774" s="202"/>
      <c r="G774" s="202"/>
      <c r="H774" s="202"/>
      <c r="I774" s="202"/>
      <c r="J774" s="202"/>
      <c r="K774" s="202"/>
      <c r="L774" s="202"/>
      <c r="M774" s="202"/>
      <c r="N774" s="202"/>
      <c r="O774" s="202"/>
      <c r="P774" s="202"/>
      <c r="Q774" s="202"/>
      <c r="R774" s="202"/>
      <c r="S774" s="202"/>
      <c r="T774" s="202"/>
      <c r="U774" s="202"/>
      <c r="V774" s="202"/>
      <c r="W774" s="202"/>
      <c r="X774" s="202"/>
      <c r="Y774" s="202"/>
      <c r="Z774" s="202"/>
    </row>
    <row r="775" spans="1:26">
      <c r="A775" s="202"/>
      <c r="B775" s="202"/>
      <c r="C775" s="202"/>
      <c r="D775" s="202"/>
      <c r="E775" s="202"/>
      <c r="F775" s="202"/>
      <c r="G775" s="202"/>
      <c r="H775" s="202"/>
      <c r="I775" s="202"/>
      <c r="J775" s="202"/>
      <c r="K775" s="202"/>
      <c r="L775" s="202"/>
      <c r="M775" s="202"/>
      <c r="N775" s="202"/>
      <c r="O775" s="202"/>
      <c r="P775" s="202"/>
      <c r="Q775" s="202"/>
      <c r="R775" s="202"/>
      <c r="S775" s="202"/>
      <c r="T775" s="202"/>
      <c r="U775" s="202"/>
      <c r="V775" s="202"/>
      <c r="W775" s="202"/>
      <c r="X775" s="202"/>
      <c r="Y775" s="202"/>
      <c r="Z775" s="202"/>
    </row>
    <row r="776" spans="1:26">
      <c r="A776" s="202"/>
      <c r="B776" s="202"/>
      <c r="C776" s="202"/>
      <c r="D776" s="202"/>
      <c r="E776" s="202"/>
      <c r="F776" s="202"/>
      <c r="G776" s="202"/>
      <c r="H776" s="202"/>
      <c r="I776" s="202"/>
      <c r="J776" s="202"/>
      <c r="K776" s="202"/>
      <c r="L776" s="202"/>
      <c r="M776" s="202"/>
      <c r="N776" s="202"/>
      <c r="O776" s="202"/>
      <c r="P776" s="202"/>
      <c r="Q776" s="202"/>
      <c r="R776" s="202"/>
      <c r="S776" s="202"/>
      <c r="T776" s="202"/>
      <c r="U776" s="202"/>
      <c r="V776" s="202"/>
      <c r="W776" s="202"/>
      <c r="X776" s="202"/>
      <c r="Y776" s="202"/>
      <c r="Z776" s="202"/>
    </row>
    <row r="777" spans="1:26">
      <c r="A777" s="202"/>
      <c r="B777" s="202"/>
      <c r="C777" s="202"/>
      <c r="D777" s="202"/>
      <c r="E777" s="202"/>
      <c r="F777" s="202"/>
      <c r="G777" s="202"/>
      <c r="H777" s="202"/>
      <c r="I777" s="202"/>
      <c r="J777" s="202"/>
      <c r="K777" s="202"/>
      <c r="L777" s="202"/>
      <c r="M777" s="202"/>
      <c r="N777" s="202"/>
      <c r="O777" s="202"/>
      <c r="P777" s="202"/>
      <c r="Q777" s="202"/>
      <c r="R777" s="202"/>
      <c r="S777" s="202"/>
      <c r="T777" s="202"/>
      <c r="U777" s="202"/>
      <c r="V777" s="202"/>
      <c r="W777" s="202"/>
      <c r="X777" s="202"/>
      <c r="Y777" s="202"/>
      <c r="Z777" s="202"/>
    </row>
    <row r="778" spans="1:26">
      <c r="A778" s="202"/>
      <c r="B778" s="202"/>
      <c r="C778" s="202"/>
      <c r="D778" s="202"/>
      <c r="E778" s="202"/>
      <c r="F778" s="202"/>
      <c r="G778" s="202"/>
      <c r="H778" s="202"/>
      <c r="I778" s="202"/>
      <c r="J778" s="202"/>
      <c r="K778" s="202"/>
      <c r="L778" s="202"/>
      <c r="M778" s="202"/>
      <c r="N778" s="202"/>
      <c r="O778" s="202"/>
      <c r="P778" s="202"/>
      <c r="Q778" s="202"/>
      <c r="R778" s="202"/>
      <c r="S778" s="202"/>
      <c r="T778" s="202"/>
      <c r="U778" s="202"/>
      <c r="V778" s="202"/>
      <c r="W778" s="202"/>
      <c r="X778" s="202"/>
      <c r="Y778" s="202"/>
      <c r="Z778" s="202"/>
    </row>
    <row r="779" spans="1:26">
      <c r="A779" s="202"/>
      <c r="B779" s="202"/>
      <c r="C779" s="202"/>
      <c r="D779" s="202"/>
      <c r="E779" s="202"/>
      <c r="F779" s="202"/>
      <c r="G779" s="202"/>
      <c r="H779" s="202"/>
      <c r="I779" s="202"/>
      <c r="J779" s="202"/>
      <c r="K779" s="202"/>
      <c r="L779" s="202"/>
      <c r="M779" s="202"/>
      <c r="N779" s="202"/>
      <c r="O779" s="202"/>
      <c r="P779" s="202"/>
      <c r="Q779" s="202"/>
      <c r="R779" s="202"/>
      <c r="S779" s="202"/>
      <c r="T779" s="202"/>
      <c r="U779" s="202"/>
      <c r="V779" s="202"/>
      <c r="W779" s="202"/>
      <c r="X779" s="202"/>
      <c r="Y779" s="202"/>
      <c r="Z779" s="202"/>
    </row>
    <row r="780" spans="1:26">
      <c r="A780" s="202"/>
      <c r="B780" s="202"/>
      <c r="C780" s="202"/>
      <c r="D780" s="202"/>
      <c r="E780" s="202"/>
      <c r="F780" s="202"/>
      <c r="G780" s="202"/>
      <c r="H780" s="202"/>
      <c r="I780" s="202"/>
      <c r="J780" s="202"/>
      <c r="K780" s="202"/>
      <c r="L780" s="202"/>
      <c r="M780" s="202"/>
      <c r="N780" s="202"/>
      <c r="O780" s="202"/>
      <c r="P780" s="202"/>
      <c r="Q780" s="202"/>
      <c r="R780" s="202"/>
      <c r="S780" s="202"/>
      <c r="T780" s="202"/>
      <c r="U780" s="202"/>
      <c r="V780" s="202"/>
      <c r="W780" s="202"/>
      <c r="X780" s="202"/>
      <c r="Y780" s="202"/>
      <c r="Z780" s="202"/>
    </row>
    <row r="781" spans="1:26">
      <c r="A781" s="202"/>
      <c r="B781" s="202"/>
      <c r="C781" s="202"/>
      <c r="D781" s="202"/>
      <c r="E781" s="202"/>
      <c r="F781" s="202"/>
      <c r="G781" s="202"/>
      <c r="H781" s="202"/>
      <c r="I781" s="202"/>
      <c r="J781" s="202"/>
      <c r="K781" s="202"/>
      <c r="L781" s="202"/>
      <c r="M781" s="202"/>
      <c r="N781" s="202"/>
      <c r="O781" s="202"/>
      <c r="P781" s="202"/>
      <c r="Q781" s="202"/>
      <c r="R781" s="202"/>
      <c r="S781" s="202"/>
      <c r="T781" s="202"/>
      <c r="U781" s="202"/>
      <c r="V781" s="202"/>
      <c r="W781" s="202"/>
      <c r="X781" s="202"/>
      <c r="Y781" s="202"/>
      <c r="Z781" s="202"/>
    </row>
    <row r="782" spans="1:26">
      <c r="A782" s="202"/>
      <c r="B782" s="202"/>
      <c r="C782" s="202"/>
      <c r="D782" s="202"/>
      <c r="E782" s="202"/>
      <c r="F782" s="202"/>
      <c r="G782" s="202"/>
      <c r="H782" s="202"/>
      <c r="I782" s="202"/>
      <c r="J782" s="202"/>
      <c r="K782" s="202"/>
      <c r="L782" s="202"/>
      <c r="M782" s="202"/>
      <c r="N782" s="202"/>
      <c r="O782" s="202"/>
      <c r="P782" s="202"/>
      <c r="Q782" s="202"/>
      <c r="R782" s="202"/>
      <c r="S782" s="202"/>
      <c r="T782" s="202"/>
      <c r="U782" s="202"/>
      <c r="V782" s="202"/>
      <c r="W782" s="202"/>
      <c r="X782" s="202"/>
      <c r="Y782" s="202"/>
      <c r="Z782" s="202"/>
    </row>
    <row r="783" spans="1:26">
      <c r="A783" s="202"/>
      <c r="B783" s="202"/>
      <c r="C783" s="202"/>
      <c r="D783" s="202"/>
      <c r="E783" s="202"/>
      <c r="F783" s="202"/>
      <c r="G783" s="202"/>
      <c r="H783" s="202"/>
      <c r="I783" s="202"/>
      <c r="J783" s="202"/>
      <c r="K783" s="202"/>
      <c r="L783" s="202"/>
      <c r="M783" s="202"/>
      <c r="N783" s="202"/>
      <c r="O783" s="202"/>
      <c r="P783" s="202"/>
      <c r="Q783" s="202"/>
      <c r="R783" s="202"/>
      <c r="S783" s="202"/>
      <c r="T783" s="202"/>
      <c r="U783" s="202"/>
      <c r="V783" s="202"/>
      <c r="W783" s="202"/>
      <c r="X783" s="202"/>
      <c r="Y783" s="202"/>
      <c r="Z783" s="202"/>
    </row>
    <row r="784" spans="1:26">
      <c r="A784" s="202"/>
      <c r="B784" s="202"/>
      <c r="C784" s="202"/>
      <c r="D784" s="202"/>
      <c r="E784" s="202"/>
      <c r="F784" s="202"/>
      <c r="G784" s="202"/>
      <c r="H784" s="202"/>
      <c r="I784" s="202"/>
      <c r="J784" s="202"/>
      <c r="K784" s="202"/>
      <c r="L784" s="202"/>
      <c r="M784" s="202"/>
      <c r="N784" s="202"/>
      <c r="O784" s="202"/>
      <c r="P784" s="202"/>
      <c r="Q784" s="202"/>
      <c r="R784" s="202"/>
      <c r="S784" s="202"/>
      <c r="T784" s="202"/>
      <c r="U784" s="202"/>
      <c r="V784" s="202"/>
      <c r="W784" s="202"/>
      <c r="X784" s="202"/>
      <c r="Y784" s="202"/>
      <c r="Z784" s="202"/>
    </row>
    <row r="785" spans="1:26">
      <c r="A785" s="202"/>
      <c r="B785" s="202"/>
      <c r="C785" s="202"/>
      <c r="D785" s="202"/>
      <c r="E785" s="202"/>
      <c r="F785" s="202"/>
      <c r="G785" s="202"/>
      <c r="H785" s="202"/>
      <c r="I785" s="202"/>
      <c r="J785" s="202"/>
      <c r="K785" s="202"/>
      <c r="L785" s="202"/>
      <c r="M785" s="202"/>
      <c r="N785" s="202"/>
      <c r="O785" s="202"/>
      <c r="P785" s="202"/>
      <c r="Q785" s="202"/>
      <c r="R785" s="202"/>
      <c r="S785" s="202"/>
      <c r="T785" s="202"/>
      <c r="U785" s="202"/>
      <c r="V785" s="202"/>
      <c r="W785" s="202"/>
      <c r="X785" s="202"/>
      <c r="Y785" s="202"/>
      <c r="Z785" s="202"/>
    </row>
    <row r="786" spans="1:26">
      <c r="A786" s="202"/>
      <c r="B786" s="202"/>
      <c r="C786" s="202"/>
      <c r="D786" s="202"/>
      <c r="E786" s="202"/>
      <c r="F786" s="202"/>
      <c r="G786" s="202"/>
      <c r="H786" s="202"/>
      <c r="I786" s="202"/>
      <c r="J786" s="202"/>
      <c r="K786" s="202"/>
      <c r="L786" s="202"/>
      <c r="M786" s="202"/>
      <c r="N786" s="202"/>
      <c r="O786" s="202"/>
      <c r="P786" s="202"/>
      <c r="Q786" s="202"/>
      <c r="R786" s="202"/>
      <c r="S786" s="202"/>
      <c r="T786" s="202"/>
      <c r="U786" s="202"/>
      <c r="V786" s="202"/>
      <c r="W786" s="202"/>
      <c r="X786" s="202"/>
      <c r="Y786" s="202"/>
      <c r="Z786" s="202"/>
    </row>
    <row r="787" spans="1:26">
      <c r="A787" s="202"/>
      <c r="B787" s="202"/>
      <c r="C787" s="202"/>
      <c r="D787" s="202"/>
      <c r="E787" s="202"/>
      <c r="F787" s="202"/>
      <c r="G787" s="202"/>
      <c r="H787" s="202"/>
      <c r="I787" s="202"/>
      <c r="J787" s="202"/>
      <c r="K787" s="202"/>
      <c r="L787" s="202"/>
      <c r="M787" s="202"/>
      <c r="N787" s="202"/>
      <c r="O787" s="202"/>
      <c r="P787" s="202"/>
      <c r="Q787" s="202"/>
      <c r="R787" s="202"/>
      <c r="S787" s="202"/>
      <c r="T787" s="202"/>
      <c r="U787" s="202"/>
      <c r="V787" s="202"/>
      <c r="W787" s="202"/>
      <c r="X787" s="202"/>
      <c r="Y787" s="202"/>
      <c r="Z787" s="202"/>
    </row>
    <row r="788" spans="1:26">
      <c r="A788" s="202"/>
      <c r="B788" s="202"/>
      <c r="C788" s="202"/>
      <c r="D788" s="202"/>
      <c r="E788" s="202"/>
      <c r="F788" s="202"/>
      <c r="G788" s="202"/>
      <c r="H788" s="202"/>
      <c r="I788" s="202"/>
      <c r="J788" s="202"/>
      <c r="K788" s="202"/>
      <c r="L788" s="202"/>
      <c r="M788" s="202"/>
      <c r="N788" s="202"/>
      <c r="O788" s="202"/>
      <c r="P788" s="202"/>
      <c r="Q788" s="202"/>
      <c r="R788" s="202"/>
      <c r="S788" s="202"/>
      <c r="T788" s="202"/>
      <c r="U788" s="202"/>
      <c r="V788" s="202"/>
      <c r="W788" s="202"/>
      <c r="X788" s="202"/>
      <c r="Y788" s="202"/>
      <c r="Z788" s="202"/>
    </row>
    <row r="789" spans="1:26">
      <c r="A789" s="202"/>
      <c r="B789" s="202"/>
      <c r="C789" s="202"/>
      <c r="D789" s="202"/>
      <c r="E789" s="202"/>
      <c r="F789" s="202"/>
      <c r="G789" s="202"/>
      <c r="H789" s="202"/>
      <c r="I789" s="202"/>
      <c r="J789" s="202"/>
      <c r="K789" s="202"/>
      <c r="L789" s="202"/>
      <c r="M789" s="202"/>
      <c r="N789" s="202"/>
      <c r="O789" s="202"/>
      <c r="P789" s="202"/>
      <c r="Q789" s="202"/>
      <c r="R789" s="202"/>
      <c r="S789" s="202"/>
      <c r="T789" s="202"/>
      <c r="U789" s="202"/>
      <c r="V789" s="202"/>
      <c r="W789" s="202"/>
      <c r="X789" s="202"/>
      <c r="Y789" s="202"/>
      <c r="Z789" s="202"/>
    </row>
    <row r="790" spans="1:26">
      <c r="A790" s="202"/>
      <c r="B790" s="202"/>
      <c r="C790" s="202"/>
      <c r="D790" s="202"/>
      <c r="E790" s="202"/>
      <c r="F790" s="202"/>
      <c r="G790" s="202"/>
      <c r="H790" s="202"/>
      <c r="I790" s="202"/>
      <c r="J790" s="202"/>
      <c r="K790" s="202"/>
      <c r="L790" s="202"/>
      <c r="M790" s="202"/>
      <c r="N790" s="202"/>
      <c r="O790" s="202"/>
      <c r="P790" s="202"/>
      <c r="Q790" s="202"/>
      <c r="R790" s="202"/>
      <c r="S790" s="202"/>
      <c r="T790" s="202"/>
      <c r="U790" s="202"/>
      <c r="V790" s="202"/>
      <c r="W790" s="202"/>
      <c r="X790" s="202"/>
      <c r="Y790" s="202"/>
      <c r="Z790" s="202"/>
    </row>
    <row r="791" spans="1:26">
      <c r="A791" s="202"/>
      <c r="B791" s="202"/>
      <c r="C791" s="202"/>
      <c r="D791" s="202"/>
      <c r="E791" s="202"/>
      <c r="F791" s="202"/>
      <c r="G791" s="202"/>
      <c r="H791" s="202"/>
      <c r="I791" s="202"/>
      <c r="J791" s="202"/>
      <c r="K791" s="202"/>
      <c r="L791" s="202"/>
      <c r="M791" s="202"/>
      <c r="N791" s="202"/>
      <c r="O791" s="202"/>
      <c r="P791" s="202"/>
      <c r="Q791" s="202"/>
      <c r="R791" s="202"/>
      <c r="S791" s="202"/>
      <c r="T791" s="202"/>
      <c r="U791" s="202"/>
      <c r="V791" s="202"/>
      <c r="W791" s="202"/>
      <c r="X791" s="202"/>
      <c r="Y791" s="202"/>
      <c r="Z791" s="202"/>
    </row>
    <row r="792" spans="1:26">
      <c r="A792" s="202"/>
      <c r="B792" s="202"/>
      <c r="C792" s="202"/>
      <c r="D792" s="202"/>
      <c r="E792" s="202"/>
      <c r="F792" s="202"/>
      <c r="G792" s="202"/>
      <c r="H792" s="202"/>
      <c r="I792" s="202"/>
      <c r="J792" s="202"/>
      <c r="K792" s="202"/>
      <c r="L792" s="202"/>
      <c r="M792" s="202"/>
      <c r="N792" s="202"/>
      <c r="O792" s="202"/>
      <c r="P792" s="202"/>
      <c r="Q792" s="202"/>
      <c r="R792" s="202"/>
      <c r="S792" s="202"/>
      <c r="T792" s="202"/>
      <c r="U792" s="202"/>
      <c r="V792" s="202"/>
      <c r="W792" s="202"/>
      <c r="X792" s="202"/>
      <c r="Y792" s="202"/>
      <c r="Z792" s="202"/>
    </row>
    <row r="793" spans="1:26">
      <c r="A793" s="202"/>
      <c r="B793" s="202"/>
      <c r="C793" s="202"/>
      <c r="D793" s="202"/>
      <c r="E793" s="202"/>
      <c r="F793" s="202"/>
      <c r="G793" s="202"/>
      <c r="H793" s="202"/>
      <c r="I793" s="202"/>
      <c r="J793" s="202"/>
      <c r="K793" s="202"/>
      <c r="L793" s="202"/>
      <c r="M793" s="202"/>
      <c r="N793" s="202"/>
      <c r="O793" s="202"/>
      <c r="P793" s="202"/>
      <c r="Q793" s="202"/>
      <c r="R793" s="202"/>
      <c r="S793" s="202"/>
      <c r="T793" s="202"/>
      <c r="U793" s="202"/>
      <c r="V793" s="202"/>
      <c r="W793" s="202"/>
      <c r="X793" s="202"/>
      <c r="Y793" s="202"/>
      <c r="Z793" s="202"/>
    </row>
    <row r="794" spans="1:26">
      <c r="A794" s="202"/>
      <c r="B794" s="202"/>
      <c r="C794" s="202"/>
      <c r="D794" s="202"/>
      <c r="E794" s="202"/>
      <c r="F794" s="202"/>
      <c r="G794" s="202"/>
      <c r="H794" s="202"/>
      <c r="I794" s="202"/>
      <c r="J794" s="202"/>
      <c r="K794" s="202"/>
      <c r="L794" s="202"/>
      <c r="M794" s="202"/>
      <c r="N794" s="202"/>
      <c r="O794" s="202"/>
      <c r="P794" s="202"/>
      <c r="Q794" s="202"/>
      <c r="R794" s="202"/>
      <c r="S794" s="202"/>
      <c r="T794" s="202"/>
      <c r="U794" s="202"/>
      <c r="V794" s="202"/>
      <c r="W794" s="202"/>
      <c r="X794" s="202"/>
      <c r="Y794" s="202"/>
      <c r="Z794" s="202"/>
    </row>
    <row r="795" spans="1:26">
      <c r="A795" s="202"/>
      <c r="B795" s="202"/>
      <c r="C795" s="202"/>
      <c r="D795" s="202"/>
      <c r="E795" s="202"/>
      <c r="F795" s="202"/>
      <c r="G795" s="202"/>
      <c r="H795" s="202"/>
      <c r="I795" s="202"/>
      <c r="J795" s="202"/>
      <c r="K795" s="202"/>
      <c r="L795" s="202"/>
      <c r="M795" s="202"/>
      <c r="N795" s="202"/>
      <c r="O795" s="202"/>
      <c r="P795" s="202"/>
      <c r="Q795" s="202"/>
      <c r="R795" s="202"/>
      <c r="S795" s="202"/>
      <c r="T795" s="202"/>
      <c r="U795" s="202"/>
      <c r="V795" s="202"/>
      <c r="W795" s="202"/>
      <c r="X795" s="202"/>
      <c r="Y795" s="202"/>
      <c r="Z795" s="202"/>
    </row>
    <row r="796" spans="1:26">
      <c r="A796" s="202"/>
      <c r="B796" s="202"/>
      <c r="C796" s="202"/>
      <c r="D796" s="202"/>
      <c r="E796" s="202"/>
      <c r="F796" s="202"/>
      <c r="G796" s="202"/>
      <c r="H796" s="202"/>
      <c r="I796" s="202"/>
      <c r="J796" s="202"/>
      <c r="K796" s="202"/>
      <c r="L796" s="202"/>
      <c r="M796" s="202"/>
      <c r="N796" s="202"/>
      <c r="O796" s="202"/>
      <c r="P796" s="202"/>
      <c r="Q796" s="202"/>
      <c r="R796" s="202"/>
      <c r="S796" s="202"/>
      <c r="T796" s="202"/>
      <c r="U796" s="202"/>
      <c r="V796" s="202"/>
      <c r="W796" s="202"/>
      <c r="X796" s="202"/>
      <c r="Y796" s="202"/>
      <c r="Z796" s="202"/>
    </row>
    <row r="797" spans="1:26">
      <c r="A797" s="202"/>
      <c r="B797" s="202"/>
      <c r="C797" s="202"/>
      <c r="D797" s="202"/>
      <c r="E797" s="202"/>
      <c r="F797" s="202"/>
      <c r="G797" s="202"/>
      <c r="H797" s="202"/>
      <c r="I797" s="202"/>
      <c r="J797" s="202"/>
      <c r="K797" s="202"/>
      <c r="L797" s="202"/>
      <c r="M797" s="202"/>
      <c r="N797" s="202"/>
      <c r="O797" s="202"/>
      <c r="P797" s="202"/>
      <c r="Q797" s="202"/>
      <c r="R797" s="202"/>
      <c r="S797" s="202"/>
      <c r="T797" s="202"/>
      <c r="U797" s="202"/>
      <c r="V797" s="202"/>
      <c r="W797" s="202"/>
      <c r="X797" s="202"/>
      <c r="Y797" s="202"/>
      <c r="Z797" s="202"/>
    </row>
    <row r="798" spans="1:26">
      <c r="A798" s="202"/>
      <c r="B798" s="202"/>
      <c r="C798" s="202"/>
      <c r="D798" s="202"/>
      <c r="E798" s="202"/>
      <c r="F798" s="202"/>
      <c r="G798" s="202"/>
      <c r="H798" s="202"/>
      <c r="I798" s="202"/>
      <c r="J798" s="202"/>
      <c r="K798" s="202"/>
      <c r="L798" s="202"/>
      <c r="M798" s="202"/>
      <c r="N798" s="202"/>
      <c r="O798" s="202"/>
      <c r="P798" s="202"/>
      <c r="Q798" s="202"/>
      <c r="R798" s="202"/>
      <c r="S798" s="202"/>
      <c r="T798" s="202"/>
      <c r="U798" s="202"/>
      <c r="V798" s="202"/>
      <c r="W798" s="202"/>
      <c r="X798" s="202"/>
      <c r="Y798" s="202"/>
      <c r="Z798" s="202"/>
    </row>
    <row r="799" spans="1:26">
      <c r="A799" s="202"/>
      <c r="B799" s="202"/>
      <c r="C799" s="202"/>
      <c r="D799" s="202"/>
      <c r="E799" s="202"/>
      <c r="F799" s="202"/>
      <c r="G799" s="202"/>
      <c r="H799" s="202"/>
      <c r="I799" s="202"/>
      <c r="J799" s="202"/>
      <c r="K799" s="202"/>
      <c r="L799" s="202"/>
      <c r="M799" s="202"/>
      <c r="N799" s="202"/>
      <c r="O799" s="202"/>
      <c r="P799" s="202"/>
      <c r="Q799" s="202"/>
      <c r="R799" s="202"/>
      <c r="S799" s="202"/>
      <c r="T799" s="202"/>
      <c r="U799" s="202"/>
      <c r="V799" s="202"/>
      <c r="W799" s="202"/>
      <c r="X799" s="202"/>
      <c r="Y799" s="202"/>
      <c r="Z799" s="202"/>
    </row>
    <row r="800" spans="1:26">
      <c r="A800" s="202"/>
      <c r="B800" s="202"/>
      <c r="C800" s="202"/>
      <c r="D800" s="202"/>
      <c r="E800" s="202"/>
      <c r="F800" s="202"/>
      <c r="G800" s="202"/>
      <c r="H800" s="202"/>
      <c r="I800" s="202"/>
      <c r="J800" s="202"/>
      <c r="K800" s="202"/>
      <c r="L800" s="202"/>
      <c r="M800" s="202"/>
      <c r="N800" s="202"/>
      <c r="O800" s="202"/>
      <c r="P800" s="202"/>
      <c r="Q800" s="202"/>
      <c r="R800" s="202"/>
      <c r="S800" s="202"/>
      <c r="T800" s="202"/>
      <c r="U800" s="202"/>
      <c r="V800" s="202"/>
      <c r="W800" s="202"/>
      <c r="X800" s="202"/>
      <c r="Y800" s="202"/>
      <c r="Z800" s="202"/>
    </row>
    <row r="801" spans="1:26">
      <c r="A801" s="202"/>
      <c r="B801" s="202"/>
      <c r="C801" s="202"/>
      <c r="D801" s="202"/>
      <c r="E801" s="202"/>
      <c r="F801" s="202"/>
      <c r="G801" s="202"/>
      <c r="H801" s="202"/>
      <c r="I801" s="202"/>
      <c r="J801" s="202"/>
      <c r="K801" s="202"/>
      <c r="L801" s="202"/>
      <c r="M801" s="202"/>
      <c r="N801" s="202"/>
      <c r="O801" s="202"/>
      <c r="P801" s="202"/>
      <c r="Q801" s="202"/>
      <c r="R801" s="202"/>
      <c r="S801" s="202"/>
      <c r="T801" s="202"/>
      <c r="U801" s="202"/>
      <c r="V801" s="202"/>
      <c r="W801" s="202"/>
      <c r="X801" s="202"/>
      <c r="Y801" s="202"/>
      <c r="Z801" s="202"/>
    </row>
    <row r="802" spans="1:26">
      <c r="A802" s="202"/>
      <c r="B802" s="202"/>
      <c r="C802" s="202"/>
      <c r="D802" s="202"/>
      <c r="E802" s="202"/>
      <c r="F802" s="202"/>
      <c r="G802" s="202"/>
      <c r="H802" s="202"/>
      <c r="I802" s="202"/>
      <c r="J802" s="202"/>
      <c r="K802" s="202"/>
      <c r="L802" s="202"/>
      <c r="M802" s="202"/>
      <c r="N802" s="202"/>
      <c r="O802" s="202"/>
      <c r="P802" s="202"/>
      <c r="Q802" s="202"/>
      <c r="R802" s="202"/>
      <c r="S802" s="202"/>
      <c r="T802" s="202"/>
      <c r="U802" s="202"/>
      <c r="V802" s="202"/>
      <c r="W802" s="202"/>
      <c r="X802" s="202"/>
      <c r="Y802" s="202"/>
      <c r="Z802" s="202"/>
    </row>
    <row r="803" spans="1:26">
      <c r="A803" s="202"/>
      <c r="B803" s="202"/>
      <c r="C803" s="202"/>
      <c r="D803" s="202"/>
      <c r="E803" s="202"/>
      <c r="F803" s="202"/>
      <c r="G803" s="202"/>
      <c r="H803" s="202"/>
      <c r="I803" s="202"/>
      <c r="J803" s="202"/>
      <c r="K803" s="202"/>
      <c r="L803" s="202"/>
      <c r="M803" s="202"/>
      <c r="N803" s="202"/>
      <c r="O803" s="202"/>
      <c r="P803" s="202"/>
      <c r="Q803" s="202"/>
      <c r="R803" s="202"/>
      <c r="S803" s="202"/>
      <c r="T803" s="202"/>
      <c r="U803" s="202"/>
      <c r="V803" s="202"/>
      <c r="W803" s="202"/>
      <c r="X803" s="202"/>
      <c r="Y803" s="202"/>
      <c r="Z803" s="202"/>
    </row>
    <row r="804" spans="1:26">
      <c r="A804" s="202"/>
      <c r="B804" s="202"/>
      <c r="C804" s="202"/>
      <c r="D804" s="202"/>
      <c r="E804" s="202"/>
      <c r="F804" s="202"/>
      <c r="G804" s="202"/>
      <c r="H804" s="202"/>
      <c r="I804" s="202"/>
      <c r="J804" s="202"/>
      <c r="K804" s="202"/>
      <c r="L804" s="202"/>
      <c r="M804" s="202"/>
      <c r="N804" s="202"/>
      <c r="O804" s="202"/>
      <c r="P804" s="202"/>
      <c r="Q804" s="202"/>
      <c r="R804" s="202"/>
      <c r="S804" s="202"/>
      <c r="T804" s="202"/>
      <c r="U804" s="202"/>
      <c r="V804" s="202"/>
      <c r="W804" s="202"/>
      <c r="X804" s="202"/>
      <c r="Y804" s="202"/>
      <c r="Z804" s="202"/>
    </row>
    <row r="805" spans="1:26">
      <c r="A805" s="202"/>
      <c r="B805" s="202"/>
      <c r="C805" s="202"/>
      <c r="D805" s="202"/>
      <c r="E805" s="202"/>
      <c r="F805" s="202"/>
      <c r="G805" s="202"/>
      <c r="H805" s="202"/>
      <c r="I805" s="202"/>
      <c r="J805" s="202"/>
      <c r="K805" s="202"/>
      <c r="L805" s="202"/>
      <c r="M805" s="202"/>
      <c r="N805" s="202"/>
      <c r="O805" s="202"/>
      <c r="P805" s="202"/>
      <c r="Q805" s="202"/>
      <c r="R805" s="202"/>
      <c r="S805" s="202"/>
      <c r="T805" s="202"/>
      <c r="U805" s="202"/>
      <c r="V805" s="202"/>
      <c r="W805" s="202"/>
      <c r="X805" s="202"/>
      <c r="Y805" s="202"/>
      <c r="Z805" s="202"/>
    </row>
    <row r="806" spans="1:26">
      <c r="A806" s="202"/>
      <c r="B806" s="202"/>
      <c r="C806" s="202"/>
      <c r="D806" s="202"/>
      <c r="E806" s="202"/>
      <c r="F806" s="202"/>
      <c r="G806" s="202"/>
      <c r="H806" s="202"/>
      <c r="I806" s="202"/>
      <c r="J806" s="202"/>
      <c r="K806" s="202"/>
      <c r="L806" s="202"/>
      <c r="M806" s="202"/>
      <c r="N806" s="202"/>
      <c r="O806" s="202"/>
      <c r="P806" s="202"/>
      <c r="Q806" s="202"/>
      <c r="R806" s="202"/>
      <c r="S806" s="202"/>
      <c r="T806" s="202"/>
      <c r="U806" s="202"/>
      <c r="V806" s="202"/>
      <c r="W806" s="202"/>
      <c r="X806" s="202"/>
      <c r="Y806" s="202"/>
      <c r="Z806" s="202"/>
    </row>
    <row r="807" spans="1:26">
      <c r="A807" s="202"/>
      <c r="B807" s="202"/>
      <c r="C807" s="202"/>
      <c r="D807" s="202"/>
      <c r="E807" s="202"/>
      <c r="F807" s="202"/>
      <c r="G807" s="202"/>
      <c r="H807" s="202"/>
      <c r="I807" s="202"/>
      <c r="J807" s="202"/>
      <c r="K807" s="202"/>
      <c r="L807" s="202"/>
      <c r="M807" s="202"/>
      <c r="N807" s="202"/>
      <c r="O807" s="202"/>
      <c r="P807" s="202"/>
      <c r="Q807" s="202"/>
      <c r="R807" s="202"/>
      <c r="S807" s="202"/>
      <c r="T807" s="202"/>
      <c r="U807" s="202"/>
      <c r="V807" s="202"/>
      <c r="W807" s="202"/>
      <c r="X807" s="202"/>
      <c r="Y807" s="202"/>
      <c r="Z807" s="202"/>
    </row>
    <row r="808" spans="1:26">
      <c r="A808" s="202"/>
      <c r="B808" s="202"/>
      <c r="C808" s="202"/>
      <c r="D808" s="202"/>
      <c r="E808" s="202"/>
      <c r="F808" s="202"/>
      <c r="G808" s="202"/>
      <c r="H808" s="202"/>
      <c r="I808" s="202"/>
      <c r="J808" s="202"/>
      <c r="K808" s="202"/>
      <c r="L808" s="202"/>
      <c r="M808" s="202"/>
      <c r="N808" s="202"/>
      <c r="O808" s="202"/>
      <c r="P808" s="202"/>
      <c r="Q808" s="202"/>
      <c r="R808" s="202"/>
      <c r="S808" s="202"/>
      <c r="T808" s="202"/>
      <c r="U808" s="202"/>
      <c r="V808" s="202"/>
      <c r="W808" s="202"/>
      <c r="X808" s="202"/>
      <c r="Y808" s="202"/>
      <c r="Z808" s="202"/>
    </row>
    <row r="809" spans="1:26">
      <c r="A809" s="202"/>
      <c r="B809" s="202"/>
      <c r="C809" s="202"/>
      <c r="D809" s="202"/>
      <c r="E809" s="202"/>
      <c r="F809" s="202"/>
      <c r="G809" s="202"/>
      <c r="H809" s="202"/>
      <c r="I809" s="202"/>
      <c r="J809" s="202"/>
      <c r="K809" s="202"/>
      <c r="L809" s="202"/>
      <c r="M809" s="202"/>
      <c r="N809" s="202"/>
      <c r="O809" s="202"/>
      <c r="P809" s="202"/>
      <c r="Q809" s="202"/>
      <c r="R809" s="202"/>
      <c r="S809" s="202"/>
      <c r="T809" s="202"/>
      <c r="U809" s="202"/>
      <c r="V809" s="202"/>
      <c r="W809" s="202"/>
      <c r="X809" s="202"/>
      <c r="Y809" s="202"/>
      <c r="Z809" s="202"/>
    </row>
    <row r="810" spans="1:26">
      <c r="A810" s="202"/>
      <c r="B810" s="202"/>
      <c r="C810" s="202"/>
      <c r="D810" s="202"/>
      <c r="E810" s="202"/>
      <c r="F810" s="202"/>
      <c r="G810" s="202"/>
      <c r="H810" s="202"/>
      <c r="I810" s="202"/>
      <c r="J810" s="202"/>
      <c r="K810" s="202"/>
      <c r="L810" s="202"/>
      <c r="M810" s="202"/>
      <c r="N810" s="202"/>
      <c r="O810" s="202"/>
      <c r="P810" s="202"/>
      <c r="Q810" s="202"/>
      <c r="R810" s="202"/>
      <c r="S810" s="202"/>
      <c r="T810" s="202"/>
      <c r="U810" s="202"/>
      <c r="V810" s="202"/>
      <c r="W810" s="202"/>
      <c r="X810" s="202"/>
      <c r="Y810" s="202"/>
      <c r="Z810" s="202"/>
    </row>
    <row r="811" spans="1:26">
      <c r="A811" s="202"/>
      <c r="B811" s="202"/>
      <c r="C811" s="202"/>
      <c r="D811" s="202"/>
      <c r="E811" s="202"/>
      <c r="F811" s="202"/>
      <c r="G811" s="202"/>
      <c r="H811" s="202"/>
      <c r="I811" s="202"/>
      <c r="J811" s="202"/>
      <c r="K811" s="202"/>
      <c r="L811" s="202"/>
      <c r="M811" s="202"/>
      <c r="N811" s="202"/>
      <c r="O811" s="202"/>
      <c r="P811" s="202"/>
      <c r="Q811" s="202"/>
      <c r="R811" s="202"/>
      <c r="S811" s="202"/>
      <c r="T811" s="202"/>
      <c r="U811" s="202"/>
      <c r="V811" s="202"/>
      <c r="W811" s="202"/>
      <c r="X811" s="202"/>
      <c r="Y811" s="202"/>
      <c r="Z811" s="202"/>
    </row>
    <row r="812" spans="1:26">
      <c r="A812" s="202"/>
      <c r="B812" s="202"/>
      <c r="C812" s="202"/>
      <c r="D812" s="202"/>
      <c r="E812" s="202"/>
      <c r="F812" s="202"/>
      <c r="G812" s="202"/>
      <c r="H812" s="202"/>
      <c r="I812" s="202"/>
      <c r="J812" s="202"/>
      <c r="K812" s="202"/>
      <c r="L812" s="202"/>
      <c r="M812" s="202"/>
      <c r="N812" s="202"/>
      <c r="O812" s="202"/>
      <c r="P812" s="202"/>
      <c r="Q812" s="202"/>
      <c r="R812" s="202"/>
      <c r="S812" s="202"/>
      <c r="T812" s="202"/>
      <c r="U812" s="202"/>
      <c r="V812" s="202"/>
      <c r="W812" s="202"/>
      <c r="X812" s="202"/>
      <c r="Y812" s="202"/>
      <c r="Z812" s="202"/>
    </row>
    <row r="813" spans="1:26">
      <c r="A813" s="202"/>
      <c r="B813" s="202"/>
      <c r="C813" s="202"/>
      <c r="D813" s="202"/>
      <c r="E813" s="202"/>
      <c r="F813" s="202"/>
      <c r="G813" s="202"/>
      <c r="H813" s="202"/>
      <c r="I813" s="202"/>
      <c r="J813" s="202"/>
      <c r="K813" s="202"/>
      <c r="L813" s="202"/>
      <c r="M813" s="202"/>
      <c r="N813" s="202"/>
      <c r="O813" s="202"/>
      <c r="P813" s="202"/>
      <c r="Q813" s="202"/>
      <c r="R813" s="202"/>
      <c r="S813" s="202"/>
      <c r="T813" s="202"/>
      <c r="U813" s="202"/>
      <c r="V813" s="202"/>
      <c r="W813" s="202"/>
      <c r="X813" s="202"/>
      <c r="Y813" s="202"/>
      <c r="Z813" s="202"/>
    </row>
    <row r="814" spans="1:26">
      <c r="A814" s="202"/>
      <c r="B814" s="202"/>
      <c r="C814" s="202"/>
      <c r="D814" s="202"/>
      <c r="E814" s="202"/>
      <c r="F814" s="202"/>
      <c r="G814" s="202"/>
      <c r="H814" s="202"/>
      <c r="I814" s="202"/>
      <c r="J814" s="202"/>
      <c r="K814" s="202"/>
      <c r="L814" s="202"/>
      <c r="M814" s="202"/>
      <c r="N814" s="202"/>
      <c r="O814" s="202"/>
      <c r="P814" s="202"/>
      <c r="Q814" s="202"/>
      <c r="R814" s="202"/>
      <c r="S814" s="202"/>
      <c r="T814" s="202"/>
      <c r="U814" s="202"/>
      <c r="V814" s="202"/>
      <c r="W814" s="202"/>
      <c r="X814" s="202"/>
      <c r="Y814" s="202"/>
      <c r="Z814" s="202"/>
    </row>
    <row r="815" spans="1:26">
      <c r="A815" s="202"/>
      <c r="B815" s="202"/>
      <c r="C815" s="202"/>
      <c r="D815" s="202"/>
      <c r="E815" s="202"/>
      <c r="F815" s="202"/>
      <c r="G815" s="202"/>
      <c r="H815" s="202"/>
      <c r="I815" s="202"/>
      <c r="J815" s="202"/>
      <c r="K815" s="202"/>
      <c r="L815" s="202"/>
      <c r="M815" s="202"/>
      <c r="N815" s="202"/>
      <c r="O815" s="202"/>
      <c r="P815" s="202"/>
      <c r="Q815" s="202"/>
      <c r="R815" s="202"/>
      <c r="S815" s="202"/>
      <c r="T815" s="202"/>
      <c r="U815" s="202"/>
      <c r="V815" s="202"/>
      <c r="W815" s="202"/>
      <c r="X815" s="202"/>
      <c r="Y815" s="202"/>
      <c r="Z815" s="202"/>
    </row>
    <row r="816" spans="1:26">
      <c r="A816" s="202"/>
      <c r="B816" s="202"/>
      <c r="C816" s="202"/>
      <c r="D816" s="202"/>
      <c r="E816" s="202"/>
      <c r="F816" s="202"/>
      <c r="G816" s="202"/>
      <c r="H816" s="202"/>
      <c r="I816" s="202"/>
      <c r="J816" s="202"/>
      <c r="K816" s="202"/>
      <c r="L816" s="202"/>
      <c r="M816" s="202"/>
      <c r="N816" s="202"/>
      <c r="O816" s="202"/>
      <c r="P816" s="202"/>
      <c r="Q816" s="202"/>
      <c r="R816" s="202"/>
      <c r="S816" s="202"/>
      <c r="T816" s="202"/>
      <c r="U816" s="202"/>
      <c r="V816" s="202"/>
      <c r="W816" s="202"/>
      <c r="X816" s="202"/>
      <c r="Y816" s="202"/>
      <c r="Z816" s="202"/>
    </row>
    <row r="817" spans="1:26">
      <c r="A817" s="202"/>
      <c r="B817" s="202"/>
      <c r="C817" s="202"/>
      <c r="D817" s="202"/>
      <c r="E817" s="202"/>
      <c r="F817" s="202"/>
      <c r="G817" s="202"/>
      <c r="H817" s="202"/>
      <c r="I817" s="202"/>
      <c r="J817" s="202"/>
      <c r="K817" s="202"/>
      <c r="L817" s="202"/>
      <c r="M817" s="202"/>
      <c r="N817" s="202"/>
      <c r="O817" s="202"/>
      <c r="P817" s="202"/>
      <c r="Q817" s="202"/>
      <c r="R817" s="202"/>
      <c r="S817" s="202"/>
      <c r="T817" s="202"/>
      <c r="U817" s="202"/>
      <c r="V817" s="202"/>
      <c r="W817" s="202"/>
      <c r="X817" s="202"/>
      <c r="Y817" s="202"/>
      <c r="Z817" s="202"/>
    </row>
    <row r="818" spans="1:26">
      <c r="A818" s="202"/>
      <c r="B818" s="202"/>
      <c r="C818" s="202"/>
      <c r="D818" s="202"/>
      <c r="E818" s="202"/>
      <c r="F818" s="202"/>
      <c r="G818" s="202"/>
      <c r="H818" s="202"/>
      <c r="I818" s="202"/>
      <c r="J818" s="202"/>
      <c r="K818" s="202"/>
      <c r="L818" s="202"/>
      <c r="M818" s="202"/>
      <c r="N818" s="202"/>
      <c r="O818" s="202"/>
      <c r="P818" s="202"/>
      <c r="Q818" s="202"/>
      <c r="R818" s="202"/>
      <c r="S818" s="202"/>
      <c r="T818" s="202"/>
      <c r="U818" s="202"/>
      <c r="V818" s="202"/>
      <c r="W818" s="202"/>
      <c r="X818" s="202"/>
      <c r="Y818" s="202"/>
      <c r="Z818" s="202"/>
    </row>
    <row r="819" spans="1:26">
      <c r="A819" s="202"/>
      <c r="B819" s="202"/>
      <c r="C819" s="202"/>
      <c r="D819" s="202"/>
      <c r="E819" s="202"/>
      <c r="F819" s="202"/>
      <c r="G819" s="202"/>
      <c r="H819" s="202"/>
      <c r="I819" s="202"/>
      <c r="J819" s="202"/>
      <c r="K819" s="202"/>
      <c r="L819" s="202"/>
      <c r="M819" s="202"/>
      <c r="N819" s="202"/>
      <c r="O819" s="202"/>
      <c r="P819" s="202"/>
      <c r="Q819" s="202"/>
      <c r="R819" s="202"/>
      <c r="S819" s="202"/>
      <c r="T819" s="202"/>
      <c r="U819" s="202"/>
      <c r="V819" s="202"/>
      <c r="W819" s="202"/>
      <c r="X819" s="202"/>
      <c r="Y819" s="202"/>
      <c r="Z819" s="202"/>
    </row>
    <row r="820" spans="1:26">
      <c r="A820" s="202"/>
      <c r="B820" s="202"/>
      <c r="C820" s="202"/>
      <c r="D820" s="202"/>
      <c r="E820" s="202"/>
      <c r="F820" s="202"/>
      <c r="G820" s="202"/>
      <c r="H820" s="202"/>
      <c r="I820" s="202"/>
      <c r="J820" s="202"/>
      <c r="K820" s="202"/>
      <c r="L820" s="202"/>
      <c r="M820" s="202"/>
      <c r="N820" s="202"/>
      <c r="O820" s="202"/>
      <c r="P820" s="202"/>
      <c r="Q820" s="202"/>
      <c r="R820" s="202"/>
      <c r="S820" s="202"/>
      <c r="T820" s="202"/>
      <c r="U820" s="202"/>
      <c r="V820" s="202"/>
      <c r="W820" s="202"/>
      <c r="X820" s="202"/>
      <c r="Y820" s="202"/>
      <c r="Z820" s="202"/>
    </row>
    <row r="821" spans="1:26">
      <c r="A821" s="202"/>
      <c r="B821" s="202"/>
      <c r="C821" s="202"/>
      <c r="D821" s="202"/>
      <c r="E821" s="202"/>
      <c r="F821" s="202"/>
      <c r="G821" s="202"/>
      <c r="H821" s="202"/>
      <c r="I821" s="202"/>
      <c r="J821" s="202"/>
      <c r="K821" s="202"/>
      <c r="L821" s="202"/>
      <c r="M821" s="202"/>
      <c r="N821" s="202"/>
      <c r="O821" s="202"/>
      <c r="P821" s="202"/>
      <c r="Q821" s="202"/>
      <c r="R821" s="202"/>
      <c r="S821" s="202"/>
      <c r="T821" s="202"/>
      <c r="U821" s="202"/>
      <c r="V821" s="202"/>
      <c r="W821" s="202"/>
      <c r="X821" s="202"/>
      <c r="Y821" s="202"/>
      <c r="Z821" s="202"/>
    </row>
    <row r="822" spans="1:26">
      <c r="A822" s="202"/>
      <c r="B822" s="202"/>
      <c r="C822" s="202"/>
      <c r="D822" s="202"/>
      <c r="E822" s="202"/>
      <c r="F822" s="202"/>
      <c r="G822" s="202"/>
      <c r="H822" s="202"/>
      <c r="I822" s="202"/>
      <c r="J822" s="202"/>
      <c r="K822" s="202"/>
      <c r="L822" s="202"/>
      <c r="M822" s="202"/>
      <c r="N822" s="202"/>
      <c r="O822" s="202"/>
      <c r="P822" s="202"/>
      <c r="Q822" s="202"/>
      <c r="R822" s="202"/>
      <c r="S822" s="202"/>
      <c r="T822" s="202"/>
      <c r="U822" s="202"/>
      <c r="V822" s="202"/>
      <c r="W822" s="202"/>
      <c r="X822" s="202"/>
      <c r="Y822" s="202"/>
      <c r="Z822" s="202"/>
    </row>
    <row r="823" spans="1:26">
      <c r="A823" s="202"/>
      <c r="B823" s="202"/>
      <c r="C823" s="202"/>
      <c r="D823" s="202"/>
      <c r="E823" s="202"/>
      <c r="F823" s="202"/>
      <c r="G823" s="202"/>
      <c r="H823" s="202"/>
      <c r="I823" s="202"/>
      <c r="J823" s="202"/>
      <c r="K823" s="202"/>
      <c r="L823" s="202"/>
      <c r="M823" s="202"/>
      <c r="N823" s="202"/>
      <c r="O823" s="202"/>
      <c r="P823" s="202"/>
      <c r="Q823" s="202"/>
      <c r="R823" s="202"/>
      <c r="S823" s="202"/>
      <c r="T823" s="202"/>
      <c r="U823" s="202"/>
      <c r="V823" s="202"/>
      <c r="W823" s="202"/>
      <c r="X823" s="202"/>
      <c r="Y823" s="202"/>
      <c r="Z823" s="202"/>
    </row>
    <row r="824" spans="1:26">
      <c r="A824" s="202"/>
      <c r="B824" s="202"/>
      <c r="C824" s="202"/>
      <c r="D824" s="202"/>
      <c r="E824" s="202"/>
      <c r="F824" s="202"/>
      <c r="G824" s="202"/>
      <c r="H824" s="202"/>
      <c r="I824" s="202"/>
      <c r="J824" s="202"/>
      <c r="K824" s="202"/>
      <c r="L824" s="202"/>
      <c r="M824" s="202"/>
      <c r="N824" s="202"/>
      <c r="O824" s="202"/>
      <c r="P824" s="202"/>
      <c r="Q824" s="202"/>
      <c r="R824" s="202"/>
      <c r="S824" s="202"/>
      <c r="T824" s="202"/>
      <c r="U824" s="202"/>
      <c r="V824" s="202"/>
      <c r="W824" s="202"/>
      <c r="X824" s="202"/>
      <c r="Y824" s="202"/>
      <c r="Z824" s="202"/>
    </row>
    <row r="825" spans="1:26">
      <c r="A825" s="202"/>
      <c r="B825" s="202"/>
      <c r="C825" s="202"/>
      <c r="D825" s="202"/>
      <c r="E825" s="202"/>
      <c r="F825" s="202"/>
      <c r="G825" s="202"/>
      <c r="H825" s="202"/>
      <c r="I825" s="202"/>
      <c r="J825" s="202"/>
      <c r="K825" s="202"/>
      <c r="L825" s="202"/>
      <c r="M825" s="202"/>
      <c r="N825" s="202"/>
      <c r="O825" s="202"/>
      <c r="P825" s="202"/>
      <c r="Q825" s="202"/>
      <c r="R825" s="202"/>
      <c r="S825" s="202"/>
      <c r="T825" s="202"/>
      <c r="U825" s="202"/>
      <c r="V825" s="202"/>
      <c r="W825" s="202"/>
      <c r="X825" s="202"/>
      <c r="Y825" s="202"/>
      <c r="Z825" s="202"/>
    </row>
    <row r="826" spans="1:26">
      <c r="A826" s="202"/>
      <c r="B826" s="202"/>
      <c r="C826" s="202"/>
      <c r="D826" s="202"/>
      <c r="E826" s="202"/>
      <c r="F826" s="202"/>
      <c r="G826" s="202"/>
      <c r="H826" s="202"/>
      <c r="I826" s="202"/>
      <c r="J826" s="202"/>
      <c r="K826" s="202"/>
      <c r="L826" s="202"/>
      <c r="M826" s="202"/>
      <c r="N826" s="202"/>
      <c r="O826" s="202"/>
      <c r="P826" s="202"/>
      <c r="Q826" s="202"/>
      <c r="R826" s="202"/>
      <c r="S826" s="202"/>
      <c r="T826" s="202"/>
      <c r="U826" s="202"/>
      <c r="V826" s="202"/>
      <c r="W826" s="202"/>
      <c r="X826" s="202"/>
      <c r="Y826" s="202"/>
      <c r="Z826" s="202"/>
    </row>
    <row r="827" spans="1:26">
      <c r="A827" s="202"/>
      <c r="B827" s="202"/>
      <c r="C827" s="202"/>
      <c r="D827" s="202"/>
      <c r="E827" s="202"/>
      <c r="F827" s="202"/>
      <c r="G827" s="202"/>
      <c r="H827" s="202"/>
      <c r="I827" s="202"/>
      <c r="J827" s="202"/>
      <c r="K827" s="202"/>
      <c r="L827" s="202"/>
      <c r="M827" s="202"/>
      <c r="N827" s="202"/>
      <c r="O827" s="202"/>
      <c r="P827" s="202"/>
      <c r="Q827" s="202"/>
      <c r="R827" s="202"/>
      <c r="S827" s="202"/>
      <c r="T827" s="202"/>
      <c r="U827" s="202"/>
      <c r="V827" s="202"/>
      <c r="W827" s="202"/>
      <c r="X827" s="202"/>
      <c r="Y827" s="202"/>
      <c r="Z827" s="202"/>
    </row>
    <row r="828" spans="1:26">
      <c r="A828" s="202"/>
      <c r="B828" s="202"/>
      <c r="C828" s="202"/>
      <c r="D828" s="202"/>
      <c r="E828" s="202"/>
      <c r="F828" s="202"/>
      <c r="G828" s="202"/>
      <c r="H828" s="202"/>
      <c r="I828" s="202"/>
      <c r="J828" s="202"/>
      <c r="K828" s="202"/>
      <c r="L828" s="202"/>
      <c r="M828" s="202"/>
      <c r="N828" s="202"/>
      <c r="O828" s="202"/>
      <c r="P828" s="202"/>
      <c r="Q828" s="202"/>
      <c r="R828" s="202"/>
      <c r="S828" s="202"/>
      <c r="T828" s="202"/>
      <c r="U828" s="202"/>
      <c r="V828" s="202"/>
      <c r="W828" s="202"/>
      <c r="X828" s="202"/>
      <c r="Y828" s="202"/>
      <c r="Z828" s="202"/>
    </row>
    <row r="829" spans="1:26">
      <c r="A829" s="202"/>
      <c r="B829" s="202"/>
      <c r="C829" s="202"/>
      <c r="D829" s="202"/>
      <c r="E829" s="202"/>
      <c r="F829" s="202"/>
      <c r="G829" s="202"/>
      <c r="H829" s="202"/>
      <c r="I829" s="202"/>
      <c r="J829" s="202"/>
      <c r="K829" s="202"/>
      <c r="L829" s="202"/>
      <c r="M829" s="202"/>
      <c r="N829" s="202"/>
      <c r="O829" s="202"/>
      <c r="P829" s="202"/>
      <c r="Q829" s="202"/>
      <c r="R829" s="202"/>
      <c r="S829" s="202"/>
      <c r="T829" s="202"/>
      <c r="U829" s="202"/>
      <c r="V829" s="202"/>
      <c r="W829" s="202"/>
      <c r="X829" s="202"/>
      <c r="Y829" s="202"/>
      <c r="Z829" s="202"/>
    </row>
    <row r="830" spans="1:26">
      <c r="A830" s="202"/>
      <c r="B830" s="202"/>
      <c r="C830" s="202"/>
      <c r="D830" s="202"/>
      <c r="E830" s="202"/>
      <c r="F830" s="202"/>
      <c r="G830" s="202"/>
      <c r="H830" s="202"/>
      <c r="I830" s="202"/>
      <c r="J830" s="202"/>
      <c r="K830" s="202"/>
      <c r="L830" s="202"/>
      <c r="M830" s="202"/>
      <c r="N830" s="202"/>
      <c r="O830" s="202"/>
      <c r="P830" s="202"/>
      <c r="Q830" s="202"/>
      <c r="R830" s="202"/>
      <c r="S830" s="202"/>
      <c r="T830" s="202"/>
      <c r="U830" s="202"/>
      <c r="V830" s="202"/>
      <c r="W830" s="202"/>
      <c r="X830" s="202"/>
      <c r="Y830" s="202"/>
      <c r="Z830" s="202"/>
    </row>
    <row r="831" spans="1:26">
      <c r="A831" s="202"/>
      <c r="B831" s="202"/>
      <c r="C831" s="202"/>
      <c r="D831" s="202"/>
      <c r="E831" s="202"/>
      <c r="F831" s="202"/>
      <c r="G831" s="202"/>
      <c r="H831" s="202"/>
      <c r="I831" s="202"/>
      <c r="J831" s="202"/>
      <c r="K831" s="202"/>
      <c r="L831" s="202"/>
      <c r="M831" s="202"/>
      <c r="N831" s="202"/>
      <c r="O831" s="202"/>
      <c r="P831" s="202"/>
      <c r="Q831" s="202"/>
      <c r="R831" s="202"/>
      <c r="S831" s="202"/>
      <c r="T831" s="202"/>
      <c r="U831" s="202"/>
      <c r="V831" s="202"/>
      <c r="W831" s="202"/>
      <c r="X831" s="202"/>
      <c r="Y831" s="202"/>
      <c r="Z831" s="202"/>
    </row>
    <row r="832" spans="1:26">
      <c r="A832" s="202"/>
      <c r="B832" s="202"/>
      <c r="C832" s="202"/>
      <c r="D832" s="202"/>
      <c r="E832" s="202"/>
      <c r="F832" s="202"/>
      <c r="G832" s="202"/>
      <c r="H832" s="202"/>
      <c r="I832" s="202"/>
      <c r="J832" s="202"/>
      <c r="K832" s="202"/>
      <c r="L832" s="202"/>
      <c r="M832" s="202"/>
      <c r="N832" s="202"/>
      <c r="O832" s="202"/>
      <c r="P832" s="202"/>
      <c r="Q832" s="202"/>
      <c r="R832" s="202"/>
      <c r="S832" s="202"/>
      <c r="T832" s="202"/>
      <c r="U832" s="202"/>
      <c r="V832" s="202"/>
      <c r="W832" s="202"/>
      <c r="X832" s="202"/>
      <c r="Y832" s="202"/>
      <c r="Z832" s="202"/>
    </row>
    <row r="833" spans="1:26">
      <c r="A833" s="202"/>
      <c r="B833" s="202"/>
      <c r="C833" s="202"/>
      <c r="D833" s="202"/>
      <c r="E833" s="202"/>
      <c r="F833" s="202"/>
      <c r="G833" s="202"/>
      <c r="H833" s="202"/>
      <c r="I833" s="202"/>
      <c r="J833" s="202"/>
      <c r="K833" s="202"/>
      <c r="L833" s="202"/>
      <c r="M833" s="202"/>
      <c r="N833" s="202"/>
      <c r="O833" s="202"/>
      <c r="P833" s="202"/>
      <c r="Q833" s="202"/>
      <c r="R833" s="202"/>
      <c r="S833" s="202"/>
      <c r="T833" s="202"/>
      <c r="U833" s="202"/>
      <c r="V833" s="202"/>
      <c r="W833" s="202"/>
      <c r="X833" s="202"/>
      <c r="Y833" s="202"/>
      <c r="Z833" s="202"/>
    </row>
    <row r="834" spans="1:26">
      <c r="A834" s="202"/>
      <c r="B834" s="202"/>
      <c r="C834" s="202"/>
      <c r="D834" s="202"/>
      <c r="E834" s="202"/>
      <c r="F834" s="202"/>
      <c r="G834" s="202"/>
      <c r="H834" s="202"/>
      <c r="I834" s="202"/>
      <c r="J834" s="202"/>
      <c r="K834" s="202"/>
      <c r="L834" s="202"/>
      <c r="M834" s="202"/>
      <c r="N834" s="202"/>
      <c r="O834" s="202"/>
      <c r="P834" s="202"/>
      <c r="Q834" s="202"/>
      <c r="R834" s="202"/>
      <c r="S834" s="202"/>
      <c r="T834" s="202"/>
      <c r="U834" s="202"/>
      <c r="V834" s="202"/>
      <c r="W834" s="202"/>
      <c r="X834" s="202"/>
      <c r="Y834" s="202"/>
      <c r="Z834" s="202"/>
    </row>
    <row r="835" spans="1:26">
      <c r="A835" s="202"/>
      <c r="B835" s="202"/>
      <c r="C835" s="202"/>
      <c r="D835" s="202"/>
      <c r="E835" s="202"/>
      <c r="F835" s="202"/>
      <c r="G835" s="202"/>
      <c r="H835" s="202"/>
      <c r="I835" s="202"/>
      <c r="J835" s="202"/>
      <c r="K835" s="202"/>
      <c r="L835" s="202"/>
      <c r="M835" s="202"/>
      <c r="N835" s="202"/>
      <c r="O835" s="202"/>
      <c r="P835" s="202"/>
      <c r="Q835" s="202"/>
      <c r="R835" s="202"/>
      <c r="S835" s="202"/>
      <c r="T835" s="202"/>
      <c r="U835" s="202"/>
      <c r="V835" s="202"/>
      <c r="W835" s="202"/>
      <c r="X835" s="202"/>
      <c r="Y835" s="202"/>
      <c r="Z835" s="202"/>
    </row>
    <row r="836" spans="1:26">
      <c r="A836" s="202"/>
      <c r="B836" s="202"/>
      <c r="C836" s="202"/>
      <c r="D836" s="202"/>
      <c r="E836" s="202"/>
      <c r="F836" s="202"/>
      <c r="G836" s="202"/>
      <c r="H836" s="202"/>
      <c r="I836" s="202"/>
      <c r="J836" s="202"/>
      <c r="K836" s="202"/>
      <c r="L836" s="202"/>
      <c r="M836" s="202"/>
      <c r="N836" s="202"/>
      <c r="O836" s="202"/>
      <c r="P836" s="202"/>
      <c r="Q836" s="202"/>
      <c r="R836" s="202"/>
      <c r="S836" s="202"/>
      <c r="T836" s="202"/>
      <c r="U836" s="202"/>
      <c r="V836" s="202"/>
      <c r="W836" s="202"/>
      <c r="X836" s="202"/>
      <c r="Y836" s="202"/>
      <c r="Z836" s="202"/>
    </row>
    <row r="837" spans="1:26">
      <c r="A837" s="202"/>
      <c r="B837" s="202"/>
      <c r="C837" s="202"/>
      <c r="D837" s="202"/>
      <c r="E837" s="202"/>
      <c r="F837" s="202"/>
      <c r="G837" s="202"/>
      <c r="H837" s="202"/>
      <c r="I837" s="202"/>
      <c r="J837" s="202"/>
      <c r="K837" s="202"/>
      <c r="L837" s="202"/>
      <c r="M837" s="202"/>
      <c r="N837" s="202"/>
      <c r="O837" s="202"/>
      <c r="P837" s="202"/>
      <c r="Q837" s="202"/>
      <c r="R837" s="202"/>
      <c r="S837" s="202"/>
      <c r="T837" s="202"/>
      <c r="U837" s="202"/>
      <c r="V837" s="202"/>
      <c r="W837" s="202"/>
      <c r="X837" s="202"/>
      <c r="Y837" s="202"/>
      <c r="Z837" s="202"/>
    </row>
    <row r="838" spans="1:26">
      <c r="A838" s="202"/>
      <c r="B838" s="202"/>
      <c r="C838" s="202"/>
      <c r="D838" s="202"/>
      <c r="E838" s="202"/>
      <c r="F838" s="202"/>
      <c r="G838" s="202"/>
      <c r="H838" s="202"/>
      <c r="I838" s="202"/>
      <c r="J838" s="202"/>
      <c r="K838" s="202"/>
      <c r="L838" s="202"/>
      <c r="M838" s="202"/>
      <c r="N838" s="202"/>
      <c r="O838" s="202"/>
      <c r="P838" s="202"/>
      <c r="Q838" s="202"/>
      <c r="R838" s="202"/>
      <c r="S838" s="202"/>
      <c r="T838" s="202"/>
      <c r="U838" s="202"/>
      <c r="V838" s="202"/>
      <c r="W838" s="202"/>
      <c r="X838" s="202"/>
      <c r="Y838" s="202"/>
      <c r="Z838" s="202"/>
    </row>
    <row r="839" spans="1:26">
      <c r="A839" s="202"/>
      <c r="B839" s="202"/>
      <c r="C839" s="202"/>
      <c r="D839" s="202"/>
      <c r="E839" s="202"/>
      <c r="F839" s="202"/>
      <c r="G839" s="202"/>
      <c r="H839" s="202"/>
      <c r="I839" s="202"/>
      <c r="J839" s="202"/>
      <c r="K839" s="202"/>
      <c r="L839" s="202"/>
      <c r="M839" s="202"/>
      <c r="N839" s="202"/>
      <c r="O839" s="202"/>
      <c r="P839" s="202"/>
      <c r="Q839" s="202"/>
      <c r="R839" s="202"/>
      <c r="S839" s="202"/>
      <c r="T839" s="202"/>
      <c r="U839" s="202"/>
      <c r="V839" s="202"/>
      <c r="W839" s="202"/>
      <c r="X839" s="202"/>
      <c r="Y839" s="202"/>
      <c r="Z839" s="202"/>
    </row>
    <row r="840" spans="1:26">
      <c r="A840" s="202"/>
      <c r="B840" s="202"/>
      <c r="C840" s="202"/>
      <c r="D840" s="202"/>
      <c r="E840" s="202"/>
      <c r="F840" s="202"/>
      <c r="G840" s="202"/>
      <c r="H840" s="202"/>
      <c r="I840" s="202"/>
      <c r="J840" s="202"/>
      <c r="K840" s="202"/>
      <c r="L840" s="202"/>
      <c r="M840" s="202"/>
      <c r="N840" s="202"/>
      <c r="O840" s="202"/>
      <c r="P840" s="202"/>
      <c r="Q840" s="202"/>
      <c r="R840" s="202"/>
      <c r="S840" s="202"/>
      <c r="T840" s="202"/>
      <c r="U840" s="202"/>
      <c r="V840" s="202"/>
      <c r="W840" s="202"/>
      <c r="X840" s="202"/>
      <c r="Y840" s="202"/>
      <c r="Z840" s="202"/>
    </row>
    <row r="841" spans="1:26">
      <c r="A841" s="202"/>
      <c r="B841" s="202"/>
      <c r="C841" s="202"/>
      <c r="D841" s="202"/>
      <c r="E841" s="202"/>
      <c r="F841" s="202"/>
      <c r="G841" s="202"/>
      <c r="H841" s="202"/>
      <c r="I841" s="202"/>
      <c r="J841" s="202"/>
      <c r="K841" s="202"/>
      <c r="L841" s="202"/>
      <c r="M841" s="202"/>
      <c r="N841" s="202"/>
      <c r="O841" s="202"/>
      <c r="P841" s="202"/>
      <c r="Q841" s="202"/>
      <c r="R841" s="202"/>
      <c r="S841" s="202"/>
      <c r="T841" s="202"/>
      <c r="U841" s="202"/>
      <c r="V841" s="202"/>
      <c r="W841" s="202"/>
      <c r="X841" s="202"/>
      <c r="Y841" s="202"/>
      <c r="Z841" s="202"/>
    </row>
    <row r="842" spans="1:26">
      <c r="A842" s="202"/>
      <c r="B842" s="202"/>
      <c r="C842" s="202"/>
      <c r="D842" s="202"/>
      <c r="E842" s="202"/>
      <c r="F842" s="202"/>
      <c r="G842" s="202"/>
      <c r="H842" s="202"/>
      <c r="I842" s="202"/>
      <c r="J842" s="202"/>
      <c r="K842" s="202"/>
      <c r="L842" s="202"/>
      <c r="M842" s="202"/>
      <c r="N842" s="202"/>
      <c r="O842" s="202"/>
      <c r="P842" s="202"/>
      <c r="Q842" s="202"/>
      <c r="R842" s="202"/>
      <c r="S842" s="202"/>
      <c r="T842" s="202"/>
      <c r="U842" s="202"/>
      <c r="V842" s="202"/>
      <c r="W842" s="202"/>
      <c r="X842" s="202"/>
      <c r="Y842" s="202"/>
      <c r="Z842" s="202"/>
    </row>
    <row r="843" spans="1:26">
      <c r="A843" s="202"/>
      <c r="B843" s="202"/>
      <c r="C843" s="202"/>
      <c r="D843" s="202"/>
      <c r="E843" s="202"/>
      <c r="F843" s="202"/>
      <c r="G843" s="202"/>
      <c r="H843" s="202"/>
      <c r="I843" s="202"/>
      <c r="J843" s="202"/>
      <c r="K843" s="202"/>
      <c r="L843" s="202"/>
      <c r="M843" s="202"/>
      <c r="N843" s="202"/>
      <c r="O843" s="202"/>
      <c r="P843" s="202"/>
      <c r="Q843" s="202"/>
      <c r="R843" s="202"/>
      <c r="S843" s="202"/>
      <c r="T843" s="202"/>
      <c r="U843" s="202"/>
      <c r="V843" s="202"/>
      <c r="W843" s="202"/>
      <c r="X843" s="202"/>
      <c r="Y843" s="202"/>
      <c r="Z843" s="202"/>
    </row>
    <row r="844" spans="1:26">
      <c r="A844" s="202"/>
      <c r="B844" s="202"/>
      <c r="C844" s="202"/>
      <c r="D844" s="202"/>
      <c r="E844" s="202"/>
      <c r="F844" s="202"/>
      <c r="G844" s="202"/>
      <c r="H844" s="202"/>
      <c r="I844" s="202"/>
      <c r="J844" s="202"/>
      <c r="K844" s="202"/>
      <c r="L844" s="202"/>
      <c r="M844" s="202"/>
      <c r="N844" s="202"/>
      <c r="O844" s="202"/>
      <c r="P844" s="202"/>
      <c r="Q844" s="202"/>
      <c r="R844" s="202"/>
      <c r="S844" s="202"/>
      <c r="T844" s="202"/>
      <c r="U844" s="202"/>
      <c r="V844" s="202"/>
      <c r="W844" s="202"/>
      <c r="X844" s="202"/>
      <c r="Y844" s="202"/>
      <c r="Z844" s="202"/>
    </row>
    <row r="845" spans="1:26">
      <c r="A845" s="202"/>
      <c r="B845" s="202"/>
      <c r="C845" s="202"/>
      <c r="D845" s="202"/>
      <c r="E845" s="202"/>
      <c r="F845" s="202"/>
      <c r="G845" s="202"/>
      <c r="H845" s="202"/>
      <c r="I845" s="202"/>
      <c r="J845" s="202"/>
      <c r="K845" s="202"/>
      <c r="L845" s="202"/>
      <c r="M845" s="202"/>
      <c r="N845" s="202"/>
      <c r="O845" s="202"/>
      <c r="P845" s="202"/>
      <c r="Q845" s="202"/>
      <c r="R845" s="202"/>
      <c r="S845" s="202"/>
      <c r="T845" s="202"/>
      <c r="U845" s="202"/>
      <c r="V845" s="202"/>
      <c r="W845" s="202"/>
      <c r="X845" s="202"/>
      <c r="Y845" s="202"/>
      <c r="Z845" s="202"/>
    </row>
    <row r="846" spans="1:26">
      <c r="A846" s="202"/>
      <c r="B846" s="202"/>
      <c r="C846" s="202"/>
      <c r="D846" s="202"/>
      <c r="E846" s="202"/>
      <c r="F846" s="202"/>
      <c r="G846" s="202"/>
      <c r="H846" s="202"/>
      <c r="I846" s="202"/>
      <c r="J846" s="202"/>
      <c r="K846" s="202"/>
      <c r="L846" s="202"/>
      <c r="M846" s="202"/>
      <c r="N846" s="202"/>
      <c r="O846" s="202"/>
      <c r="P846" s="202"/>
      <c r="Q846" s="202"/>
      <c r="R846" s="202"/>
      <c r="S846" s="202"/>
      <c r="T846" s="202"/>
      <c r="U846" s="202"/>
      <c r="V846" s="202"/>
      <c r="W846" s="202"/>
      <c r="X846" s="202"/>
      <c r="Y846" s="202"/>
      <c r="Z846" s="202"/>
    </row>
    <row r="847" spans="1:26">
      <c r="A847" s="202"/>
      <c r="B847" s="202"/>
      <c r="C847" s="202"/>
      <c r="D847" s="202"/>
      <c r="E847" s="202"/>
      <c r="F847" s="202"/>
      <c r="G847" s="202"/>
      <c r="H847" s="202"/>
      <c r="I847" s="202"/>
      <c r="J847" s="202"/>
      <c r="K847" s="202"/>
      <c r="L847" s="202"/>
      <c r="M847" s="202"/>
      <c r="N847" s="202"/>
      <c r="O847" s="202"/>
      <c r="P847" s="202"/>
      <c r="Q847" s="202"/>
      <c r="R847" s="202"/>
      <c r="S847" s="202"/>
      <c r="T847" s="202"/>
      <c r="U847" s="202"/>
      <c r="V847" s="202"/>
      <c r="W847" s="202"/>
      <c r="X847" s="202"/>
      <c r="Y847" s="202"/>
      <c r="Z847" s="202"/>
    </row>
    <row r="848" spans="1:26">
      <c r="A848" s="202"/>
      <c r="B848" s="202"/>
      <c r="C848" s="202"/>
      <c r="D848" s="202"/>
      <c r="E848" s="202"/>
      <c r="F848" s="202"/>
      <c r="G848" s="202"/>
      <c r="H848" s="202"/>
      <c r="I848" s="202"/>
      <c r="J848" s="202"/>
      <c r="K848" s="202"/>
      <c r="L848" s="202"/>
      <c r="M848" s="202"/>
      <c r="N848" s="202"/>
      <c r="O848" s="202"/>
      <c r="P848" s="202"/>
      <c r="Q848" s="202"/>
      <c r="R848" s="202"/>
      <c r="S848" s="202"/>
      <c r="T848" s="202"/>
      <c r="U848" s="202"/>
      <c r="V848" s="202"/>
      <c r="W848" s="202"/>
      <c r="X848" s="202"/>
      <c r="Y848" s="202"/>
      <c r="Z848" s="202"/>
    </row>
    <row r="849" spans="1:26">
      <c r="A849" s="202"/>
      <c r="B849" s="202"/>
      <c r="C849" s="202"/>
      <c r="D849" s="202"/>
      <c r="E849" s="202"/>
      <c r="F849" s="202"/>
      <c r="G849" s="202"/>
      <c r="H849" s="202"/>
      <c r="I849" s="202"/>
      <c r="J849" s="202"/>
      <c r="K849" s="202"/>
      <c r="L849" s="202"/>
      <c r="M849" s="202"/>
      <c r="N849" s="202"/>
      <c r="O849" s="202"/>
      <c r="P849" s="202"/>
      <c r="Q849" s="202"/>
      <c r="R849" s="202"/>
      <c r="S849" s="202"/>
      <c r="T849" s="202"/>
      <c r="U849" s="202"/>
      <c r="V849" s="202"/>
      <c r="W849" s="202"/>
      <c r="X849" s="202"/>
      <c r="Y849" s="202"/>
      <c r="Z849" s="202"/>
    </row>
    <row r="850" spans="1:26">
      <c r="A850" s="202"/>
      <c r="B850" s="202"/>
      <c r="C850" s="202"/>
      <c r="D850" s="202"/>
      <c r="E850" s="202"/>
      <c r="F850" s="202"/>
      <c r="G850" s="202"/>
      <c r="H850" s="202"/>
      <c r="I850" s="202"/>
      <c r="J850" s="202"/>
      <c r="K850" s="202"/>
      <c r="L850" s="202"/>
      <c r="M850" s="202"/>
      <c r="N850" s="202"/>
      <c r="O850" s="202"/>
      <c r="P850" s="202"/>
      <c r="Q850" s="202"/>
      <c r="R850" s="202"/>
      <c r="S850" s="202"/>
      <c r="T850" s="202"/>
      <c r="U850" s="202"/>
      <c r="V850" s="202"/>
      <c r="W850" s="202"/>
      <c r="X850" s="202"/>
      <c r="Y850" s="202"/>
      <c r="Z850" s="202"/>
    </row>
    <row r="851" spans="1:26">
      <c r="A851" s="202"/>
      <c r="B851" s="202"/>
      <c r="C851" s="202"/>
      <c r="D851" s="202"/>
      <c r="E851" s="202"/>
      <c r="F851" s="202"/>
      <c r="G851" s="202"/>
      <c r="H851" s="202"/>
      <c r="I851" s="202"/>
      <c r="J851" s="202"/>
      <c r="K851" s="202"/>
      <c r="L851" s="202"/>
      <c r="M851" s="202"/>
      <c r="N851" s="202"/>
      <c r="O851" s="202"/>
      <c r="P851" s="202"/>
      <c r="Q851" s="202"/>
      <c r="R851" s="202"/>
      <c r="S851" s="202"/>
      <c r="T851" s="202"/>
      <c r="U851" s="202"/>
      <c r="V851" s="202"/>
      <c r="W851" s="202"/>
      <c r="X851" s="202"/>
      <c r="Y851" s="202"/>
      <c r="Z851" s="202"/>
    </row>
    <row r="852" spans="1:26">
      <c r="A852" s="202"/>
      <c r="B852" s="202"/>
      <c r="C852" s="202"/>
      <c r="D852" s="202"/>
      <c r="E852" s="202"/>
      <c r="F852" s="202"/>
      <c r="G852" s="202"/>
      <c r="H852" s="202"/>
      <c r="I852" s="202"/>
      <c r="J852" s="202"/>
      <c r="K852" s="202"/>
      <c r="L852" s="202"/>
      <c r="M852" s="202"/>
      <c r="N852" s="202"/>
      <c r="O852" s="202"/>
      <c r="P852" s="202"/>
      <c r="Q852" s="202"/>
      <c r="R852" s="202"/>
      <c r="S852" s="202"/>
      <c r="T852" s="202"/>
      <c r="U852" s="202"/>
      <c r="V852" s="202"/>
      <c r="W852" s="202"/>
      <c r="X852" s="202"/>
      <c r="Y852" s="202"/>
      <c r="Z852" s="202"/>
    </row>
    <row r="853" spans="1:26">
      <c r="A853" s="202"/>
      <c r="B853" s="202"/>
      <c r="C853" s="202"/>
      <c r="D853" s="202"/>
      <c r="E853" s="202"/>
      <c r="F853" s="202"/>
      <c r="G853" s="202"/>
      <c r="H853" s="202"/>
      <c r="I853" s="202"/>
      <c r="J853" s="202"/>
      <c r="K853" s="202"/>
      <c r="L853" s="202"/>
      <c r="M853" s="202"/>
      <c r="N853" s="202"/>
      <c r="O853" s="202"/>
      <c r="P853" s="202"/>
      <c r="Q853" s="202"/>
      <c r="R853" s="202"/>
      <c r="S853" s="202"/>
      <c r="T853" s="202"/>
      <c r="U853" s="202"/>
      <c r="V853" s="202"/>
      <c r="W853" s="202"/>
      <c r="X853" s="202"/>
      <c r="Y853" s="202"/>
      <c r="Z853" s="202"/>
    </row>
    <row r="854" spans="1:26">
      <c r="A854" s="202"/>
      <c r="B854" s="202"/>
      <c r="C854" s="202"/>
      <c r="D854" s="202"/>
      <c r="E854" s="202"/>
      <c r="F854" s="202"/>
      <c r="G854" s="202"/>
      <c r="H854" s="202"/>
      <c r="I854" s="202"/>
      <c r="J854" s="202"/>
      <c r="K854" s="202"/>
      <c r="L854" s="202"/>
      <c r="M854" s="202"/>
      <c r="N854" s="202"/>
      <c r="O854" s="202"/>
      <c r="P854" s="202"/>
      <c r="Q854" s="202"/>
      <c r="R854" s="202"/>
      <c r="S854" s="202"/>
      <c r="T854" s="202"/>
      <c r="U854" s="202"/>
      <c r="V854" s="202"/>
      <c r="W854" s="202"/>
      <c r="X854" s="202"/>
      <c r="Y854" s="202"/>
      <c r="Z854" s="202"/>
    </row>
    <row r="855" spans="1:26">
      <c r="A855" s="202"/>
      <c r="B855" s="202"/>
      <c r="C855" s="202"/>
      <c r="D855" s="202"/>
      <c r="E855" s="202"/>
      <c r="F855" s="202"/>
      <c r="G855" s="202"/>
      <c r="H855" s="202"/>
      <c r="I855" s="202"/>
      <c r="J855" s="202"/>
      <c r="K855" s="202"/>
      <c r="L855" s="202"/>
      <c r="M855" s="202"/>
      <c r="N855" s="202"/>
      <c r="O855" s="202"/>
      <c r="P855" s="202"/>
      <c r="Q855" s="202"/>
      <c r="R855" s="202"/>
      <c r="S855" s="202"/>
      <c r="T855" s="202"/>
      <c r="U855" s="202"/>
      <c r="V855" s="202"/>
      <c r="W855" s="202"/>
      <c r="X855" s="202"/>
      <c r="Y855" s="202"/>
      <c r="Z855" s="202"/>
    </row>
    <row r="856" spans="1:26">
      <c r="A856" s="202"/>
      <c r="B856" s="202"/>
      <c r="C856" s="202"/>
      <c r="D856" s="202"/>
      <c r="E856" s="202"/>
      <c r="F856" s="202"/>
      <c r="G856" s="202"/>
      <c r="H856" s="202"/>
      <c r="I856" s="202"/>
      <c r="J856" s="202"/>
      <c r="K856" s="202"/>
      <c r="L856" s="202"/>
      <c r="M856" s="202"/>
      <c r="N856" s="202"/>
      <c r="O856" s="202"/>
      <c r="P856" s="202"/>
      <c r="Q856" s="202"/>
      <c r="R856" s="202"/>
      <c r="S856" s="202"/>
      <c r="T856" s="202"/>
      <c r="U856" s="202"/>
      <c r="V856" s="202"/>
      <c r="W856" s="202"/>
      <c r="X856" s="202"/>
      <c r="Y856" s="202"/>
      <c r="Z856" s="202"/>
    </row>
    <row r="857" spans="1:26">
      <c r="A857" s="202"/>
      <c r="B857" s="202"/>
      <c r="C857" s="202"/>
      <c r="D857" s="202"/>
      <c r="E857" s="202"/>
      <c r="F857" s="202"/>
      <c r="G857" s="202"/>
      <c r="H857" s="202"/>
      <c r="I857" s="202"/>
      <c r="J857" s="202"/>
      <c r="K857" s="202"/>
      <c r="L857" s="202"/>
      <c r="M857" s="202"/>
      <c r="N857" s="202"/>
      <c r="O857" s="202"/>
      <c r="P857" s="202"/>
      <c r="Q857" s="202"/>
      <c r="R857" s="202"/>
      <c r="S857" s="202"/>
      <c r="T857" s="202"/>
      <c r="U857" s="202"/>
      <c r="V857" s="202"/>
      <c r="W857" s="202"/>
      <c r="X857" s="202"/>
      <c r="Y857" s="202"/>
      <c r="Z857" s="202"/>
    </row>
    <row r="858" spans="1:26">
      <c r="A858" s="202"/>
      <c r="B858" s="202"/>
      <c r="C858" s="202"/>
      <c r="D858" s="202"/>
      <c r="E858" s="202"/>
      <c r="F858" s="202"/>
      <c r="G858" s="202"/>
      <c r="H858" s="202"/>
      <c r="I858" s="202"/>
      <c r="J858" s="202"/>
      <c r="K858" s="202"/>
      <c r="L858" s="202"/>
      <c r="M858" s="202"/>
      <c r="N858" s="202"/>
      <c r="O858" s="202"/>
      <c r="P858" s="202"/>
      <c r="Q858" s="202"/>
      <c r="R858" s="202"/>
      <c r="S858" s="202"/>
      <c r="T858" s="202"/>
      <c r="U858" s="202"/>
      <c r="V858" s="202"/>
      <c r="W858" s="202"/>
      <c r="X858" s="202"/>
      <c r="Y858" s="202"/>
      <c r="Z858" s="202"/>
    </row>
    <row r="859" spans="1:26">
      <c r="A859" s="202"/>
      <c r="B859" s="202"/>
      <c r="C859" s="202"/>
      <c r="D859" s="202"/>
      <c r="E859" s="202"/>
      <c r="F859" s="202"/>
      <c r="G859" s="202"/>
      <c r="H859" s="202"/>
      <c r="I859" s="202"/>
      <c r="J859" s="202"/>
      <c r="K859" s="202"/>
      <c r="L859" s="202"/>
      <c r="M859" s="202"/>
      <c r="N859" s="202"/>
      <c r="O859" s="202"/>
      <c r="P859" s="202"/>
      <c r="Q859" s="202"/>
      <c r="R859" s="202"/>
      <c r="S859" s="202"/>
      <c r="T859" s="202"/>
      <c r="U859" s="202"/>
      <c r="V859" s="202"/>
      <c r="W859" s="202"/>
      <c r="X859" s="202"/>
      <c r="Y859" s="202"/>
      <c r="Z859" s="202"/>
    </row>
    <row r="860" spans="1:26">
      <c r="A860" s="202"/>
      <c r="B860" s="202"/>
      <c r="C860" s="202"/>
      <c r="D860" s="202"/>
      <c r="E860" s="202"/>
      <c r="F860" s="202"/>
      <c r="G860" s="202"/>
      <c r="H860" s="202"/>
      <c r="I860" s="202"/>
      <c r="J860" s="202"/>
      <c r="K860" s="202"/>
      <c r="L860" s="202"/>
      <c r="M860" s="202"/>
      <c r="N860" s="202"/>
      <c r="O860" s="202"/>
      <c r="P860" s="202"/>
      <c r="Q860" s="202"/>
      <c r="R860" s="202"/>
      <c r="S860" s="202"/>
      <c r="T860" s="202"/>
      <c r="U860" s="202"/>
      <c r="V860" s="202"/>
      <c r="W860" s="202"/>
      <c r="X860" s="202"/>
      <c r="Y860" s="202"/>
      <c r="Z860" s="202"/>
    </row>
    <row r="861" spans="1:26">
      <c r="A861" s="202"/>
      <c r="B861" s="202"/>
      <c r="C861" s="202"/>
      <c r="D861" s="202"/>
      <c r="E861" s="202"/>
      <c r="F861" s="202"/>
      <c r="G861" s="202"/>
      <c r="H861" s="202"/>
      <c r="I861" s="202"/>
      <c r="J861" s="202"/>
      <c r="K861" s="202"/>
      <c r="L861" s="202"/>
      <c r="M861" s="202"/>
      <c r="N861" s="202"/>
      <c r="O861" s="202"/>
      <c r="P861" s="202"/>
      <c r="Q861" s="202"/>
      <c r="R861" s="202"/>
      <c r="S861" s="202"/>
      <c r="T861" s="202"/>
      <c r="U861" s="202"/>
      <c r="V861" s="202"/>
      <c r="W861" s="202"/>
      <c r="X861" s="202"/>
      <c r="Y861" s="202"/>
      <c r="Z861" s="202"/>
    </row>
    <row r="862" spans="1:26">
      <c r="A862" s="202"/>
      <c r="B862" s="202"/>
      <c r="C862" s="202"/>
      <c r="D862" s="202"/>
      <c r="E862" s="202"/>
      <c r="F862" s="202"/>
      <c r="G862" s="202"/>
      <c r="H862" s="202"/>
      <c r="I862" s="202"/>
      <c r="J862" s="202"/>
      <c r="K862" s="202"/>
      <c r="L862" s="202"/>
      <c r="M862" s="202"/>
      <c r="N862" s="202"/>
      <c r="O862" s="202"/>
      <c r="P862" s="202"/>
      <c r="Q862" s="202"/>
      <c r="R862" s="202"/>
      <c r="S862" s="202"/>
      <c r="T862" s="202"/>
      <c r="U862" s="202"/>
      <c r="V862" s="202"/>
      <c r="W862" s="202"/>
      <c r="X862" s="202"/>
      <c r="Y862" s="202"/>
      <c r="Z862" s="202"/>
    </row>
    <row r="863" spans="1:26">
      <c r="A863" s="202"/>
      <c r="B863" s="202"/>
      <c r="C863" s="202"/>
      <c r="D863" s="202"/>
      <c r="E863" s="202"/>
      <c r="F863" s="202"/>
      <c r="G863" s="202"/>
      <c r="H863" s="202"/>
      <c r="I863" s="202"/>
      <c r="J863" s="202"/>
      <c r="K863" s="202"/>
      <c r="L863" s="202"/>
      <c r="M863" s="202"/>
      <c r="N863" s="202"/>
      <c r="O863" s="202"/>
      <c r="P863" s="202"/>
      <c r="Q863" s="202"/>
      <c r="R863" s="202"/>
      <c r="S863" s="202"/>
      <c r="T863" s="202"/>
      <c r="U863" s="202"/>
      <c r="V863" s="202"/>
      <c r="W863" s="202"/>
      <c r="X863" s="202"/>
      <c r="Y863" s="202"/>
      <c r="Z863" s="202"/>
    </row>
    <row r="864" spans="1:26">
      <c r="A864" s="202"/>
      <c r="B864" s="202"/>
      <c r="C864" s="202"/>
      <c r="D864" s="202"/>
      <c r="E864" s="202"/>
      <c r="F864" s="202"/>
      <c r="G864" s="202"/>
      <c r="H864" s="202"/>
      <c r="I864" s="202"/>
      <c r="J864" s="202"/>
      <c r="K864" s="202"/>
      <c r="L864" s="202"/>
      <c r="M864" s="202"/>
      <c r="N864" s="202"/>
      <c r="O864" s="202"/>
      <c r="P864" s="202"/>
      <c r="Q864" s="202"/>
      <c r="R864" s="202"/>
      <c r="S864" s="202"/>
      <c r="T864" s="202"/>
      <c r="U864" s="202"/>
      <c r="V864" s="202"/>
      <c r="W864" s="202"/>
      <c r="X864" s="202"/>
      <c r="Y864" s="202"/>
      <c r="Z864" s="202"/>
    </row>
    <row r="865" spans="1:26">
      <c r="A865" s="202"/>
      <c r="B865" s="202"/>
      <c r="C865" s="202"/>
      <c r="D865" s="202"/>
      <c r="E865" s="202"/>
      <c r="F865" s="202"/>
      <c r="G865" s="202"/>
      <c r="H865" s="202"/>
      <c r="I865" s="202"/>
      <c r="J865" s="202"/>
      <c r="K865" s="202"/>
      <c r="L865" s="202"/>
      <c r="M865" s="202"/>
      <c r="N865" s="202"/>
      <c r="O865" s="202"/>
      <c r="P865" s="202"/>
      <c r="Q865" s="202"/>
      <c r="R865" s="202"/>
      <c r="S865" s="202"/>
      <c r="T865" s="202"/>
      <c r="U865" s="202"/>
      <c r="V865" s="202"/>
      <c r="W865" s="202"/>
      <c r="X865" s="202"/>
      <c r="Y865" s="202"/>
      <c r="Z865" s="202"/>
    </row>
    <row r="866" spans="1:26">
      <c r="A866" s="202"/>
      <c r="B866" s="202"/>
      <c r="C866" s="202"/>
      <c r="D866" s="202"/>
      <c r="E866" s="202"/>
      <c r="F866" s="202"/>
      <c r="G866" s="202"/>
      <c r="H866" s="202"/>
      <c r="I866" s="202"/>
      <c r="J866" s="202"/>
      <c r="K866" s="202"/>
      <c r="L866" s="202"/>
      <c r="M866" s="202"/>
      <c r="N866" s="202"/>
      <c r="O866" s="202"/>
      <c r="P866" s="202"/>
      <c r="Q866" s="202"/>
      <c r="R866" s="202"/>
      <c r="S866" s="202"/>
      <c r="T866" s="202"/>
      <c r="U866" s="202"/>
      <c r="V866" s="202"/>
      <c r="W866" s="202"/>
      <c r="X866" s="202"/>
      <c r="Y866" s="202"/>
      <c r="Z866" s="202"/>
    </row>
    <row r="867" spans="1:26">
      <c r="A867" s="202"/>
      <c r="B867" s="202"/>
      <c r="C867" s="202"/>
      <c r="D867" s="202"/>
      <c r="E867" s="202"/>
      <c r="F867" s="202"/>
      <c r="G867" s="202"/>
      <c r="H867" s="202"/>
      <c r="I867" s="202"/>
      <c r="J867" s="202"/>
      <c r="K867" s="202"/>
      <c r="L867" s="202"/>
      <c r="M867" s="202"/>
      <c r="N867" s="202"/>
      <c r="O867" s="202"/>
      <c r="P867" s="202"/>
      <c r="Q867" s="202"/>
      <c r="R867" s="202"/>
      <c r="S867" s="202"/>
      <c r="T867" s="202"/>
      <c r="U867" s="202"/>
      <c r="V867" s="202"/>
      <c r="W867" s="202"/>
      <c r="X867" s="202"/>
      <c r="Y867" s="202"/>
      <c r="Z867" s="202"/>
    </row>
    <row r="868" spans="1:26">
      <c r="A868" s="202"/>
      <c r="B868" s="202"/>
      <c r="C868" s="202"/>
      <c r="D868" s="202"/>
      <c r="E868" s="202"/>
      <c r="F868" s="202"/>
      <c r="G868" s="202"/>
      <c r="H868" s="202"/>
      <c r="I868" s="202"/>
      <c r="J868" s="202"/>
      <c r="K868" s="202"/>
      <c r="L868" s="202"/>
      <c r="M868" s="202"/>
      <c r="N868" s="202"/>
      <c r="O868" s="202"/>
      <c r="P868" s="202"/>
      <c r="Q868" s="202"/>
      <c r="R868" s="202"/>
      <c r="S868" s="202"/>
      <c r="T868" s="202"/>
      <c r="U868" s="202"/>
      <c r="V868" s="202"/>
      <c r="W868" s="202"/>
      <c r="X868" s="202"/>
      <c r="Y868" s="202"/>
      <c r="Z868" s="202"/>
    </row>
    <row r="869" spans="1:26">
      <c r="A869" s="202"/>
      <c r="B869" s="202"/>
      <c r="C869" s="202"/>
      <c r="D869" s="202"/>
      <c r="E869" s="202"/>
      <c r="F869" s="202"/>
      <c r="G869" s="202"/>
      <c r="H869" s="202"/>
      <c r="I869" s="202"/>
      <c r="J869" s="202"/>
      <c r="K869" s="202"/>
      <c r="L869" s="202"/>
      <c r="M869" s="202"/>
      <c r="N869" s="202"/>
      <c r="O869" s="202"/>
      <c r="P869" s="202"/>
      <c r="Q869" s="202"/>
      <c r="R869" s="202"/>
      <c r="S869" s="202"/>
      <c r="T869" s="202"/>
      <c r="U869" s="202"/>
      <c r="V869" s="202"/>
      <c r="W869" s="202"/>
      <c r="X869" s="202"/>
      <c r="Y869" s="202"/>
      <c r="Z869" s="202"/>
    </row>
    <row r="870" spans="1:26">
      <c r="A870" s="202"/>
      <c r="B870" s="202"/>
      <c r="C870" s="202"/>
      <c r="D870" s="202"/>
      <c r="E870" s="202"/>
      <c r="F870" s="202"/>
      <c r="G870" s="202"/>
      <c r="H870" s="202"/>
      <c r="I870" s="202"/>
      <c r="J870" s="202"/>
      <c r="K870" s="202"/>
      <c r="L870" s="202"/>
      <c r="M870" s="202"/>
      <c r="N870" s="202"/>
      <c r="O870" s="202"/>
      <c r="P870" s="202"/>
      <c r="Q870" s="202"/>
      <c r="R870" s="202"/>
      <c r="S870" s="202"/>
      <c r="T870" s="202"/>
      <c r="U870" s="202"/>
      <c r="V870" s="202"/>
      <c r="W870" s="202"/>
      <c r="X870" s="202"/>
      <c r="Y870" s="202"/>
      <c r="Z870" s="202"/>
    </row>
    <row r="871" spans="1:26">
      <c r="A871" s="202"/>
      <c r="B871" s="202"/>
      <c r="C871" s="202"/>
      <c r="D871" s="202"/>
      <c r="E871" s="202"/>
      <c r="F871" s="202"/>
      <c r="G871" s="202"/>
      <c r="H871" s="202"/>
      <c r="I871" s="202"/>
      <c r="J871" s="202"/>
      <c r="K871" s="202"/>
      <c r="L871" s="202"/>
      <c r="M871" s="202"/>
      <c r="N871" s="202"/>
      <c r="O871" s="202"/>
      <c r="P871" s="202"/>
      <c r="Q871" s="202"/>
      <c r="R871" s="202"/>
      <c r="S871" s="202"/>
      <c r="T871" s="202"/>
      <c r="U871" s="202"/>
      <c r="V871" s="202"/>
      <c r="W871" s="202"/>
      <c r="X871" s="202"/>
      <c r="Y871" s="202"/>
      <c r="Z871" s="202"/>
    </row>
    <row r="872" spans="1:26">
      <c r="A872" s="202"/>
      <c r="B872" s="202"/>
      <c r="C872" s="202"/>
      <c r="D872" s="202"/>
      <c r="E872" s="202"/>
      <c r="F872" s="202"/>
      <c r="G872" s="202"/>
      <c r="H872" s="202"/>
      <c r="I872" s="202"/>
      <c r="J872" s="202"/>
      <c r="K872" s="202"/>
      <c r="L872" s="202"/>
      <c r="M872" s="202"/>
      <c r="N872" s="202"/>
      <c r="O872" s="202"/>
      <c r="P872" s="202"/>
      <c r="Q872" s="202"/>
      <c r="R872" s="202"/>
      <c r="S872" s="202"/>
      <c r="T872" s="202"/>
      <c r="U872" s="202"/>
      <c r="V872" s="202"/>
      <c r="W872" s="202"/>
      <c r="X872" s="202"/>
      <c r="Y872" s="202"/>
      <c r="Z872" s="202"/>
    </row>
    <row r="873" spans="1:26">
      <c r="A873" s="202"/>
      <c r="B873" s="202"/>
      <c r="C873" s="202"/>
      <c r="D873" s="202"/>
      <c r="E873" s="202"/>
      <c r="F873" s="202"/>
      <c r="G873" s="202"/>
      <c r="H873" s="202"/>
      <c r="I873" s="202"/>
      <c r="J873" s="202"/>
      <c r="K873" s="202"/>
      <c r="L873" s="202"/>
      <c r="M873" s="202"/>
      <c r="N873" s="202"/>
      <c r="O873" s="202"/>
      <c r="P873" s="202"/>
      <c r="Q873" s="202"/>
      <c r="R873" s="202"/>
      <c r="S873" s="202"/>
      <c r="T873" s="202"/>
      <c r="U873" s="202"/>
      <c r="V873" s="202"/>
      <c r="W873" s="202"/>
      <c r="X873" s="202"/>
      <c r="Y873" s="202"/>
      <c r="Z873" s="202"/>
    </row>
    <row r="874" spans="1:26">
      <c r="A874" s="202"/>
      <c r="B874" s="202"/>
      <c r="C874" s="202"/>
      <c r="D874" s="202"/>
      <c r="E874" s="202"/>
      <c r="F874" s="202"/>
      <c r="G874" s="202"/>
      <c r="H874" s="202"/>
      <c r="I874" s="202"/>
      <c r="J874" s="202"/>
      <c r="K874" s="202"/>
      <c r="L874" s="202"/>
      <c r="M874" s="202"/>
      <c r="N874" s="202"/>
      <c r="O874" s="202"/>
      <c r="P874" s="202"/>
      <c r="Q874" s="202"/>
      <c r="R874" s="202"/>
      <c r="S874" s="202"/>
      <c r="T874" s="202"/>
      <c r="U874" s="202"/>
      <c r="V874" s="202"/>
      <c r="W874" s="202"/>
      <c r="X874" s="202"/>
      <c r="Y874" s="202"/>
      <c r="Z874" s="202"/>
    </row>
    <row r="875" spans="1:26">
      <c r="A875" s="202"/>
      <c r="B875" s="202"/>
      <c r="C875" s="202"/>
      <c r="D875" s="202"/>
      <c r="E875" s="202"/>
      <c r="F875" s="202"/>
      <c r="G875" s="202"/>
      <c r="H875" s="202"/>
      <c r="I875" s="202"/>
      <c r="J875" s="202"/>
      <c r="K875" s="202"/>
      <c r="L875" s="202"/>
      <c r="M875" s="202"/>
      <c r="N875" s="202"/>
      <c r="O875" s="202"/>
      <c r="P875" s="202"/>
      <c r="Q875" s="202"/>
      <c r="R875" s="202"/>
      <c r="S875" s="202"/>
      <c r="T875" s="202"/>
      <c r="U875" s="202"/>
      <c r="V875" s="202"/>
      <c r="W875" s="202"/>
      <c r="X875" s="202"/>
      <c r="Y875" s="202"/>
      <c r="Z875" s="202"/>
    </row>
    <row r="876" spans="1:26">
      <c r="A876" s="202"/>
      <c r="B876" s="202"/>
      <c r="C876" s="202"/>
      <c r="D876" s="202"/>
      <c r="E876" s="202"/>
      <c r="F876" s="202"/>
      <c r="G876" s="202"/>
      <c r="H876" s="202"/>
      <c r="I876" s="202"/>
      <c r="J876" s="202"/>
      <c r="K876" s="202"/>
      <c r="L876" s="202"/>
      <c r="M876" s="202"/>
      <c r="N876" s="202"/>
      <c r="O876" s="202"/>
      <c r="P876" s="202"/>
      <c r="Q876" s="202"/>
      <c r="R876" s="202"/>
      <c r="S876" s="202"/>
      <c r="T876" s="202"/>
      <c r="U876" s="202"/>
      <c r="V876" s="202"/>
      <c r="W876" s="202"/>
      <c r="X876" s="202"/>
      <c r="Y876" s="202"/>
      <c r="Z876" s="202"/>
    </row>
    <row r="877" spans="1:26">
      <c r="A877" s="202"/>
      <c r="B877" s="202"/>
      <c r="C877" s="202"/>
      <c r="D877" s="202"/>
      <c r="E877" s="202"/>
      <c r="F877" s="202"/>
      <c r="G877" s="202"/>
      <c r="H877" s="202"/>
      <c r="I877" s="202"/>
      <c r="J877" s="202"/>
      <c r="K877" s="202"/>
      <c r="L877" s="202"/>
      <c r="M877" s="202"/>
      <c r="N877" s="202"/>
      <c r="O877" s="202"/>
      <c r="P877" s="202"/>
      <c r="Q877" s="202"/>
      <c r="R877" s="202"/>
      <c r="S877" s="202"/>
      <c r="T877" s="202"/>
      <c r="U877" s="202"/>
      <c r="V877" s="202"/>
      <c r="W877" s="202"/>
      <c r="X877" s="202"/>
      <c r="Y877" s="202"/>
      <c r="Z877" s="202"/>
    </row>
    <row r="878" spans="1:26">
      <c r="A878" s="202"/>
      <c r="B878" s="202"/>
      <c r="C878" s="202"/>
      <c r="D878" s="202"/>
      <c r="E878" s="202"/>
      <c r="F878" s="202"/>
      <c r="G878" s="202"/>
      <c r="H878" s="202"/>
      <c r="I878" s="202"/>
      <c r="J878" s="202"/>
      <c r="K878" s="202"/>
      <c r="L878" s="202"/>
      <c r="M878" s="202"/>
      <c r="N878" s="202"/>
      <c r="O878" s="202"/>
      <c r="P878" s="202"/>
      <c r="Q878" s="202"/>
      <c r="R878" s="202"/>
      <c r="S878" s="202"/>
      <c r="T878" s="202"/>
      <c r="U878" s="202"/>
      <c r="V878" s="202"/>
      <c r="W878" s="202"/>
      <c r="X878" s="202"/>
      <c r="Y878" s="202"/>
      <c r="Z878" s="202"/>
    </row>
    <row r="879" spans="1:26">
      <c r="A879" s="202"/>
      <c r="B879" s="202"/>
      <c r="C879" s="202"/>
      <c r="D879" s="202"/>
      <c r="E879" s="202"/>
      <c r="F879" s="202"/>
      <c r="G879" s="202"/>
      <c r="H879" s="202"/>
      <c r="I879" s="202"/>
      <c r="J879" s="202"/>
      <c r="K879" s="202"/>
      <c r="L879" s="202"/>
      <c r="M879" s="202"/>
      <c r="N879" s="202"/>
      <c r="O879" s="202"/>
      <c r="P879" s="202"/>
      <c r="Q879" s="202"/>
      <c r="R879" s="202"/>
      <c r="S879" s="202"/>
      <c r="T879" s="202"/>
      <c r="U879" s="202"/>
      <c r="V879" s="202"/>
      <c r="W879" s="202"/>
      <c r="X879" s="202"/>
      <c r="Y879" s="202"/>
      <c r="Z879" s="202"/>
    </row>
    <row r="880" spans="1:26">
      <c r="A880" s="202"/>
      <c r="B880" s="202"/>
      <c r="C880" s="202"/>
      <c r="D880" s="202"/>
      <c r="E880" s="202"/>
      <c r="F880" s="202"/>
      <c r="G880" s="202"/>
      <c r="H880" s="202"/>
      <c r="I880" s="202"/>
      <c r="J880" s="202"/>
      <c r="K880" s="202"/>
      <c r="L880" s="202"/>
      <c r="M880" s="202"/>
      <c r="N880" s="202"/>
      <c r="O880" s="202"/>
      <c r="P880" s="202"/>
      <c r="Q880" s="202"/>
      <c r="R880" s="202"/>
      <c r="S880" s="202"/>
      <c r="T880" s="202"/>
      <c r="U880" s="202"/>
      <c r="V880" s="202"/>
      <c r="W880" s="202"/>
      <c r="X880" s="202"/>
      <c r="Y880" s="202"/>
      <c r="Z880" s="202"/>
    </row>
    <row r="881" spans="1:26">
      <c r="A881" s="202"/>
      <c r="B881" s="202"/>
      <c r="C881" s="202"/>
      <c r="D881" s="202"/>
      <c r="E881" s="202"/>
      <c r="F881" s="202"/>
      <c r="G881" s="202"/>
      <c r="H881" s="202"/>
      <c r="I881" s="202"/>
      <c r="J881" s="202"/>
      <c r="K881" s="202"/>
      <c r="L881" s="202"/>
      <c r="M881" s="202"/>
      <c r="N881" s="202"/>
      <c r="O881" s="202"/>
      <c r="P881" s="202"/>
      <c r="Q881" s="202"/>
      <c r="R881" s="202"/>
      <c r="S881" s="202"/>
      <c r="T881" s="202"/>
      <c r="U881" s="202"/>
      <c r="V881" s="202"/>
      <c r="W881" s="202"/>
      <c r="X881" s="202"/>
      <c r="Y881" s="202"/>
      <c r="Z881" s="202"/>
    </row>
    <row r="882" spans="1:26">
      <c r="A882" s="202"/>
      <c r="B882" s="202"/>
      <c r="C882" s="202"/>
      <c r="D882" s="202"/>
      <c r="E882" s="202"/>
      <c r="F882" s="202"/>
      <c r="G882" s="202"/>
      <c r="H882" s="202"/>
      <c r="I882" s="202"/>
      <c r="J882" s="202"/>
      <c r="K882" s="202"/>
      <c r="L882" s="202"/>
      <c r="M882" s="202"/>
      <c r="N882" s="202"/>
      <c r="O882" s="202"/>
      <c r="P882" s="202"/>
      <c r="Q882" s="202"/>
      <c r="R882" s="202"/>
      <c r="S882" s="202"/>
      <c r="T882" s="202"/>
      <c r="U882" s="202"/>
      <c r="V882" s="202"/>
      <c r="W882" s="202"/>
      <c r="X882" s="202"/>
      <c r="Y882" s="202"/>
      <c r="Z882" s="202"/>
    </row>
    <row r="883" spans="1:26">
      <c r="A883" s="202"/>
      <c r="B883" s="202"/>
      <c r="C883" s="202"/>
      <c r="D883" s="202"/>
      <c r="E883" s="202"/>
      <c r="F883" s="202"/>
      <c r="G883" s="202"/>
      <c r="H883" s="202"/>
      <c r="I883" s="202"/>
      <c r="J883" s="202"/>
      <c r="K883" s="202"/>
      <c r="L883" s="202"/>
      <c r="M883" s="202"/>
      <c r="N883" s="202"/>
      <c r="O883" s="202"/>
      <c r="P883" s="202"/>
      <c r="Q883" s="202"/>
      <c r="R883" s="202"/>
      <c r="S883" s="202"/>
      <c r="T883" s="202"/>
      <c r="U883" s="202"/>
      <c r="V883" s="202"/>
      <c r="W883" s="202"/>
      <c r="X883" s="202"/>
      <c r="Y883" s="202"/>
      <c r="Z883" s="202"/>
    </row>
    <row r="884" spans="1:26">
      <c r="A884" s="202"/>
      <c r="B884" s="202"/>
      <c r="C884" s="202"/>
      <c r="D884" s="202"/>
      <c r="E884" s="202"/>
      <c r="F884" s="202"/>
      <c r="G884" s="202"/>
      <c r="H884" s="202"/>
      <c r="I884" s="202"/>
      <c r="J884" s="202"/>
      <c r="K884" s="202"/>
      <c r="L884" s="202"/>
      <c r="M884" s="202"/>
      <c r="N884" s="202"/>
      <c r="O884" s="202"/>
      <c r="P884" s="202"/>
      <c r="Q884" s="202"/>
      <c r="R884" s="202"/>
      <c r="S884" s="202"/>
      <c r="T884" s="202"/>
      <c r="U884" s="202"/>
      <c r="V884" s="202"/>
      <c r="W884" s="202"/>
      <c r="X884" s="202"/>
      <c r="Y884" s="202"/>
      <c r="Z884" s="202"/>
    </row>
    <row r="885" spans="1:26">
      <c r="A885" s="202"/>
      <c r="B885" s="202"/>
      <c r="C885" s="202"/>
      <c r="D885" s="202"/>
      <c r="E885" s="202"/>
      <c r="F885" s="202"/>
      <c r="G885" s="202"/>
      <c r="H885" s="202"/>
      <c r="I885" s="202"/>
      <c r="J885" s="202"/>
      <c r="K885" s="202"/>
      <c r="L885" s="202"/>
      <c r="M885" s="202"/>
      <c r="N885" s="202"/>
      <c r="O885" s="202"/>
      <c r="P885" s="202"/>
      <c r="Q885" s="202"/>
      <c r="R885" s="202"/>
      <c r="S885" s="202"/>
      <c r="T885" s="202"/>
      <c r="U885" s="202"/>
      <c r="V885" s="202"/>
      <c r="W885" s="202"/>
      <c r="X885" s="202"/>
      <c r="Y885" s="202"/>
      <c r="Z885" s="202"/>
    </row>
    <row r="886" spans="1:26">
      <c r="A886" s="202"/>
      <c r="B886" s="202"/>
      <c r="C886" s="202"/>
      <c r="D886" s="202"/>
      <c r="E886" s="202"/>
      <c r="F886" s="202"/>
      <c r="G886" s="202"/>
      <c r="H886" s="202"/>
      <c r="I886" s="202"/>
      <c r="J886" s="202"/>
      <c r="K886" s="202"/>
      <c r="L886" s="202"/>
      <c r="M886" s="202"/>
      <c r="N886" s="202"/>
      <c r="O886" s="202"/>
      <c r="P886" s="202"/>
      <c r="Q886" s="202"/>
      <c r="R886" s="202"/>
      <c r="S886" s="202"/>
      <c r="T886" s="202"/>
      <c r="U886" s="202"/>
      <c r="V886" s="202"/>
      <c r="W886" s="202"/>
      <c r="X886" s="202"/>
      <c r="Y886" s="202"/>
      <c r="Z886" s="202"/>
    </row>
    <row r="887" spans="1:26">
      <c r="A887" s="202"/>
      <c r="B887" s="202"/>
      <c r="C887" s="202"/>
      <c r="D887" s="202"/>
      <c r="E887" s="202"/>
      <c r="F887" s="202"/>
      <c r="G887" s="202"/>
      <c r="H887" s="202"/>
      <c r="I887" s="202"/>
      <c r="J887" s="202"/>
      <c r="K887" s="202"/>
      <c r="L887" s="202"/>
      <c r="M887" s="202"/>
      <c r="N887" s="202"/>
      <c r="O887" s="202"/>
      <c r="P887" s="202"/>
      <c r="Q887" s="202"/>
      <c r="R887" s="202"/>
      <c r="S887" s="202"/>
      <c r="T887" s="202"/>
      <c r="U887" s="202"/>
      <c r="V887" s="202"/>
      <c r="W887" s="202"/>
      <c r="X887" s="202"/>
      <c r="Y887" s="202"/>
      <c r="Z887" s="202"/>
    </row>
    <row r="888" spans="1:26">
      <c r="A888" s="202"/>
      <c r="B888" s="202"/>
      <c r="C888" s="202"/>
      <c r="D888" s="202"/>
      <c r="E888" s="202"/>
      <c r="F888" s="202"/>
      <c r="G888" s="202"/>
      <c r="H888" s="202"/>
      <c r="I888" s="202"/>
      <c r="J888" s="202"/>
      <c r="K888" s="202"/>
      <c r="L888" s="202"/>
      <c r="M888" s="202"/>
      <c r="N888" s="202"/>
      <c r="O888" s="202"/>
      <c r="P888" s="202"/>
      <c r="Q888" s="202"/>
      <c r="R888" s="202"/>
      <c r="S888" s="202"/>
      <c r="T888" s="202"/>
      <c r="U888" s="202"/>
      <c r="V888" s="202"/>
      <c r="W888" s="202"/>
      <c r="X888" s="202"/>
      <c r="Y888" s="202"/>
      <c r="Z888" s="202"/>
    </row>
    <row r="889" spans="1:26">
      <c r="A889" s="202"/>
      <c r="B889" s="202"/>
      <c r="C889" s="202"/>
      <c r="D889" s="202"/>
      <c r="E889" s="202"/>
      <c r="F889" s="202"/>
      <c r="G889" s="202"/>
      <c r="H889" s="202"/>
      <c r="I889" s="202"/>
      <c r="J889" s="202"/>
      <c r="K889" s="202"/>
      <c r="L889" s="202"/>
      <c r="M889" s="202"/>
      <c r="N889" s="202"/>
      <c r="O889" s="202"/>
      <c r="P889" s="202"/>
      <c r="Q889" s="202"/>
      <c r="R889" s="202"/>
      <c r="S889" s="202"/>
      <c r="T889" s="202"/>
      <c r="U889" s="202"/>
      <c r="V889" s="202"/>
      <c r="W889" s="202"/>
      <c r="X889" s="202"/>
      <c r="Y889" s="202"/>
      <c r="Z889" s="202"/>
    </row>
    <row r="890" spans="1:26">
      <c r="A890" s="202"/>
      <c r="B890" s="202"/>
      <c r="C890" s="202"/>
      <c r="D890" s="202"/>
      <c r="E890" s="202"/>
      <c r="F890" s="202"/>
      <c r="G890" s="202"/>
      <c r="H890" s="202"/>
      <c r="I890" s="202"/>
      <c r="J890" s="202"/>
      <c r="K890" s="202"/>
      <c r="L890" s="202"/>
      <c r="M890" s="202"/>
      <c r="N890" s="202"/>
      <c r="O890" s="202"/>
      <c r="P890" s="202"/>
      <c r="Q890" s="202"/>
      <c r="R890" s="202"/>
      <c r="S890" s="202"/>
      <c r="T890" s="202"/>
      <c r="U890" s="202"/>
      <c r="V890" s="202"/>
      <c r="W890" s="202"/>
      <c r="X890" s="202"/>
      <c r="Y890" s="202"/>
      <c r="Z890" s="202"/>
    </row>
    <row r="891" spans="1:26">
      <c r="A891" s="202"/>
      <c r="B891" s="202"/>
      <c r="C891" s="202"/>
      <c r="D891" s="202"/>
      <c r="E891" s="202"/>
      <c r="F891" s="202"/>
      <c r="G891" s="202"/>
      <c r="H891" s="202"/>
      <c r="I891" s="202"/>
      <c r="J891" s="202"/>
      <c r="K891" s="202"/>
      <c r="L891" s="202"/>
      <c r="M891" s="202"/>
      <c r="N891" s="202"/>
      <c r="O891" s="202"/>
      <c r="P891" s="202"/>
      <c r="Q891" s="202"/>
      <c r="R891" s="202"/>
      <c r="S891" s="202"/>
      <c r="T891" s="202"/>
      <c r="U891" s="202"/>
      <c r="V891" s="202"/>
      <c r="W891" s="202"/>
      <c r="X891" s="202"/>
      <c r="Y891" s="202"/>
      <c r="Z891" s="202"/>
    </row>
    <row r="892" spans="1:26">
      <c r="A892" s="202"/>
      <c r="B892" s="202"/>
      <c r="C892" s="202"/>
      <c r="D892" s="202"/>
      <c r="E892" s="202"/>
      <c r="F892" s="202"/>
      <c r="G892" s="202"/>
      <c r="H892" s="202"/>
      <c r="I892" s="202"/>
      <c r="J892" s="202"/>
      <c r="K892" s="202"/>
      <c r="L892" s="202"/>
      <c r="M892" s="202"/>
      <c r="N892" s="202"/>
      <c r="O892" s="202"/>
      <c r="P892" s="202"/>
      <c r="Q892" s="202"/>
      <c r="R892" s="202"/>
      <c r="S892" s="202"/>
      <c r="T892" s="202"/>
      <c r="U892" s="202"/>
      <c r="V892" s="202"/>
      <c r="W892" s="202"/>
      <c r="X892" s="202"/>
      <c r="Y892" s="202"/>
      <c r="Z892" s="202"/>
    </row>
    <row r="893" spans="1:26">
      <c r="A893" s="202"/>
      <c r="B893" s="202"/>
      <c r="C893" s="202"/>
      <c r="D893" s="202"/>
      <c r="E893" s="202"/>
      <c r="F893" s="202"/>
      <c r="G893" s="202"/>
      <c r="H893" s="202"/>
      <c r="I893" s="202"/>
      <c r="J893" s="202"/>
      <c r="K893" s="202"/>
      <c r="L893" s="202"/>
      <c r="M893" s="202"/>
      <c r="N893" s="202"/>
      <c r="O893" s="202"/>
      <c r="P893" s="202"/>
      <c r="Q893" s="202"/>
      <c r="R893" s="202"/>
      <c r="S893" s="202"/>
      <c r="T893" s="202"/>
      <c r="U893" s="202"/>
      <c r="V893" s="202"/>
      <c r="W893" s="202"/>
      <c r="X893" s="202"/>
      <c r="Y893" s="202"/>
      <c r="Z893" s="202"/>
    </row>
    <row r="894" spans="1:26">
      <c r="A894" s="202"/>
      <c r="B894" s="202"/>
      <c r="C894" s="202"/>
      <c r="D894" s="202"/>
      <c r="E894" s="202"/>
      <c r="F894" s="202"/>
      <c r="G894" s="202"/>
      <c r="H894" s="202"/>
      <c r="I894" s="202"/>
      <c r="J894" s="202"/>
      <c r="K894" s="202"/>
      <c r="L894" s="202"/>
      <c r="M894" s="202"/>
      <c r="N894" s="202"/>
      <c r="O894" s="202"/>
      <c r="P894" s="202"/>
      <c r="Q894" s="202"/>
      <c r="R894" s="202"/>
      <c r="S894" s="202"/>
      <c r="T894" s="202"/>
      <c r="U894" s="202"/>
      <c r="V894" s="202"/>
      <c r="W894" s="202"/>
      <c r="X894" s="202"/>
      <c r="Y894" s="202"/>
      <c r="Z894" s="202"/>
    </row>
    <row r="895" spans="1:26">
      <c r="A895" s="202"/>
      <c r="B895" s="202"/>
      <c r="C895" s="202"/>
      <c r="D895" s="202"/>
      <c r="E895" s="202"/>
      <c r="F895" s="202"/>
      <c r="G895" s="202"/>
      <c r="H895" s="202"/>
      <c r="I895" s="202"/>
      <c r="J895" s="202"/>
      <c r="K895" s="202"/>
      <c r="L895" s="202"/>
      <c r="M895" s="202"/>
      <c r="N895" s="202"/>
      <c r="O895" s="202"/>
      <c r="P895" s="202"/>
      <c r="Q895" s="202"/>
      <c r="R895" s="202"/>
      <c r="S895" s="202"/>
      <c r="T895" s="202"/>
      <c r="U895" s="202"/>
      <c r="V895" s="202"/>
      <c r="W895" s="202"/>
      <c r="X895" s="202"/>
      <c r="Y895" s="202"/>
      <c r="Z895" s="202"/>
    </row>
    <row r="896" spans="1:26">
      <c r="A896" s="202"/>
      <c r="B896" s="202"/>
      <c r="C896" s="202"/>
      <c r="D896" s="202"/>
      <c r="E896" s="202"/>
      <c r="F896" s="202"/>
      <c r="G896" s="202"/>
      <c r="H896" s="202"/>
      <c r="I896" s="202"/>
      <c r="J896" s="202"/>
      <c r="K896" s="202"/>
      <c r="L896" s="202"/>
      <c r="M896" s="202"/>
      <c r="N896" s="202"/>
      <c r="O896" s="202"/>
      <c r="P896" s="202"/>
      <c r="Q896" s="202"/>
      <c r="R896" s="202"/>
      <c r="S896" s="202"/>
      <c r="T896" s="202"/>
      <c r="U896" s="202"/>
      <c r="V896" s="202"/>
      <c r="W896" s="202"/>
      <c r="X896" s="202"/>
      <c r="Y896" s="202"/>
      <c r="Z896" s="202"/>
    </row>
    <row r="897" spans="1:26">
      <c r="A897" s="202"/>
      <c r="B897" s="202"/>
      <c r="C897" s="202"/>
      <c r="D897" s="202"/>
      <c r="E897" s="202"/>
      <c r="F897" s="202"/>
      <c r="G897" s="202"/>
      <c r="H897" s="202"/>
      <c r="I897" s="202"/>
      <c r="J897" s="202"/>
      <c r="K897" s="202"/>
      <c r="L897" s="202"/>
      <c r="M897" s="202"/>
      <c r="N897" s="202"/>
      <c r="O897" s="202"/>
      <c r="P897" s="202"/>
      <c r="Q897" s="202"/>
      <c r="R897" s="202"/>
      <c r="S897" s="202"/>
      <c r="T897" s="202"/>
      <c r="U897" s="202"/>
      <c r="V897" s="202"/>
      <c r="W897" s="202"/>
      <c r="X897" s="202"/>
      <c r="Y897" s="202"/>
      <c r="Z897" s="202"/>
    </row>
    <row r="898" spans="1:26">
      <c r="A898" s="202"/>
      <c r="B898" s="202"/>
      <c r="C898" s="202"/>
      <c r="D898" s="202"/>
      <c r="E898" s="202"/>
      <c r="F898" s="202"/>
      <c r="G898" s="202"/>
      <c r="H898" s="202"/>
      <c r="I898" s="202"/>
      <c r="J898" s="202"/>
      <c r="K898" s="202"/>
      <c r="L898" s="202"/>
      <c r="M898" s="202"/>
      <c r="N898" s="202"/>
      <c r="O898" s="202"/>
      <c r="P898" s="202"/>
      <c r="Q898" s="202"/>
      <c r="R898" s="202"/>
      <c r="S898" s="202"/>
      <c r="T898" s="202"/>
      <c r="U898" s="202"/>
      <c r="V898" s="202"/>
      <c r="W898" s="202"/>
      <c r="X898" s="202"/>
      <c r="Y898" s="202"/>
      <c r="Z898" s="202"/>
    </row>
    <row r="899" spans="1:26">
      <c r="A899" s="202"/>
      <c r="B899" s="202"/>
      <c r="C899" s="202"/>
      <c r="D899" s="202"/>
      <c r="E899" s="202"/>
      <c r="F899" s="202"/>
      <c r="G899" s="202"/>
      <c r="H899" s="202"/>
      <c r="I899" s="202"/>
      <c r="J899" s="202"/>
      <c r="K899" s="202"/>
      <c r="L899" s="202"/>
      <c r="M899" s="202"/>
      <c r="N899" s="202"/>
      <c r="O899" s="202"/>
      <c r="P899" s="202"/>
      <c r="Q899" s="202"/>
      <c r="R899" s="202"/>
      <c r="S899" s="202"/>
      <c r="T899" s="202"/>
      <c r="U899" s="202"/>
      <c r="V899" s="202"/>
      <c r="W899" s="202"/>
      <c r="X899" s="202"/>
      <c r="Y899" s="202"/>
      <c r="Z899" s="202"/>
    </row>
    <row r="900" spans="1:26">
      <c r="A900" s="202"/>
      <c r="B900" s="202"/>
      <c r="C900" s="202"/>
      <c r="D900" s="202"/>
      <c r="E900" s="202"/>
      <c r="F900" s="202"/>
      <c r="G900" s="202"/>
      <c r="H900" s="202"/>
      <c r="I900" s="202"/>
      <c r="J900" s="202"/>
      <c r="K900" s="202"/>
      <c r="L900" s="202"/>
      <c r="M900" s="202"/>
      <c r="N900" s="202"/>
      <c r="O900" s="202"/>
      <c r="P900" s="202"/>
      <c r="Q900" s="202"/>
      <c r="R900" s="202"/>
      <c r="S900" s="202"/>
      <c r="T900" s="202"/>
      <c r="U900" s="202"/>
      <c r="V900" s="202"/>
      <c r="W900" s="202"/>
      <c r="X900" s="202"/>
      <c r="Y900" s="202"/>
      <c r="Z900" s="202"/>
    </row>
    <row r="901" spans="1:26">
      <c r="A901" s="202"/>
      <c r="B901" s="202"/>
      <c r="C901" s="202"/>
      <c r="D901" s="202"/>
      <c r="E901" s="202"/>
      <c r="F901" s="202"/>
      <c r="G901" s="202"/>
      <c r="H901" s="202"/>
      <c r="I901" s="202"/>
      <c r="J901" s="202"/>
      <c r="K901" s="202"/>
      <c r="L901" s="202"/>
      <c r="M901" s="202"/>
      <c r="N901" s="202"/>
      <c r="O901" s="202"/>
      <c r="P901" s="202"/>
      <c r="Q901" s="202"/>
      <c r="R901" s="202"/>
      <c r="S901" s="202"/>
      <c r="T901" s="202"/>
      <c r="U901" s="202"/>
      <c r="V901" s="202"/>
      <c r="W901" s="202"/>
      <c r="X901" s="202"/>
      <c r="Y901" s="202"/>
      <c r="Z901" s="202"/>
    </row>
    <row r="902" spans="1:26">
      <c r="A902" s="202"/>
      <c r="B902" s="202"/>
      <c r="C902" s="202"/>
      <c r="D902" s="202"/>
      <c r="E902" s="202"/>
      <c r="F902" s="202"/>
      <c r="G902" s="202"/>
      <c r="H902" s="202"/>
      <c r="I902" s="202"/>
      <c r="J902" s="202"/>
      <c r="K902" s="202"/>
      <c r="L902" s="202"/>
      <c r="M902" s="202"/>
      <c r="N902" s="202"/>
      <c r="O902" s="202"/>
      <c r="P902" s="202"/>
      <c r="Q902" s="202"/>
      <c r="R902" s="202"/>
      <c r="S902" s="202"/>
      <c r="T902" s="202"/>
      <c r="U902" s="202"/>
      <c r="V902" s="202"/>
      <c r="W902" s="202"/>
      <c r="X902" s="202"/>
      <c r="Y902" s="202"/>
      <c r="Z902" s="202"/>
    </row>
    <row r="903" spans="1:26">
      <c r="A903" s="202"/>
      <c r="B903" s="202"/>
      <c r="C903" s="202"/>
      <c r="D903" s="202"/>
      <c r="E903" s="202"/>
      <c r="F903" s="202"/>
      <c r="G903" s="202"/>
      <c r="H903" s="202"/>
      <c r="I903" s="202"/>
      <c r="J903" s="202"/>
      <c r="K903" s="202"/>
      <c r="L903" s="202"/>
      <c r="M903" s="202"/>
      <c r="N903" s="202"/>
      <c r="O903" s="202"/>
      <c r="P903" s="202"/>
      <c r="Q903" s="202"/>
      <c r="R903" s="202"/>
      <c r="S903" s="202"/>
      <c r="T903" s="202"/>
      <c r="U903" s="202"/>
      <c r="V903" s="202"/>
      <c r="W903" s="202"/>
      <c r="X903" s="202"/>
      <c r="Y903" s="202"/>
      <c r="Z903" s="202"/>
    </row>
    <row r="904" spans="1:26">
      <c r="A904" s="202"/>
      <c r="B904" s="202"/>
      <c r="C904" s="202"/>
      <c r="D904" s="202"/>
      <c r="E904" s="202"/>
      <c r="F904" s="202"/>
      <c r="G904" s="202"/>
      <c r="H904" s="202"/>
      <c r="I904" s="202"/>
      <c r="J904" s="202"/>
      <c r="K904" s="202"/>
      <c r="L904" s="202"/>
      <c r="M904" s="202"/>
      <c r="N904" s="202"/>
      <c r="O904" s="202"/>
      <c r="P904" s="202"/>
      <c r="Q904" s="202"/>
      <c r="R904" s="202"/>
      <c r="S904" s="202"/>
      <c r="T904" s="202"/>
      <c r="U904" s="202"/>
      <c r="V904" s="202"/>
      <c r="W904" s="202"/>
      <c r="X904" s="202"/>
      <c r="Y904" s="202"/>
      <c r="Z904" s="202"/>
    </row>
    <row r="905" spans="1:26">
      <c r="A905" s="202"/>
      <c r="B905" s="202"/>
      <c r="C905" s="202"/>
      <c r="D905" s="202"/>
      <c r="E905" s="202"/>
      <c r="F905" s="202"/>
      <c r="G905" s="202"/>
      <c r="H905" s="202"/>
      <c r="I905" s="202"/>
      <c r="J905" s="202"/>
      <c r="K905" s="202"/>
      <c r="L905" s="202"/>
      <c r="M905" s="202"/>
      <c r="N905" s="202"/>
      <c r="O905" s="202"/>
      <c r="P905" s="202"/>
      <c r="Q905" s="202"/>
      <c r="R905" s="202"/>
      <c r="S905" s="202"/>
      <c r="T905" s="202"/>
      <c r="U905" s="202"/>
      <c r="V905" s="202"/>
      <c r="W905" s="202"/>
      <c r="X905" s="202"/>
      <c r="Y905" s="202"/>
      <c r="Z905" s="202"/>
    </row>
    <row r="906" spans="1:26">
      <c r="A906" s="202"/>
      <c r="B906" s="202"/>
      <c r="C906" s="202"/>
      <c r="D906" s="202"/>
      <c r="E906" s="202"/>
      <c r="F906" s="202"/>
      <c r="G906" s="202"/>
      <c r="H906" s="202"/>
      <c r="I906" s="202"/>
      <c r="J906" s="202"/>
      <c r="K906" s="202"/>
      <c r="L906" s="202"/>
      <c r="M906" s="202"/>
      <c r="N906" s="202"/>
      <c r="O906" s="202"/>
      <c r="P906" s="202"/>
      <c r="Q906" s="202"/>
      <c r="R906" s="202"/>
      <c r="S906" s="202"/>
      <c r="T906" s="202"/>
      <c r="U906" s="202"/>
      <c r="V906" s="202"/>
      <c r="W906" s="202"/>
      <c r="X906" s="202"/>
      <c r="Y906" s="202"/>
      <c r="Z906" s="202"/>
    </row>
    <row r="907" spans="1:26">
      <c r="A907" s="202"/>
      <c r="B907" s="202"/>
      <c r="C907" s="202"/>
      <c r="D907" s="202"/>
      <c r="E907" s="202"/>
      <c r="F907" s="202"/>
      <c r="G907" s="202"/>
      <c r="H907" s="202"/>
      <c r="I907" s="202"/>
      <c r="J907" s="202"/>
      <c r="K907" s="202"/>
      <c r="L907" s="202"/>
      <c r="M907" s="202"/>
      <c r="N907" s="202"/>
      <c r="O907" s="202"/>
      <c r="P907" s="202"/>
      <c r="Q907" s="202"/>
      <c r="R907" s="202"/>
      <c r="S907" s="202"/>
      <c r="T907" s="202"/>
      <c r="U907" s="202"/>
      <c r="V907" s="202"/>
      <c r="W907" s="202"/>
      <c r="X907" s="202"/>
      <c r="Y907" s="202"/>
      <c r="Z907" s="202"/>
    </row>
    <row r="908" spans="1:26">
      <c r="A908" s="202"/>
      <c r="B908" s="202"/>
      <c r="C908" s="202"/>
      <c r="D908" s="202"/>
      <c r="E908" s="202"/>
      <c r="F908" s="202"/>
      <c r="G908" s="202"/>
      <c r="H908" s="202"/>
      <c r="I908" s="202"/>
      <c r="J908" s="202"/>
      <c r="K908" s="202"/>
      <c r="L908" s="202"/>
      <c r="M908" s="202"/>
      <c r="N908" s="202"/>
      <c r="O908" s="202"/>
      <c r="P908" s="202"/>
      <c r="Q908" s="202"/>
      <c r="R908" s="202"/>
      <c r="S908" s="202"/>
      <c r="T908" s="202"/>
      <c r="U908" s="202"/>
      <c r="V908" s="202"/>
      <c r="W908" s="202"/>
      <c r="X908" s="202"/>
      <c r="Y908" s="202"/>
      <c r="Z908" s="202"/>
    </row>
    <row r="909" spans="1:26">
      <c r="A909" s="202"/>
      <c r="B909" s="202"/>
      <c r="C909" s="202"/>
      <c r="D909" s="202"/>
      <c r="E909" s="202"/>
      <c r="F909" s="202"/>
      <c r="G909" s="202"/>
      <c r="H909" s="202"/>
      <c r="I909" s="202"/>
      <c r="J909" s="202"/>
      <c r="K909" s="202"/>
      <c r="L909" s="202"/>
      <c r="M909" s="202"/>
      <c r="N909" s="202"/>
      <c r="O909" s="202"/>
      <c r="P909" s="202"/>
      <c r="Q909" s="202"/>
      <c r="R909" s="202"/>
      <c r="S909" s="202"/>
      <c r="T909" s="202"/>
      <c r="U909" s="202"/>
      <c r="V909" s="202"/>
      <c r="W909" s="202"/>
      <c r="X909" s="202"/>
      <c r="Y909" s="202"/>
      <c r="Z909" s="202"/>
    </row>
    <row r="910" spans="1:26">
      <c r="A910" s="202"/>
      <c r="B910" s="202"/>
      <c r="C910" s="202"/>
      <c r="D910" s="202"/>
      <c r="E910" s="202"/>
      <c r="F910" s="202"/>
      <c r="G910" s="202"/>
      <c r="H910" s="202"/>
      <c r="I910" s="202"/>
      <c r="J910" s="202"/>
      <c r="K910" s="202"/>
      <c r="L910" s="202"/>
      <c r="M910" s="202"/>
      <c r="N910" s="202"/>
      <c r="O910" s="202"/>
      <c r="P910" s="202"/>
      <c r="Q910" s="202"/>
      <c r="R910" s="202"/>
      <c r="S910" s="202"/>
      <c r="T910" s="202"/>
      <c r="U910" s="202"/>
      <c r="V910" s="202"/>
      <c r="W910" s="202"/>
      <c r="X910" s="202"/>
      <c r="Y910" s="202"/>
      <c r="Z910" s="202"/>
    </row>
    <row r="911" spans="1:26">
      <c r="A911" s="202"/>
      <c r="B911" s="202"/>
      <c r="C911" s="202"/>
      <c r="D911" s="202"/>
      <c r="E911" s="202"/>
      <c r="F911" s="202"/>
      <c r="G911" s="202"/>
      <c r="H911" s="202"/>
      <c r="I911" s="202"/>
      <c r="J911" s="202"/>
      <c r="K911" s="202"/>
      <c r="L911" s="202"/>
      <c r="M911" s="202"/>
      <c r="N911" s="202"/>
      <c r="O911" s="202"/>
      <c r="P911" s="202"/>
      <c r="Q911" s="202"/>
      <c r="R911" s="202"/>
      <c r="S911" s="202"/>
      <c r="T911" s="202"/>
      <c r="U911" s="202"/>
      <c r="V911" s="202"/>
      <c r="W911" s="202"/>
      <c r="X911" s="202"/>
      <c r="Y911" s="202"/>
      <c r="Z911" s="202"/>
    </row>
    <row r="912" spans="1:26">
      <c r="A912" s="202"/>
      <c r="B912" s="202"/>
      <c r="C912" s="202"/>
      <c r="D912" s="202"/>
      <c r="E912" s="202"/>
      <c r="F912" s="202"/>
      <c r="G912" s="202"/>
      <c r="H912" s="202"/>
      <c r="I912" s="202"/>
      <c r="J912" s="202"/>
      <c r="K912" s="202"/>
      <c r="L912" s="202"/>
      <c r="M912" s="202"/>
      <c r="N912" s="202"/>
      <c r="O912" s="202"/>
      <c r="P912" s="202"/>
      <c r="Q912" s="202"/>
      <c r="R912" s="202"/>
      <c r="S912" s="202"/>
      <c r="T912" s="202"/>
      <c r="U912" s="202"/>
      <c r="V912" s="202"/>
      <c r="W912" s="202"/>
      <c r="X912" s="202"/>
      <c r="Y912" s="202"/>
      <c r="Z912" s="202"/>
    </row>
    <row r="913" spans="1:26">
      <c r="A913" s="202"/>
      <c r="B913" s="202"/>
      <c r="C913" s="202"/>
      <c r="D913" s="202"/>
      <c r="E913" s="202"/>
      <c r="F913" s="202"/>
      <c r="G913" s="202"/>
      <c r="H913" s="202"/>
      <c r="I913" s="202"/>
      <c r="J913" s="202"/>
      <c r="K913" s="202"/>
      <c r="L913" s="202"/>
      <c r="M913" s="202"/>
      <c r="N913" s="202"/>
      <c r="O913" s="202"/>
      <c r="P913" s="202"/>
      <c r="Q913" s="202"/>
      <c r="R913" s="202"/>
      <c r="S913" s="202"/>
      <c r="T913" s="202"/>
      <c r="U913" s="202"/>
      <c r="V913" s="202"/>
      <c r="W913" s="202"/>
      <c r="X913" s="202"/>
      <c r="Y913" s="202"/>
      <c r="Z913" s="202"/>
    </row>
    <row r="914" spans="1:26">
      <c r="A914" s="202"/>
      <c r="B914" s="202"/>
      <c r="C914" s="202"/>
      <c r="D914" s="202"/>
      <c r="E914" s="202"/>
      <c r="F914" s="202"/>
      <c r="G914" s="202"/>
      <c r="H914" s="202"/>
      <c r="I914" s="202"/>
      <c r="J914" s="202"/>
      <c r="K914" s="202"/>
      <c r="L914" s="202"/>
      <c r="M914" s="202"/>
      <c r="N914" s="202"/>
      <c r="O914" s="202"/>
      <c r="P914" s="202"/>
      <c r="Q914" s="202"/>
      <c r="R914" s="202"/>
      <c r="S914" s="202"/>
      <c r="T914" s="202"/>
      <c r="U914" s="202"/>
      <c r="V914" s="202"/>
      <c r="W914" s="202"/>
      <c r="X914" s="202"/>
      <c r="Y914" s="202"/>
      <c r="Z914" s="202"/>
    </row>
    <row r="915" spans="1:26">
      <c r="A915" s="202"/>
      <c r="B915" s="202"/>
      <c r="C915" s="202"/>
      <c r="D915" s="202"/>
      <c r="E915" s="202"/>
      <c r="F915" s="202"/>
      <c r="G915" s="202"/>
      <c r="H915" s="202"/>
      <c r="I915" s="202"/>
      <c r="J915" s="202"/>
      <c r="K915" s="202"/>
      <c r="L915" s="202"/>
      <c r="M915" s="202"/>
      <c r="N915" s="202"/>
      <c r="O915" s="202"/>
      <c r="P915" s="202"/>
      <c r="Q915" s="202"/>
      <c r="R915" s="202"/>
      <c r="S915" s="202"/>
      <c r="T915" s="202"/>
      <c r="U915" s="202"/>
      <c r="V915" s="202"/>
      <c r="W915" s="202"/>
      <c r="X915" s="202"/>
      <c r="Y915" s="202"/>
      <c r="Z915" s="202"/>
    </row>
    <row r="916" spans="1:26">
      <c r="A916" s="202"/>
      <c r="B916" s="202"/>
      <c r="C916" s="202"/>
      <c r="D916" s="202"/>
      <c r="E916" s="202"/>
      <c r="F916" s="202"/>
      <c r="G916" s="202"/>
      <c r="H916" s="202"/>
      <c r="I916" s="202"/>
      <c r="J916" s="202"/>
      <c r="K916" s="202"/>
      <c r="L916" s="202"/>
      <c r="M916" s="202"/>
      <c r="N916" s="202"/>
      <c r="O916" s="202"/>
      <c r="P916" s="202"/>
      <c r="Q916" s="202"/>
      <c r="R916" s="202"/>
      <c r="S916" s="202"/>
      <c r="T916" s="202"/>
      <c r="U916" s="202"/>
      <c r="V916" s="202"/>
      <c r="W916" s="202"/>
      <c r="X916" s="202"/>
      <c r="Y916" s="202"/>
      <c r="Z916" s="202"/>
    </row>
    <row r="917" spans="1:26">
      <c r="A917" s="202"/>
      <c r="B917" s="202"/>
      <c r="C917" s="202"/>
      <c r="D917" s="202"/>
      <c r="E917" s="202"/>
      <c r="F917" s="202"/>
      <c r="G917" s="202"/>
      <c r="H917" s="202"/>
      <c r="I917" s="202"/>
      <c r="J917" s="202"/>
      <c r="K917" s="202"/>
      <c r="L917" s="202"/>
      <c r="M917" s="202"/>
      <c r="N917" s="202"/>
      <c r="O917" s="202"/>
      <c r="P917" s="202"/>
      <c r="Q917" s="202"/>
      <c r="R917" s="202"/>
      <c r="S917" s="202"/>
      <c r="T917" s="202"/>
      <c r="U917" s="202"/>
      <c r="V917" s="202"/>
      <c r="W917" s="202"/>
      <c r="X917" s="202"/>
      <c r="Y917" s="202"/>
      <c r="Z917" s="202"/>
    </row>
    <row r="918" spans="1:26">
      <c r="A918" s="202"/>
      <c r="B918" s="202"/>
      <c r="C918" s="202"/>
      <c r="D918" s="202"/>
      <c r="E918" s="202"/>
      <c r="F918" s="202"/>
      <c r="G918" s="202"/>
      <c r="H918" s="202"/>
      <c r="I918" s="202"/>
      <c r="J918" s="202"/>
      <c r="K918" s="202"/>
      <c r="L918" s="202"/>
      <c r="M918" s="202"/>
      <c r="N918" s="202"/>
      <c r="O918" s="202"/>
      <c r="P918" s="202"/>
      <c r="Q918" s="202"/>
      <c r="R918" s="202"/>
      <c r="S918" s="202"/>
      <c r="T918" s="202"/>
      <c r="U918" s="202"/>
      <c r="V918" s="202"/>
      <c r="W918" s="202"/>
      <c r="X918" s="202"/>
      <c r="Y918" s="202"/>
      <c r="Z918" s="202"/>
    </row>
    <row r="919" spans="1:26">
      <c r="A919" s="202"/>
      <c r="B919" s="202"/>
      <c r="C919" s="202"/>
      <c r="D919" s="202"/>
      <c r="E919" s="202"/>
      <c r="F919" s="202"/>
      <c r="G919" s="202"/>
      <c r="H919" s="202"/>
      <c r="I919" s="202"/>
      <c r="J919" s="202"/>
      <c r="K919" s="202"/>
      <c r="L919" s="202"/>
      <c r="M919" s="202"/>
      <c r="N919" s="202"/>
      <c r="O919" s="202"/>
      <c r="P919" s="202"/>
      <c r="Q919" s="202"/>
      <c r="R919" s="202"/>
      <c r="S919" s="202"/>
      <c r="T919" s="202"/>
      <c r="U919" s="202"/>
      <c r="V919" s="202"/>
      <c r="W919" s="202"/>
      <c r="X919" s="202"/>
      <c r="Y919" s="202"/>
      <c r="Z919" s="202"/>
    </row>
    <row r="920" spans="1:26">
      <c r="A920" s="202"/>
      <c r="B920" s="202"/>
      <c r="C920" s="202"/>
      <c r="D920" s="202"/>
      <c r="E920" s="202"/>
      <c r="F920" s="202"/>
      <c r="G920" s="202"/>
      <c r="H920" s="202"/>
      <c r="I920" s="202"/>
      <c r="J920" s="202"/>
      <c r="K920" s="202"/>
      <c r="L920" s="202"/>
      <c r="M920" s="202"/>
      <c r="N920" s="202"/>
      <c r="O920" s="202"/>
      <c r="P920" s="202"/>
      <c r="Q920" s="202"/>
      <c r="R920" s="202"/>
      <c r="S920" s="202"/>
      <c r="T920" s="202"/>
      <c r="U920" s="202"/>
      <c r="V920" s="202"/>
      <c r="W920" s="202"/>
      <c r="X920" s="202"/>
      <c r="Y920" s="202"/>
      <c r="Z920" s="202"/>
    </row>
    <row r="921" spans="1:26">
      <c r="A921" s="202"/>
      <c r="B921" s="202"/>
      <c r="C921" s="202"/>
      <c r="D921" s="202"/>
      <c r="E921" s="202"/>
      <c r="F921" s="202"/>
      <c r="G921" s="202"/>
      <c r="H921" s="202"/>
      <c r="I921" s="202"/>
      <c r="J921" s="202"/>
      <c r="K921" s="202"/>
      <c r="L921" s="202"/>
      <c r="M921" s="202"/>
      <c r="N921" s="202"/>
      <c r="O921" s="202"/>
      <c r="P921" s="202"/>
      <c r="Q921" s="202"/>
      <c r="R921" s="202"/>
      <c r="S921" s="202"/>
      <c r="T921" s="202"/>
      <c r="U921" s="202"/>
      <c r="V921" s="202"/>
      <c r="W921" s="202"/>
      <c r="X921" s="202"/>
      <c r="Y921" s="202"/>
      <c r="Z921" s="202"/>
    </row>
    <row r="922" spans="1:26">
      <c r="A922" s="202"/>
      <c r="B922" s="202"/>
      <c r="C922" s="202"/>
      <c r="D922" s="202"/>
      <c r="E922" s="202"/>
      <c r="F922" s="202"/>
      <c r="G922" s="202"/>
      <c r="H922" s="202"/>
      <c r="I922" s="202"/>
      <c r="J922" s="202"/>
      <c r="K922" s="202"/>
      <c r="L922" s="202"/>
      <c r="M922" s="202"/>
      <c r="N922" s="202"/>
      <c r="O922" s="202"/>
      <c r="P922" s="202"/>
      <c r="Q922" s="202"/>
      <c r="R922" s="202"/>
      <c r="S922" s="202"/>
      <c r="T922" s="202"/>
      <c r="U922" s="202"/>
      <c r="V922" s="202"/>
      <c r="W922" s="202"/>
      <c r="X922" s="202"/>
      <c r="Y922" s="202"/>
      <c r="Z922" s="202"/>
    </row>
    <row r="923" spans="1:26">
      <c r="A923" s="202"/>
      <c r="B923" s="202"/>
      <c r="C923" s="202"/>
      <c r="D923" s="202"/>
      <c r="E923" s="202"/>
      <c r="F923" s="202"/>
      <c r="G923" s="202"/>
      <c r="H923" s="202"/>
      <c r="I923" s="202"/>
      <c r="J923" s="202"/>
      <c r="K923" s="202"/>
      <c r="L923" s="202"/>
      <c r="M923" s="202"/>
      <c r="N923" s="202"/>
      <c r="O923" s="202"/>
      <c r="P923" s="202"/>
      <c r="Q923" s="202"/>
      <c r="R923" s="202"/>
      <c r="S923" s="202"/>
      <c r="T923" s="202"/>
      <c r="U923" s="202"/>
      <c r="V923" s="202"/>
      <c r="W923" s="202"/>
      <c r="X923" s="202"/>
      <c r="Y923" s="202"/>
      <c r="Z923" s="202"/>
    </row>
    <row r="924" spans="1:26">
      <c r="A924" s="202"/>
      <c r="B924" s="202"/>
      <c r="C924" s="202"/>
      <c r="D924" s="202"/>
      <c r="E924" s="202"/>
      <c r="F924" s="202"/>
      <c r="G924" s="202"/>
      <c r="H924" s="202"/>
      <c r="I924" s="202"/>
      <c r="J924" s="202"/>
      <c r="K924" s="202"/>
      <c r="L924" s="202"/>
      <c r="M924" s="202"/>
      <c r="N924" s="202"/>
      <c r="O924" s="202"/>
      <c r="P924" s="202"/>
      <c r="Q924" s="202"/>
      <c r="R924" s="202"/>
      <c r="S924" s="202"/>
      <c r="T924" s="202"/>
      <c r="U924" s="202"/>
      <c r="V924" s="202"/>
      <c r="W924" s="202"/>
      <c r="X924" s="202"/>
      <c r="Y924" s="202"/>
      <c r="Z924" s="202"/>
    </row>
    <row r="925" spans="1:26">
      <c r="A925" s="202"/>
      <c r="B925" s="202"/>
      <c r="C925" s="202"/>
      <c r="D925" s="202"/>
      <c r="E925" s="202"/>
      <c r="F925" s="202"/>
      <c r="G925" s="202"/>
      <c r="H925" s="202"/>
      <c r="I925" s="202"/>
      <c r="J925" s="202"/>
      <c r="K925" s="202"/>
      <c r="L925" s="202"/>
      <c r="M925" s="202"/>
      <c r="N925" s="202"/>
      <c r="O925" s="202"/>
      <c r="P925" s="202"/>
      <c r="Q925" s="202"/>
      <c r="R925" s="202"/>
      <c r="S925" s="202"/>
      <c r="T925" s="202"/>
      <c r="U925" s="202"/>
      <c r="V925" s="202"/>
      <c r="W925" s="202"/>
      <c r="X925" s="202"/>
      <c r="Y925" s="202"/>
      <c r="Z925" s="202"/>
    </row>
    <row r="926" spans="1:26">
      <c r="A926" s="202"/>
      <c r="B926" s="202"/>
      <c r="C926" s="202"/>
      <c r="D926" s="202"/>
      <c r="E926" s="202"/>
      <c r="F926" s="202"/>
      <c r="G926" s="202"/>
      <c r="H926" s="202"/>
      <c r="I926" s="202"/>
      <c r="J926" s="202"/>
      <c r="K926" s="202"/>
      <c r="L926" s="202"/>
      <c r="M926" s="202"/>
      <c r="N926" s="202"/>
      <c r="O926" s="202"/>
      <c r="P926" s="202"/>
      <c r="Q926" s="202"/>
      <c r="R926" s="202"/>
      <c r="S926" s="202"/>
      <c r="T926" s="202"/>
      <c r="U926" s="202"/>
      <c r="V926" s="202"/>
      <c r="W926" s="202"/>
      <c r="X926" s="202"/>
      <c r="Y926" s="202"/>
      <c r="Z926" s="202"/>
    </row>
    <row r="927" spans="1:26">
      <c r="A927" s="202"/>
      <c r="B927" s="202"/>
      <c r="C927" s="202"/>
      <c r="D927" s="202"/>
      <c r="E927" s="202"/>
      <c r="F927" s="202"/>
      <c r="G927" s="202"/>
      <c r="H927" s="202"/>
      <c r="I927" s="202"/>
      <c r="J927" s="202"/>
      <c r="K927" s="202"/>
      <c r="L927" s="202"/>
      <c r="M927" s="202"/>
      <c r="N927" s="202"/>
      <c r="O927" s="202"/>
      <c r="P927" s="202"/>
      <c r="Q927" s="202"/>
      <c r="R927" s="202"/>
      <c r="S927" s="202"/>
      <c r="T927" s="202"/>
      <c r="U927" s="202"/>
      <c r="V927" s="202"/>
      <c r="W927" s="202"/>
      <c r="X927" s="202"/>
      <c r="Y927" s="202"/>
      <c r="Z927" s="202"/>
    </row>
    <row r="928" spans="1:26">
      <c r="A928" s="202"/>
      <c r="B928" s="202"/>
      <c r="C928" s="202"/>
      <c r="D928" s="202"/>
      <c r="E928" s="202"/>
      <c r="F928" s="202"/>
      <c r="G928" s="202"/>
      <c r="H928" s="202"/>
      <c r="I928" s="202"/>
      <c r="J928" s="202"/>
      <c r="K928" s="202"/>
      <c r="L928" s="202"/>
      <c r="M928" s="202"/>
      <c r="N928" s="202"/>
      <c r="O928" s="202"/>
      <c r="P928" s="202"/>
      <c r="Q928" s="202"/>
      <c r="R928" s="202"/>
      <c r="S928" s="202"/>
      <c r="T928" s="202"/>
      <c r="U928" s="202"/>
      <c r="V928" s="202"/>
      <c r="W928" s="202"/>
      <c r="X928" s="202"/>
      <c r="Y928" s="202"/>
      <c r="Z928" s="202"/>
    </row>
    <row r="929" spans="1:26">
      <c r="A929" s="202"/>
      <c r="B929" s="202"/>
      <c r="C929" s="202"/>
      <c r="D929" s="202"/>
      <c r="E929" s="202"/>
      <c r="F929" s="202"/>
      <c r="G929" s="202"/>
      <c r="H929" s="202"/>
      <c r="I929" s="202"/>
      <c r="J929" s="202"/>
      <c r="K929" s="202"/>
      <c r="L929" s="202"/>
      <c r="M929" s="202"/>
      <c r="N929" s="202"/>
      <c r="O929" s="202"/>
      <c r="P929" s="202"/>
      <c r="Q929" s="202"/>
      <c r="R929" s="202"/>
      <c r="S929" s="202"/>
      <c r="T929" s="202"/>
      <c r="U929" s="202"/>
      <c r="V929" s="202"/>
      <c r="W929" s="202"/>
      <c r="X929" s="202"/>
      <c r="Y929" s="202"/>
      <c r="Z929" s="202"/>
    </row>
    <row r="930" spans="1:26">
      <c r="A930" s="202"/>
      <c r="B930" s="202"/>
      <c r="C930" s="202"/>
      <c r="D930" s="202"/>
      <c r="E930" s="202"/>
      <c r="F930" s="202"/>
      <c r="G930" s="202"/>
      <c r="H930" s="202"/>
      <c r="I930" s="202"/>
      <c r="J930" s="202"/>
      <c r="K930" s="202"/>
      <c r="L930" s="202"/>
      <c r="M930" s="202"/>
      <c r="N930" s="202"/>
      <c r="O930" s="202"/>
      <c r="P930" s="202"/>
      <c r="Q930" s="202"/>
      <c r="R930" s="202"/>
      <c r="S930" s="202"/>
      <c r="T930" s="202"/>
      <c r="U930" s="202"/>
      <c r="V930" s="202"/>
      <c r="W930" s="202"/>
      <c r="X930" s="202"/>
      <c r="Y930" s="202"/>
      <c r="Z930" s="202"/>
    </row>
    <row r="931" spans="1:26">
      <c r="A931" s="202"/>
      <c r="B931" s="202"/>
      <c r="C931" s="202"/>
      <c r="D931" s="202"/>
      <c r="E931" s="202"/>
      <c r="F931" s="202"/>
      <c r="G931" s="202"/>
      <c r="H931" s="202"/>
      <c r="I931" s="202"/>
      <c r="J931" s="202"/>
      <c r="K931" s="202"/>
      <c r="L931" s="202"/>
      <c r="M931" s="202"/>
      <c r="N931" s="202"/>
      <c r="O931" s="202"/>
      <c r="P931" s="202"/>
      <c r="Q931" s="202"/>
      <c r="R931" s="202"/>
      <c r="S931" s="202"/>
      <c r="T931" s="202"/>
      <c r="U931" s="202"/>
      <c r="V931" s="202"/>
      <c r="W931" s="202"/>
      <c r="X931" s="202"/>
      <c r="Y931" s="202"/>
      <c r="Z931" s="202"/>
    </row>
    <row r="932" spans="1:26">
      <c r="A932" s="202"/>
      <c r="B932" s="202"/>
      <c r="C932" s="202"/>
      <c r="D932" s="202"/>
      <c r="E932" s="202"/>
      <c r="F932" s="202"/>
      <c r="G932" s="202"/>
      <c r="H932" s="202"/>
      <c r="I932" s="202"/>
      <c r="J932" s="202"/>
      <c r="K932" s="202"/>
      <c r="L932" s="202"/>
      <c r="M932" s="202"/>
      <c r="N932" s="202"/>
      <c r="O932" s="202"/>
      <c r="P932" s="202"/>
      <c r="Q932" s="202"/>
      <c r="R932" s="202"/>
      <c r="S932" s="202"/>
      <c r="T932" s="202"/>
      <c r="U932" s="202"/>
      <c r="V932" s="202"/>
      <c r="W932" s="202"/>
      <c r="X932" s="202"/>
      <c r="Y932" s="202"/>
      <c r="Z932" s="202"/>
    </row>
    <row r="933" spans="1:26">
      <c r="A933" s="202"/>
      <c r="B933" s="202"/>
      <c r="C933" s="202"/>
      <c r="D933" s="202"/>
      <c r="E933" s="202"/>
      <c r="F933" s="202"/>
      <c r="G933" s="202"/>
      <c r="H933" s="202"/>
      <c r="I933" s="202"/>
      <c r="J933" s="202"/>
      <c r="K933" s="202"/>
      <c r="L933" s="202"/>
      <c r="M933" s="202"/>
      <c r="N933" s="202"/>
      <c r="O933" s="202"/>
      <c r="P933" s="202"/>
      <c r="Q933" s="202"/>
      <c r="R933" s="202"/>
      <c r="S933" s="202"/>
      <c r="T933" s="202"/>
      <c r="U933" s="202"/>
      <c r="V933" s="202"/>
      <c r="W933" s="202"/>
      <c r="X933" s="202"/>
      <c r="Y933" s="202"/>
      <c r="Z933" s="202"/>
    </row>
    <row r="934" spans="1:26">
      <c r="A934" s="202"/>
      <c r="B934" s="202"/>
      <c r="C934" s="202"/>
      <c r="D934" s="202"/>
      <c r="E934" s="202"/>
      <c r="F934" s="202"/>
      <c r="G934" s="202"/>
      <c r="H934" s="202"/>
      <c r="I934" s="202"/>
      <c r="J934" s="202"/>
      <c r="K934" s="202"/>
      <c r="L934" s="202"/>
      <c r="M934" s="202"/>
      <c r="N934" s="202"/>
      <c r="O934" s="202"/>
      <c r="P934" s="202"/>
      <c r="Q934" s="202"/>
      <c r="R934" s="202"/>
      <c r="S934" s="202"/>
      <c r="T934" s="202"/>
      <c r="U934" s="202"/>
      <c r="V934" s="202"/>
      <c r="W934" s="202"/>
      <c r="X934" s="202"/>
      <c r="Y934" s="202"/>
      <c r="Z934" s="202"/>
    </row>
    <row r="935" spans="1:26">
      <c r="A935" s="202"/>
      <c r="B935" s="202"/>
      <c r="C935" s="202"/>
      <c r="D935" s="202"/>
      <c r="E935" s="202"/>
      <c r="F935" s="202"/>
      <c r="G935" s="202"/>
      <c r="H935" s="202"/>
      <c r="I935" s="202"/>
      <c r="J935" s="202"/>
      <c r="K935" s="202"/>
      <c r="L935" s="202"/>
      <c r="M935" s="202"/>
      <c r="N935" s="202"/>
      <c r="O935" s="202"/>
      <c r="P935" s="202"/>
      <c r="Q935" s="202"/>
      <c r="R935" s="202"/>
      <c r="S935" s="202"/>
      <c r="T935" s="202"/>
      <c r="U935" s="202"/>
      <c r="V935" s="202"/>
      <c r="W935" s="202"/>
      <c r="X935" s="202"/>
      <c r="Y935" s="202"/>
      <c r="Z935" s="202"/>
    </row>
    <row r="936" spans="1:26">
      <c r="A936" s="202"/>
      <c r="B936" s="202"/>
      <c r="C936" s="202"/>
      <c r="D936" s="202"/>
      <c r="E936" s="202"/>
      <c r="F936" s="202"/>
      <c r="G936" s="202"/>
      <c r="H936" s="202"/>
      <c r="I936" s="202"/>
      <c r="J936" s="202"/>
      <c r="K936" s="202"/>
      <c r="L936" s="202"/>
      <c r="M936" s="202"/>
      <c r="N936" s="202"/>
      <c r="O936" s="202"/>
      <c r="P936" s="202"/>
      <c r="Q936" s="202"/>
      <c r="R936" s="202"/>
      <c r="S936" s="202"/>
      <c r="T936" s="202"/>
      <c r="U936" s="202"/>
      <c r="V936" s="202"/>
      <c r="W936" s="202"/>
      <c r="X936" s="202"/>
      <c r="Y936" s="202"/>
      <c r="Z936" s="202"/>
    </row>
    <row r="937" spans="1:26">
      <c r="A937" s="202"/>
      <c r="B937" s="202"/>
      <c r="C937" s="202"/>
      <c r="D937" s="202"/>
      <c r="E937" s="202"/>
      <c r="F937" s="202"/>
      <c r="G937" s="202"/>
      <c r="H937" s="202"/>
      <c r="I937" s="202"/>
      <c r="J937" s="202"/>
      <c r="K937" s="202"/>
      <c r="L937" s="202"/>
      <c r="M937" s="202"/>
      <c r="N937" s="202"/>
      <c r="O937" s="202"/>
      <c r="P937" s="202"/>
      <c r="Q937" s="202"/>
      <c r="R937" s="202"/>
      <c r="S937" s="202"/>
      <c r="T937" s="202"/>
      <c r="U937" s="202"/>
      <c r="V937" s="202"/>
      <c r="W937" s="202"/>
      <c r="X937" s="202"/>
      <c r="Y937" s="202"/>
      <c r="Z937" s="202"/>
    </row>
    <row r="938" spans="1:26">
      <c r="A938" s="202"/>
      <c r="B938" s="202"/>
      <c r="C938" s="202"/>
      <c r="D938" s="202"/>
      <c r="E938" s="202"/>
      <c r="F938" s="202"/>
      <c r="G938" s="202"/>
      <c r="H938" s="202"/>
      <c r="I938" s="202"/>
      <c r="J938" s="202"/>
      <c r="K938" s="202"/>
      <c r="L938" s="202"/>
      <c r="M938" s="202"/>
      <c r="N938" s="202"/>
      <c r="O938" s="202"/>
      <c r="P938" s="202"/>
      <c r="Q938" s="202"/>
      <c r="R938" s="202"/>
      <c r="S938" s="202"/>
      <c r="T938" s="202"/>
      <c r="U938" s="202"/>
      <c r="V938" s="202"/>
      <c r="W938" s="202"/>
      <c r="X938" s="202"/>
      <c r="Y938" s="202"/>
      <c r="Z938" s="202"/>
    </row>
    <row r="939" spans="1:26">
      <c r="A939" s="202"/>
      <c r="B939" s="202"/>
      <c r="C939" s="202"/>
      <c r="D939" s="202"/>
      <c r="E939" s="202"/>
      <c r="F939" s="202"/>
      <c r="G939" s="202"/>
      <c r="H939" s="202"/>
      <c r="I939" s="202"/>
      <c r="J939" s="202"/>
      <c r="K939" s="202"/>
      <c r="L939" s="202"/>
      <c r="M939" s="202"/>
      <c r="N939" s="202"/>
      <c r="O939" s="202"/>
      <c r="P939" s="202"/>
      <c r="Q939" s="202"/>
      <c r="R939" s="202"/>
      <c r="S939" s="202"/>
      <c r="T939" s="202"/>
      <c r="U939" s="202"/>
      <c r="V939" s="202"/>
      <c r="W939" s="202"/>
      <c r="X939" s="202"/>
      <c r="Y939" s="202"/>
      <c r="Z939" s="202"/>
    </row>
    <row r="940" spans="1:26">
      <c r="A940" s="202"/>
      <c r="B940" s="202"/>
      <c r="C940" s="202"/>
      <c r="D940" s="202"/>
      <c r="E940" s="202"/>
      <c r="F940" s="202"/>
      <c r="G940" s="202"/>
      <c r="H940" s="202"/>
      <c r="I940" s="202"/>
      <c r="J940" s="202"/>
      <c r="K940" s="202"/>
      <c r="L940" s="202"/>
      <c r="M940" s="202"/>
      <c r="N940" s="202"/>
      <c r="O940" s="202"/>
      <c r="P940" s="202"/>
      <c r="Q940" s="202"/>
      <c r="R940" s="202"/>
      <c r="S940" s="202"/>
      <c r="T940" s="202"/>
      <c r="U940" s="202"/>
      <c r="V940" s="202"/>
      <c r="W940" s="202"/>
      <c r="X940" s="202"/>
      <c r="Y940" s="202"/>
      <c r="Z940" s="202"/>
    </row>
    <row r="941" spans="1:26">
      <c r="A941" s="202"/>
      <c r="B941" s="202"/>
      <c r="C941" s="202"/>
      <c r="D941" s="202"/>
      <c r="E941" s="202"/>
      <c r="F941" s="202"/>
      <c r="G941" s="202"/>
      <c r="H941" s="202"/>
      <c r="I941" s="202"/>
      <c r="J941" s="202"/>
      <c r="K941" s="202"/>
      <c r="L941" s="202"/>
      <c r="M941" s="202"/>
      <c r="N941" s="202"/>
      <c r="O941" s="202"/>
      <c r="P941" s="202"/>
      <c r="Q941" s="202"/>
      <c r="R941" s="202"/>
      <c r="S941" s="202"/>
      <c r="T941" s="202"/>
      <c r="U941" s="202"/>
      <c r="V941" s="202"/>
      <c r="W941" s="202"/>
      <c r="X941" s="202"/>
      <c r="Y941" s="202"/>
      <c r="Z941" s="202"/>
    </row>
    <row r="942" spans="1:26">
      <c r="A942" s="202"/>
      <c r="B942" s="202"/>
      <c r="C942" s="202"/>
      <c r="D942" s="202"/>
      <c r="E942" s="202"/>
      <c r="F942" s="202"/>
      <c r="G942" s="202"/>
      <c r="H942" s="202"/>
      <c r="I942" s="202"/>
      <c r="J942" s="202"/>
      <c r="K942" s="202"/>
      <c r="L942" s="202"/>
      <c r="M942" s="202"/>
      <c r="N942" s="202"/>
      <c r="O942" s="202"/>
      <c r="P942" s="202"/>
      <c r="Q942" s="202"/>
      <c r="R942" s="202"/>
      <c r="S942" s="202"/>
      <c r="T942" s="202"/>
      <c r="U942" s="202"/>
      <c r="V942" s="202"/>
      <c r="W942" s="202"/>
      <c r="X942" s="202"/>
      <c r="Y942" s="202"/>
      <c r="Z942" s="202"/>
    </row>
    <row r="943" spans="1:26">
      <c r="A943" s="202"/>
      <c r="B943" s="202"/>
      <c r="C943" s="202"/>
      <c r="D943" s="202"/>
      <c r="E943" s="202"/>
      <c r="F943" s="202"/>
      <c r="G943" s="202"/>
      <c r="H943" s="202"/>
      <c r="I943" s="202"/>
      <c r="J943" s="202"/>
      <c r="K943" s="202"/>
      <c r="L943" s="202"/>
      <c r="M943" s="202"/>
      <c r="N943" s="202"/>
      <c r="O943" s="202"/>
      <c r="P943" s="202"/>
      <c r="Q943" s="202"/>
      <c r="R943" s="202"/>
      <c r="S943" s="202"/>
      <c r="T943" s="202"/>
      <c r="U943" s="202"/>
      <c r="V943" s="202"/>
      <c r="W943" s="202"/>
      <c r="X943" s="202"/>
      <c r="Y943" s="202"/>
      <c r="Z943" s="202"/>
    </row>
    <row r="944" spans="1:26">
      <c r="A944" s="202"/>
      <c r="B944" s="202"/>
      <c r="C944" s="202"/>
      <c r="D944" s="202"/>
      <c r="E944" s="202"/>
      <c r="F944" s="202"/>
      <c r="G944" s="202"/>
      <c r="H944" s="202"/>
      <c r="I944" s="202"/>
      <c r="J944" s="202"/>
      <c r="K944" s="202"/>
      <c r="L944" s="202"/>
      <c r="M944" s="202"/>
      <c r="N944" s="202"/>
      <c r="O944" s="202"/>
      <c r="P944" s="202"/>
      <c r="Q944" s="202"/>
      <c r="R944" s="202"/>
      <c r="S944" s="202"/>
      <c r="T944" s="202"/>
      <c r="U944" s="202"/>
      <c r="V944" s="202"/>
      <c r="W944" s="202"/>
      <c r="X944" s="202"/>
      <c r="Y944" s="202"/>
      <c r="Z944" s="202"/>
    </row>
    <row r="945" spans="1:26">
      <c r="A945" s="202"/>
      <c r="B945" s="202"/>
      <c r="C945" s="202"/>
      <c r="D945" s="202"/>
      <c r="E945" s="202"/>
      <c r="F945" s="202"/>
      <c r="G945" s="202"/>
      <c r="H945" s="202"/>
      <c r="I945" s="202"/>
      <c r="J945" s="202"/>
      <c r="K945" s="202"/>
      <c r="L945" s="202"/>
      <c r="M945" s="202"/>
      <c r="N945" s="202"/>
      <c r="O945" s="202"/>
      <c r="P945" s="202"/>
      <c r="Q945" s="202"/>
      <c r="R945" s="202"/>
      <c r="S945" s="202"/>
      <c r="T945" s="202"/>
      <c r="U945" s="202"/>
      <c r="V945" s="202"/>
      <c r="W945" s="202"/>
      <c r="X945" s="202"/>
      <c r="Y945" s="202"/>
      <c r="Z945" s="202"/>
    </row>
    <row r="946" spans="1:26">
      <c r="A946" s="202"/>
      <c r="B946" s="202"/>
      <c r="C946" s="202"/>
      <c r="D946" s="202"/>
      <c r="E946" s="202"/>
      <c r="F946" s="202"/>
      <c r="G946" s="202"/>
      <c r="H946" s="202"/>
      <c r="I946" s="202"/>
      <c r="J946" s="202"/>
      <c r="K946" s="202"/>
      <c r="L946" s="202"/>
      <c r="M946" s="202"/>
      <c r="N946" s="202"/>
      <c r="O946" s="202"/>
      <c r="P946" s="202"/>
      <c r="Q946" s="202"/>
      <c r="R946" s="202"/>
      <c r="S946" s="202"/>
      <c r="T946" s="202"/>
      <c r="U946" s="202"/>
      <c r="V946" s="202"/>
      <c r="W946" s="202"/>
      <c r="X946" s="202"/>
      <c r="Y946" s="202"/>
      <c r="Z946" s="202"/>
    </row>
    <row r="947" spans="1:26">
      <c r="A947" s="202"/>
      <c r="B947" s="202"/>
      <c r="C947" s="202"/>
      <c r="D947" s="202"/>
      <c r="E947" s="202"/>
      <c r="F947" s="202"/>
      <c r="G947" s="202"/>
      <c r="H947" s="202"/>
      <c r="I947" s="202"/>
      <c r="J947" s="202"/>
      <c r="K947" s="202"/>
      <c r="L947" s="202"/>
      <c r="M947" s="202"/>
      <c r="N947" s="202"/>
      <c r="O947" s="202"/>
      <c r="P947" s="202"/>
      <c r="Q947" s="202"/>
      <c r="R947" s="202"/>
      <c r="S947" s="202"/>
      <c r="T947" s="202"/>
      <c r="U947" s="202"/>
      <c r="V947" s="202"/>
      <c r="W947" s="202"/>
      <c r="X947" s="202"/>
      <c r="Y947" s="202"/>
      <c r="Z947" s="202"/>
    </row>
    <row r="948" spans="1:26">
      <c r="A948" s="202"/>
      <c r="B948" s="202"/>
      <c r="C948" s="202"/>
      <c r="D948" s="202"/>
      <c r="E948" s="202"/>
      <c r="F948" s="202"/>
      <c r="G948" s="202"/>
      <c r="H948" s="202"/>
      <c r="I948" s="202"/>
      <c r="J948" s="202"/>
      <c r="K948" s="202"/>
      <c r="L948" s="202"/>
      <c r="M948" s="202"/>
      <c r="N948" s="202"/>
      <c r="O948" s="202"/>
      <c r="P948" s="202"/>
      <c r="Q948" s="202"/>
      <c r="R948" s="202"/>
      <c r="S948" s="202"/>
      <c r="T948" s="202"/>
      <c r="U948" s="202"/>
      <c r="V948" s="202"/>
      <c r="W948" s="202"/>
      <c r="X948" s="202"/>
      <c r="Y948" s="202"/>
      <c r="Z948" s="202"/>
    </row>
    <row r="949" spans="1:26">
      <c r="A949" s="202"/>
      <c r="B949" s="202"/>
      <c r="C949" s="202"/>
      <c r="D949" s="202"/>
      <c r="E949" s="202"/>
      <c r="F949" s="202"/>
      <c r="G949" s="202"/>
      <c r="H949" s="202"/>
      <c r="I949" s="202"/>
      <c r="J949" s="202"/>
      <c r="K949" s="202"/>
      <c r="L949" s="202"/>
      <c r="M949" s="202"/>
      <c r="N949" s="202"/>
      <c r="O949" s="202"/>
      <c r="P949" s="202"/>
      <c r="Q949" s="202"/>
      <c r="R949" s="202"/>
      <c r="S949" s="202"/>
      <c r="T949" s="202"/>
      <c r="U949" s="202"/>
      <c r="V949" s="202"/>
      <c r="W949" s="202"/>
      <c r="X949" s="202"/>
      <c r="Y949" s="202"/>
      <c r="Z949" s="202"/>
    </row>
    <row r="950" spans="1:26">
      <c r="A950" s="202"/>
      <c r="B950" s="202"/>
      <c r="C950" s="202"/>
      <c r="D950" s="202"/>
      <c r="E950" s="202"/>
      <c r="F950" s="202"/>
      <c r="G950" s="202"/>
      <c r="H950" s="202"/>
      <c r="I950" s="202"/>
      <c r="J950" s="202"/>
      <c r="K950" s="202"/>
      <c r="L950" s="202"/>
      <c r="M950" s="202"/>
      <c r="N950" s="202"/>
      <c r="O950" s="202"/>
      <c r="P950" s="202"/>
      <c r="Q950" s="202"/>
      <c r="R950" s="202"/>
      <c r="S950" s="202"/>
      <c r="T950" s="202"/>
      <c r="U950" s="202"/>
      <c r="V950" s="202"/>
      <c r="W950" s="202"/>
      <c r="X950" s="202"/>
      <c r="Y950" s="202"/>
      <c r="Z950" s="202"/>
    </row>
    <row r="951" spans="1:26">
      <c r="A951" s="202"/>
      <c r="B951" s="202"/>
      <c r="C951" s="202"/>
      <c r="D951" s="202"/>
      <c r="E951" s="202"/>
      <c r="F951" s="202"/>
      <c r="G951" s="202"/>
      <c r="H951" s="202"/>
      <c r="I951" s="202"/>
      <c r="J951" s="202"/>
      <c r="K951" s="202"/>
      <c r="L951" s="202"/>
      <c r="M951" s="202"/>
      <c r="N951" s="202"/>
      <c r="O951" s="202"/>
      <c r="P951" s="202"/>
      <c r="Q951" s="202"/>
      <c r="R951" s="202"/>
      <c r="S951" s="202"/>
      <c r="T951" s="202"/>
      <c r="U951" s="202"/>
      <c r="V951" s="202"/>
      <c r="W951" s="202"/>
      <c r="X951" s="202"/>
      <c r="Y951" s="202"/>
      <c r="Z951" s="202"/>
    </row>
    <row r="952" spans="1:26">
      <c r="A952" s="202"/>
      <c r="B952" s="202"/>
      <c r="C952" s="202"/>
      <c r="D952" s="202"/>
      <c r="E952" s="202"/>
      <c r="F952" s="202"/>
      <c r="G952" s="202"/>
      <c r="H952" s="202"/>
      <c r="I952" s="202"/>
      <c r="J952" s="202"/>
      <c r="K952" s="202"/>
      <c r="L952" s="202"/>
      <c r="M952" s="202"/>
      <c r="N952" s="202"/>
      <c r="O952" s="202"/>
      <c r="P952" s="202"/>
      <c r="Q952" s="202"/>
      <c r="R952" s="202"/>
      <c r="S952" s="202"/>
      <c r="T952" s="202"/>
      <c r="U952" s="202"/>
      <c r="V952" s="202"/>
      <c r="W952" s="202"/>
      <c r="X952" s="202"/>
      <c r="Y952" s="202"/>
      <c r="Z952" s="202"/>
    </row>
    <row r="953" spans="1:26">
      <c r="A953" s="202"/>
      <c r="B953" s="202"/>
      <c r="C953" s="202"/>
      <c r="D953" s="202"/>
      <c r="E953" s="202"/>
      <c r="F953" s="202"/>
      <c r="G953" s="202"/>
      <c r="H953" s="202"/>
      <c r="I953" s="202"/>
      <c r="J953" s="202"/>
      <c r="K953" s="202"/>
      <c r="L953" s="202"/>
      <c r="M953" s="202"/>
      <c r="N953" s="202"/>
      <c r="O953" s="202"/>
      <c r="P953" s="202"/>
      <c r="Q953" s="202"/>
      <c r="R953" s="202"/>
      <c r="S953" s="202"/>
      <c r="T953" s="202"/>
      <c r="U953" s="202"/>
      <c r="V953" s="202"/>
      <c r="W953" s="202"/>
      <c r="X953" s="202"/>
      <c r="Y953" s="202"/>
      <c r="Z953" s="202"/>
    </row>
    <row r="954" spans="1:26">
      <c r="A954" s="202"/>
      <c r="B954" s="202"/>
      <c r="C954" s="202"/>
      <c r="D954" s="202"/>
      <c r="E954" s="202"/>
      <c r="F954" s="202"/>
      <c r="G954" s="202"/>
      <c r="H954" s="202"/>
      <c r="I954" s="202"/>
      <c r="J954" s="202"/>
      <c r="K954" s="202"/>
      <c r="L954" s="202"/>
      <c r="M954" s="202"/>
      <c r="N954" s="202"/>
      <c r="O954" s="202"/>
      <c r="P954" s="202"/>
      <c r="Q954" s="202"/>
      <c r="R954" s="202"/>
      <c r="S954" s="202"/>
      <c r="T954" s="202"/>
      <c r="U954" s="202"/>
      <c r="V954" s="202"/>
      <c r="W954" s="202"/>
      <c r="X954" s="202"/>
      <c r="Y954" s="202"/>
      <c r="Z954" s="202"/>
    </row>
    <row r="955" spans="1:26">
      <c r="A955" s="202"/>
      <c r="B955" s="202"/>
      <c r="C955" s="202"/>
      <c r="D955" s="202"/>
      <c r="E955" s="202"/>
      <c r="F955" s="202"/>
      <c r="G955" s="202"/>
      <c r="H955" s="202"/>
      <c r="I955" s="202"/>
      <c r="J955" s="202"/>
      <c r="K955" s="202"/>
      <c r="L955" s="202"/>
      <c r="M955" s="202"/>
      <c r="N955" s="202"/>
      <c r="O955" s="202"/>
      <c r="P955" s="202"/>
      <c r="Q955" s="202"/>
      <c r="R955" s="202"/>
      <c r="S955" s="202"/>
      <c r="T955" s="202"/>
      <c r="U955" s="202"/>
      <c r="V955" s="202"/>
      <c r="W955" s="202"/>
      <c r="X955" s="202"/>
      <c r="Y955" s="202"/>
      <c r="Z955" s="202"/>
    </row>
    <row r="956" spans="1:26">
      <c r="A956" s="202"/>
      <c r="B956" s="202"/>
      <c r="C956" s="202"/>
      <c r="D956" s="202"/>
      <c r="E956" s="202"/>
      <c r="F956" s="202"/>
      <c r="G956" s="202"/>
      <c r="H956" s="202"/>
      <c r="I956" s="202"/>
      <c r="J956" s="202"/>
      <c r="K956" s="202"/>
      <c r="L956" s="202"/>
      <c r="M956" s="202"/>
      <c r="N956" s="202"/>
      <c r="O956" s="202"/>
      <c r="P956" s="202"/>
      <c r="Q956" s="202"/>
      <c r="R956" s="202"/>
      <c r="S956" s="202"/>
      <c r="T956" s="202"/>
      <c r="U956" s="202"/>
      <c r="V956" s="202"/>
      <c r="W956" s="202"/>
      <c r="X956" s="202"/>
      <c r="Y956" s="202"/>
      <c r="Z956" s="202"/>
    </row>
    <row r="957" spans="1:26">
      <c r="A957" s="202"/>
      <c r="B957" s="202"/>
      <c r="C957" s="202"/>
      <c r="D957" s="202"/>
      <c r="E957" s="202"/>
      <c r="F957" s="202"/>
      <c r="G957" s="202"/>
      <c r="H957" s="202"/>
      <c r="I957" s="202"/>
      <c r="J957" s="202"/>
      <c r="K957" s="202"/>
      <c r="L957" s="202"/>
      <c r="M957" s="202"/>
      <c r="N957" s="202"/>
      <c r="O957" s="202"/>
      <c r="P957" s="202"/>
      <c r="Q957" s="202"/>
      <c r="R957" s="202"/>
      <c r="S957" s="202"/>
      <c r="T957" s="202"/>
      <c r="U957" s="202"/>
      <c r="V957" s="202"/>
      <c r="W957" s="202"/>
      <c r="X957" s="202"/>
      <c r="Y957" s="202"/>
      <c r="Z957" s="202"/>
    </row>
    <row r="958" spans="1:26">
      <c r="A958" s="202"/>
      <c r="B958" s="202"/>
      <c r="C958" s="202"/>
      <c r="D958" s="202"/>
      <c r="E958" s="202"/>
      <c r="F958" s="202"/>
      <c r="G958" s="202"/>
      <c r="H958" s="202"/>
      <c r="I958" s="202"/>
      <c r="J958" s="202"/>
      <c r="K958" s="202"/>
      <c r="L958" s="202"/>
      <c r="M958" s="202"/>
      <c r="N958" s="202"/>
      <c r="O958" s="202"/>
      <c r="P958" s="202"/>
      <c r="Q958" s="202"/>
      <c r="R958" s="202"/>
      <c r="S958" s="202"/>
      <c r="T958" s="202"/>
      <c r="U958" s="202"/>
      <c r="V958" s="202"/>
      <c r="W958" s="202"/>
      <c r="X958" s="202"/>
      <c r="Y958" s="202"/>
      <c r="Z958" s="202"/>
    </row>
    <row r="959" spans="1:26">
      <c r="A959" s="202"/>
      <c r="B959" s="202"/>
      <c r="C959" s="202"/>
      <c r="D959" s="202"/>
      <c r="E959" s="202"/>
      <c r="F959" s="202"/>
      <c r="G959" s="202"/>
      <c r="H959" s="202"/>
      <c r="I959" s="202"/>
      <c r="J959" s="202"/>
      <c r="K959" s="202"/>
      <c r="L959" s="202"/>
      <c r="M959" s="202"/>
      <c r="N959" s="202"/>
      <c r="O959" s="202"/>
      <c r="P959" s="202"/>
      <c r="Q959" s="202"/>
      <c r="R959" s="202"/>
      <c r="S959" s="202"/>
      <c r="T959" s="202"/>
      <c r="U959" s="202"/>
      <c r="V959" s="202"/>
      <c r="W959" s="202"/>
      <c r="X959" s="202"/>
      <c r="Y959" s="202"/>
      <c r="Z959" s="202"/>
    </row>
    <row r="960" spans="1:26">
      <c r="A960" s="202"/>
      <c r="B960" s="202"/>
      <c r="C960" s="202"/>
      <c r="D960" s="202"/>
      <c r="E960" s="202"/>
      <c r="F960" s="202"/>
      <c r="G960" s="202"/>
      <c r="H960" s="202"/>
      <c r="I960" s="202"/>
      <c r="J960" s="202"/>
      <c r="K960" s="202"/>
      <c r="L960" s="202"/>
      <c r="M960" s="202"/>
      <c r="N960" s="202"/>
      <c r="O960" s="202"/>
      <c r="P960" s="202"/>
      <c r="Q960" s="202"/>
      <c r="R960" s="202"/>
      <c r="S960" s="202"/>
      <c r="T960" s="202"/>
      <c r="U960" s="202"/>
      <c r="V960" s="202"/>
      <c r="W960" s="202"/>
      <c r="X960" s="202"/>
      <c r="Y960" s="202"/>
      <c r="Z960" s="202"/>
    </row>
    <row r="961" spans="1:26">
      <c r="A961" s="202"/>
      <c r="B961" s="202"/>
      <c r="C961" s="202"/>
      <c r="D961" s="202"/>
      <c r="E961" s="202"/>
      <c r="F961" s="202"/>
      <c r="G961" s="202"/>
      <c r="H961" s="202"/>
      <c r="I961" s="202"/>
      <c r="J961" s="202"/>
      <c r="K961" s="202"/>
      <c r="L961" s="202"/>
      <c r="M961" s="202"/>
      <c r="N961" s="202"/>
      <c r="O961" s="202"/>
      <c r="P961" s="202"/>
      <c r="Q961" s="202"/>
      <c r="R961" s="202"/>
      <c r="S961" s="202"/>
      <c r="T961" s="202"/>
      <c r="U961" s="202"/>
      <c r="V961" s="202"/>
      <c r="W961" s="202"/>
      <c r="X961" s="202"/>
      <c r="Y961" s="202"/>
      <c r="Z961" s="202"/>
    </row>
    <row r="962" spans="1:26">
      <c r="A962" s="202"/>
      <c r="B962" s="202"/>
      <c r="C962" s="202"/>
      <c r="D962" s="202"/>
      <c r="E962" s="202"/>
      <c r="F962" s="202"/>
      <c r="G962" s="202"/>
      <c r="H962" s="202"/>
      <c r="I962" s="202"/>
      <c r="J962" s="202"/>
      <c r="K962" s="202"/>
      <c r="L962" s="202"/>
      <c r="M962" s="202"/>
      <c r="N962" s="202"/>
      <c r="O962" s="202"/>
      <c r="P962" s="202"/>
      <c r="Q962" s="202"/>
      <c r="R962" s="202"/>
      <c r="S962" s="202"/>
      <c r="T962" s="202"/>
      <c r="U962" s="202"/>
      <c r="V962" s="202"/>
      <c r="W962" s="202"/>
      <c r="X962" s="202"/>
      <c r="Y962" s="202"/>
      <c r="Z962" s="202"/>
    </row>
    <row r="963" spans="1:26">
      <c r="A963" s="202"/>
      <c r="B963" s="202"/>
      <c r="C963" s="202"/>
      <c r="D963" s="202"/>
      <c r="E963" s="202"/>
      <c r="F963" s="202"/>
      <c r="G963" s="202"/>
      <c r="H963" s="202"/>
      <c r="I963" s="202"/>
      <c r="J963" s="202"/>
      <c r="K963" s="202"/>
      <c r="L963" s="202"/>
      <c r="M963" s="202"/>
      <c r="N963" s="202"/>
      <c r="O963" s="202"/>
      <c r="P963" s="202"/>
      <c r="Q963" s="202"/>
      <c r="R963" s="202"/>
      <c r="S963" s="202"/>
      <c r="T963" s="202"/>
      <c r="U963" s="202"/>
      <c r="V963" s="202"/>
      <c r="W963" s="202"/>
      <c r="X963" s="202"/>
      <c r="Y963" s="202"/>
      <c r="Z963" s="202"/>
    </row>
    <row r="964" spans="1:26">
      <c r="A964" s="202"/>
      <c r="B964" s="202"/>
      <c r="C964" s="202"/>
      <c r="D964" s="202"/>
      <c r="E964" s="202"/>
      <c r="F964" s="202"/>
      <c r="G964" s="202"/>
      <c r="H964" s="202"/>
      <c r="I964" s="202"/>
      <c r="J964" s="202"/>
      <c r="K964" s="202"/>
      <c r="L964" s="202"/>
      <c r="M964" s="202"/>
      <c r="N964" s="202"/>
      <c r="O964" s="202"/>
      <c r="P964" s="202"/>
      <c r="Q964" s="202"/>
      <c r="R964" s="202"/>
      <c r="S964" s="202"/>
      <c r="T964" s="202"/>
      <c r="U964" s="202"/>
      <c r="V964" s="202"/>
      <c r="W964" s="202"/>
      <c r="X964" s="202"/>
      <c r="Y964" s="202"/>
      <c r="Z964" s="202"/>
    </row>
    <row r="965" spans="1:26">
      <c r="A965" s="202"/>
      <c r="B965" s="202"/>
      <c r="C965" s="202"/>
      <c r="D965" s="202"/>
      <c r="E965" s="202"/>
      <c r="F965" s="202"/>
      <c r="G965" s="202"/>
      <c r="H965" s="202"/>
      <c r="I965" s="202"/>
      <c r="J965" s="202"/>
      <c r="K965" s="202"/>
      <c r="L965" s="202"/>
      <c r="M965" s="202"/>
      <c r="N965" s="202"/>
      <c r="O965" s="202"/>
      <c r="P965" s="202"/>
      <c r="Q965" s="202"/>
      <c r="R965" s="202"/>
      <c r="S965" s="202"/>
      <c r="T965" s="202"/>
      <c r="U965" s="202"/>
      <c r="V965" s="202"/>
      <c r="W965" s="202"/>
      <c r="X965" s="202"/>
      <c r="Y965" s="202"/>
      <c r="Z965" s="202"/>
    </row>
    <row r="966" spans="1:26">
      <c r="A966" s="202"/>
      <c r="B966" s="202"/>
      <c r="C966" s="202"/>
      <c r="D966" s="202"/>
      <c r="E966" s="202"/>
      <c r="F966" s="202"/>
      <c r="G966" s="202"/>
      <c r="H966" s="202"/>
      <c r="I966" s="202"/>
      <c r="J966" s="202"/>
      <c r="K966" s="202"/>
      <c r="L966" s="202"/>
      <c r="M966" s="202"/>
      <c r="N966" s="202"/>
      <c r="O966" s="202"/>
      <c r="P966" s="202"/>
      <c r="Q966" s="202"/>
      <c r="R966" s="202"/>
      <c r="S966" s="202"/>
      <c r="T966" s="202"/>
      <c r="U966" s="202"/>
      <c r="V966" s="202"/>
      <c r="W966" s="202"/>
      <c r="X966" s="202"/>
      <c r="Y966" s="202"/>
      <c r="Z966" s="202"/>
    </row>
    <row r="967" spans="1:26">
      <c r="A967" s="202"/>
      <c r="B967" s="202"/>
      <c r="C967" s="202"/>
      <c r="D967" s="202"/>
      <c r="E967" s="202"/>
      <c r="F967" s="202"/>
      <c r="G967" s="202"/>
      <c r="H967" s="202"/>
      <c r="I967" s="202"/>
      <c r="J967" s="202"/>
      <c r="K967" s="202"/>
      <c r="L967" s="202"/>
      <c r="M967" s="202"/>
      <c r="N967" s="202"/>
      <c r="O967" s="202"/>
      <c r="P967" s="202"/>
      <c r="Q967" s="202"/>
      <c r="R967" s="202"/>
      <c r="S967" s="202"/>
      <c r="T967" s="202"/>
      <c r="U967" s="202"/>
      <c r="V967" s="202"/>
      <c r="W967" s="202"/>
      <c r="X967" s="202"/>
      <c r="Y967" s="202"/>
      <c r="Z967" s="202"/>
    </row>
    <row r="968" spans="1:26">
      <c r="A968" s="202"/>
      <c r="B968" s="202"/>
      <c r="C968" s="202"/>
      <c r="D968" s="202"/>
      <c r="E968" s="202"/>
      <c r="F968" s="202"/>
      <c r="G968" s="202"/>
      <c r="H968" s="202"/>
      <c r="I968" s="202"/>
      <c r="J968" s="202"/>
      <c r="K968" s="202"/>
      <c r="L968" s="202"/>
      <c r="M968" s="202"/>
      <c r="N968" s="202"/>
      <c r="O968" s="202"/>
      <c r="P968" s="202"/>
      <c r="Q968" s="202"/>
      <c r="R968" s="202"/>
      <c r="S968" s="202"/>
      <c r="T968" s="202"/>
      <c r="U968" s="202"/>
      <c r="V968" s="202"/>
      <c r="W968" s="202"/>
      <c r="X968" s="202"/>
      <c r="Y968" s="202"/>
      <c r="Z968" s="202"/>
    </row>
    <row r="969" spans="1:26">
      <c r="A969" s="202"/>
      <c r="B969" s="202"/>
      <c r="C969" s="202"/>
      <c r="D969" s="202"/>
      <c r="E969" s="202"/>
      <c r="F969" s="202"/>
      <c r="G969" s="202"/>
      <c r="H969" s="202"/>
      <c r="I969" s="202"/>
      <c r="J969" s="202"/>
      <c r="K969" s="202"/>
      <c r="L969" s="202"/>
      <c r="M969" s="202"/>
      <c r="N969" s="202"/>
      <c r="O969" s="202"/>
      <c r="P969" s="202"/>
      <c r="Q969" s="202"/>
      <c r="R969" s="202"/>
      <c r="S969" s="202"/>
      <c r="T969" s="202"/>
      <c r="U969" s="202"/>
      <c r="V969" s="202"/>
      <c r="W969" s="202"/>
      <c r="X969" s="202"/>
      <c r="Y969" s="202"/>
      <c r="Z969" s="202"/>
    </row>
    <row r="970" spans="1:26">
      <c r="A970" s="202"/>
      <c r="B970" s="202"/>
      <c r="C970" s="202"/>
      <c r="D970" s="202"/>
      <c r="E970" s="202"/>
      <c r="F970" s="202"/>
      <c r="G970" s="202"/>
      <c r="H970" s="202"/>
      <c r="I970" s="202"/>
      <c r="J970" s="202"/>
      <c r="K970" s="202"/>
      <c r="L970" s="202"/>
      <c r="M970" s="202"/>
      <c r="N970" s="202"/>
      <c r="O970" s="202"/>
      <c r="P970" s="202"/>
      <c r="Q970" s="202"/>
      <c r="R970" s="202"/>
      <c r="S970" s="202"/>
      <c r="T970" s="202"/>
      <c r="U970" s="202"/>
      <c r="V970" s="202"/>
      <c r="W970" s="202"/>
      <c r="X970" s="202"/>
      <c r="Y970" s="202"/>
      <c r="Z970" s="202"/>
    </row>
    <row r="971" spans="1:26">
      <c r="A971" s="202"/>
      <c r="B971" s="202"/>
      <c r="C971" s="202"/>
      <c r="D971" s="202"/>
      <c r="E971" s="202"/>
      <c r="F971" s="202"/>
      <c r="G971" s="202"/>
      <c r="H971" s="202"/>
      <c r="I971" s="202"/>
      <c r="J971" s="202"/>
      <c r="K971" s="202"/>
      <c r="L971" s="202"/>
      <c r="M971" s="202"/>
      <c r="N971" s="202"/>
      <c r="O971" s="202"/>
      <c r="P971" s="202"/>
      <c r="Q971" s="202"/>
      <c r="R971" s="202"/>
      <c r="S971" s="202"/>
      <c r="T971" s="202"/>
      <c r="U971" s="202"/>
      <c r="V971" s="202"/>
      <c r="W971" s="202"/>
      <c r="X971" s="202"/>
      <c r="Y971" s="202"/>
      <c r="Z971" s="202"/>
    </row>
    <row r="972" spans="1:26">
      <c r="A972" s="202"/>
      <c r="B972" s="202"/>
      <c r="C972" s="202"/>
      <c r="D972" s="202"/>
      <c r="E972" s="202"/>
      <c r="F972" s="202"/>
      <c r="G972" s="202"/>
      <c r="H972" s="202"/>
      <c r="I972" s="202"/>
      <c r="J972" s="202"/>
      <c r="K972" s="202"/>
      <c r="L972" s="202"/>
      <c r="M972" s="202"/>
      <c r="N972" s="202"/>
      <c r="O972" s="202"/>
      <c r="P972" s="202"/>
      <c r="Q972" s="202"/>
      <c r="R972" s="202"/>
      <c r="S972" s="202"/>
      <c r="T972" s="202"/>
      <c r="U972" s="202"/>
      <c r="V972" s="202"/>
      <c r="W972" s="202"/>
      <c r="X972" s="202"/>
      <c r="Y972" s="202"/>
      <c r="Z972" s="202"/>
    </row>
    <row r="973" spans="1:26">
      <c r="A973" s="202"/>
      <c r="B973" s="202"/>
      <c r="C973" s="202"/>
      <c r="D973" s="202"/>
      <c r="E973" s="202"/>
      <c r="F973" s="202"/>
      <c r="G973" s="202"/>
      <c r="H973" s="202"/>
      <c r="I973" s="202"/>
      <c r="J973" s="202"/>
      <c r="K973" s="202"/>
      <c r="L973" s="202"/>
      <c r="M973" s="202"/>
      <c r="N973" s="202"/>
      <c r="O973" s="202"/>
      <c r="P973" s="202"/>
      <c r="Q973" s="202"/>
      <c r="R973" s="202"/>
      <c r="S973" s="202"/>
      <c r="T973" s="202"/>
      <c r="U973" s="202"/>
      <c r="V973" s="202"/>
      <c r="W973" s="202"/>
      <c r="X973" s="202"/>
      <c r="Y973" s="202"/>
      <c r="Z973" s="202"/>
    </row>
    <row r="974" spans="1:26">
      <c r="A974" s="202"/>
      <c r="B974" s="202"/>
      <c r="C974" s="202"/>
      <c r="D974" s="202"/>
      <c r="E974" s="202"/>
      <c r="F974" s="202"/>
      <c r="G974" s="202"/>
      <c r="H974" s="202"/>
      <c r="I974" s="202"/>
      <c r="J974" s="202"/>
      <c r="K974" s="202"/>
      <c r="L974" s="202"/>
      <c r="M974" s="202"/>
      <c r="N974" s="202"/>
      <c r="O974" s="202"/>
      <c r="P974" s="202"/>
      <c r="Q974" s="202"/>
      <c r="R974" s="202"/>
      <c r="S974" s="202"/>
      <c r="T974" s="202"/>
      <c r="U974" s="202"/>
      <c r="V974" s="202"/>
      <c r="W974" s="202"/>
      <c r="X974" s="202"/>
      <c r="Y974" s="202"/>
      <c r="Z974" s="202"/>
    </row>
    <row r="975" spans="1:26">
      <c r="A975" s="202"/>
      <c r="B975" s="202"/>
      <c r="C975" s="202"/>
      <c r="D975" s="202"/>
      <c r="E975" s="202"/>
      <c r="F975" s="202"/>
      <c r="G975" s="202"/>
      <c r="H975" s="202"/>
      <c r="I975" s="202"/>
      <c r="J975" s="202"/>
      <c r="K975" s="202"/>
      <c r="L975" s="202"/>
      <c r="M975" s="202"/>
      <c r="N975" s="202"/>
      <c r="O975" s="202"/>
      <c r="P975" s="202"/>
      <c r="Q975" s="202"/>
      <c r="R975" s="202"/>
      <c r="S975" s="202"/>
      <c r="T975" s="202"/>
      <c r="U975" s="202"/>
      <c r="V975" s="202"/>
      <c r="W975" s="202"/>
      <c r="X975" s="202"/>
      <c r="Y975" s="202"/>
      <c r="Z975" s="202"/>
    </row>
    <row r="976" spans="1:26">
      <c r="A976" s="202"/>
      <c r="B976" s="202"/>
      <c r="C976" s="202"/>
      <c r="D976" s="202"/>
      <c r="E976" s="202"/>
      <c r="F976" s="202"/>
      <c r="G976" s="202"/>
      <c r="H976" s="202"/>
      <c r="I976" s="202"/>
      <c r="J976" s="202"/>
      <c r="K976" s="202"/>
      <c r="L976" s="202"/>
      <c r="M976" s="202"/>
      <c r="N976" s="202"/>
      <c r="O976" s="202"/>
      <c r="P976" s="202"/>
      <c r="Q976" s="202"/>
      <c r="R976" s="202"/>
      <c r="S976" s="202"/>
      <c r="T976" s="202"/>
      <c r="U976" s="202"/>
      <c r="V976" s="202"/>
      <c r="W976" s="202"/>
      <c r="X976" s="202"/>
      <c r="Y976" s="202"/>
      <c r="Z976" s="202"/>
    </row>
    <row r="977" spans="1:26">
      <c r="A977" s="202"/>
      <c r="B977" s="202"/>
      <c r="C977" s="202"/>
      <c r="D977" s="202"/>
      <c r="E977" s="202"/>
      <c r="F977" s="202"/>
      <c r="G977" s="202"/>
      <c r="H977" s="202"/>
      <c r="I977" s="202"/>
      <c r="J977" s="202"/>
      <c r="K977" s="202"/>
      <c r="L977" s="202"/>
      <c r="M977" s="202"/>
      <c r="N977" s="202"/>
      <c r="O977" s="202"/>
      <c r="P977" s="202"/>
      <c r="Q977" s="202"/>
      <c r="R977" s="202"/>
      <c r="S977" s="202"/>
      <c r="T977" s="202"/>
      <c r="U977" s="202"/>
      <c r="V977" s="202"/>
      <c r="W977" s="202"/>
      <c r="X977" s="202"/>
      <c r="Y977" s="202"/>
      <c r="Z977" s="202"/>
    </row>
    <row r="978" spans="1:26">
      <c r="A978" s="202"/>
      <c r="B978" s="202"/>
      <c r="C978" s="202"/>
      <c r="D978" s="202"/>
      <c r="E978" s="202"/>
      <c r="F978" s="202"/>
      <c r="G978" s="202"/>
      <c r="H978" s="202"/>
      <c r="I978" s="202"/>
      <c r="J978" s="202"/>
      <c r="K978" s="202"/>
      <c r="L978" s="202"/>
      <c r="M978" s="202"/>
      <c r="N978" s="202"/>
      <c r="O978" s="202"/>
      <c r="P978" s="202"/>
      <c r="Q978" s="202"/>
      <c r="R978" s="202"/>
      <c r="S978" s="202"/>
      <c r="T978" s="202"/>
      <c r="U978" s="202"/>
      <c r="V978" s="202"/>
      <c r="W978" s="202"/>
      <c r="X978" s="202"/>
      <c r="Y978" s="202"/>
      <c r="Z978" s="202"/>
    </row>
    <row r="979" spans="1:26">
      <c r="A979" s="202"/>
      <c r="B979" s="202"/>
      <c r="C979" s="202"/>
      <c r="D979" s="202"/>
      <c r="E979" s="202"/>
      <c r="F979" s="202"/>
      <c r="G979" s="202"/>
      <c r="H979" s="202"/>
      <c r="I979" s="202"/>
      <c r="J979" s="202"/>
      <c r="K979" s="202"/>
      <c r="L979" s="202"/>
      <c r="M979" s="202"/>
      <c r="N979" s="202"/>
      <c r="O979" s="202"/>
      <c r="P979" s="202"/>
      <c r="Q979" s="202"/>
      <c r="R979" s="202"/>
      <c r="S979" s="202"/>
      <c r="T979" s="202"/>
      <c r="U979" s="202"/>
      <c r="V979" s="202"/>
      <c r="W979" s="202"/>
      <c r="X979" s="202"/>
      <c r="Y979" s="202"/>
      <c r="Z979" s="202"/>
    </row>
    <row r="980" spans="1:26">
      <c r="A980" s="202"/>
      <c r="B980" s="202"/>
      <c r="C980" s="202"/>
      <c r="D980" s="202"/>
      <c r="E980" s="202"/>
      <c r="F980" s="202"/>
      <c r="G980" s="202"/>
      <c r="H980" s="202"/>
      <c r="I980" s="202"/>
      <c r="J980" s="202"/>
      <c r="K980" s="202"/>
      <c r="L980" s="202"/>
      <c r="M980" s="202"/>
      <c r="N980" s="202"/>
      <c r="O980" s="202"/>
      <c r="P980" s="202"/>
      <c r="Q980" s="202"/>
      <c r="R980" s="202"/>
      <c r="S980" s="202"/>
      <c r="T980" s="202"/>
      <c r="U980" s="202"/>
      <c r="V980" s="202"/>
      <c r="W980" s="202"/>
      <c r="X980" s="202"/>
      <c r="Y980" s="202"/>
      <c r="Z980" s="202"/>
    </row>
    <row r="981" spans="1:26">
      <c r="A981" s="202"/>
      <c r="B981" s="202"/>
      <c r="C981" s="202"/>
      <c r="D981" s="202"/>
      <c r="E981" s="202"/>
      <c r="F981" s="202"/>
      <c r="G981" s="202"/>
      <c r="H981" s="202"/>
      <c r="I981" s="202"/>
      <c r="J981" s="202"/>
      <c r="K981" s="202"/>
      <c r="L981" s="202"/>
      <c r="M981" s="202"/>
      <c r="N981" s="202"/>
      <c r="O981" s="202"/>
      <c r="P981" s="202"/>
      <c r="Q981" s="202"/>
      <c r="R981" s="202"/>
      <c r="S981" s="202"/>
      <c r="T981" s="202"/>
      <c r="U981" s="202"/>
      <c r="V981" s="202"/>
      <c r="W981" s="202"/>
      <c r="X981" s="202"/>
      <c r="Y981" s="202"/>
      <c r="Z981" s="202"/>
    </row>
    <row r="982" spans="1:26">
      <c r="A982" s="202"/>
      <c r="B982" s="202"/>
      <c r="C982" s="202"/>
      <c r="D982" s="202"/>
      <c r="E982" s="202"/>
      <c r="F982" s="202"/>
      <c r="G982" s="202"/>
      <c r="H982" s="202"/>
      <c r="I982" s="202"/>
      <c r="J982" s="202"/>
      <c r="K982" s="202"/>
      <c r="L982" s="202"/>
      <c r="M982" s="202"/>
      <c r="N982" s="202"/>
      <c r="O982" s="202"/>
      <c r="P982" s="202"/>
      <c r="Q982" s="202"/>
      <c r="R982" s="202"/>
      <c r="S982" s="202"/>
      <c r="T982" s="202"/>
      <c r="U982" s="202"/>
      <c r="V982" s="202"/>
      <c r="W982" s="202"/>
      <c r="X982" s="202"/>
      <c r="Y982" s="202"/>
      <c r="Z982" s="202"/>
    </row>
    <row r="983" spans="1:26">
      <c r="A983" s="202"/>
      <c r="B983" s="202"/>
      <c r="C983" s="202"/>
      <c r="D983" s="202"/>
      <c r="E983" s="202"/>
      <c r="F983" s="202"/>
      <c r="G983" s="202"/>
      <c r="H983" s="202"/>
      <c r="I983" s="202"/>
      <c r="J983" s="202"/>
      <c r="K983" s="202"/>
      <c r="L983" s="202"/>
      <c r="M983" s="202"/>
      <c r="N983" s="202"/>
      <c r="O983" s="202"/>
      <c r="P983" s="202"/>
      <c r="Q983" s="202"/>
      <c r="R983" s="202"/>
      <c r="S983" s="202"/>
      <c r="T983" s="202"/>
      <c r="U983" s="202"/>
      <c r="V983" s="202"/>
      <c r="W983" s="202"/>
      <c r="X983" s="202"/>
      <c r="Y983" s="202"/>
      <c r="Z983" s="202"/>
    </row>
    <row r="984" spans="1:26">
      <c r="A984" s="202"/>
      <c r="B984" s="202"/>
      <c r="C984" s="202"/>
      <c r="D984" s="202"/>
      <c r="E984" s="202"/>
      <c r="F984" s="202"/>
      <c r="G984" s="202"/>
      <c r="H984" s="202"/>
      <c r="I984" s="202"/>
      <c r="J984" s="202"/>
      <c r="K984" s="202"/>
      <c r="L984" s="202"/>
      <c r="M984" s="202"/>
      <c r="N984" s="202"/>
      <c r="O984" s="202"/>
      <c r="P984" s="202"/>
      <c r="Q984" s="202"/>
      <c r="R984" s="202"/>
      <c r="S984" s="202"/>
      <c r="T984" s="202"/>
      <c r="U984" s="202"/>
      <c r="V984" s="202"/>
      <c r="W984" s="202"/>
      <c r="X984" s="202"/>
      <c r="Y984" s="202"/>
      <c r="Z984" s="202"/>
    </row>
    <row r="985" spans="1:26">
      <c r="A985" s="202"/>
      <c r="B985" s="202"/>
      <c r="C985" s="202"/>
      <c r="D985" s="202"/>
      <c r="E985" s="202"/>
      <c r="F985" s="202"/>
      <c r="G985" s="202"/>
      <c r="H985" s="202"/>
      <c r="I985" s="202"/>
      <c r="J985" s="202"/>
      <c r="K985" s="202"/>
      <c r="L985" s="202"/>
      <c r="M985" s="202"/>
      <c r="N985" s="202"/>
      <c r="O985" s="202"/>
      <c r="P985" s="202"/>
      <c r="Q985" s="202"/>
      <c r="R985" s="202"/>
      <c r="S985" s="202"/>
      <c r="T985" s="202"/>
      <c r="U985" s="202"/>
      <c r="V985" s="202"/>
      <c r="W985" s="202"/>
      <c r="X985" s="202"/>
      <c r="Y985" s="202"/>
      <c r="Z985" s="202"/>
    </row>
    <row r="986" spans="1:26">
      <c r="A986" s="202"/>
      <c r="B986" s="202"/>
      <c r="C986" s="202"/>
      <c r="D986" s="202"/>
      <c r="E986" s="202"/>
      <c r="F986" s="202"/>
      <c r="G986" s="202"/>
      <c r="H986" s="202"/>
      <c r="I986" s="202"/>
      <c r="J986" s="202"/>
      <c r="K986" s="202"/>
      <c r="L986" s="202"/>
      <c r="M986" s="202"/>
      <c r="N986" s="202"/>
      <c r="O986" s="202"/>
      <c r="P986" s="202"/>
      <c r="Q986" s="202"/>
      <c r="R986" s="202"/>
      <c r="S986" s="202"/>
      <c r="T986" s="202"/>
      <c r="U986" s="202"/>
      <c r="V986" s="202"/>
      <c r="W986" s="202"/>
      <c r="X986" s="202"/>
      <c r="Y986" s="202"/>
      <c r="Z986" s="202"/>
    </row>
    <row r="987" spans="1:26">
      <c r="A987" s="202"/>
      <c r="B987" s="202"/>
      <c r="C987" s="202"/>
      <c r="D987" s="202"/>
      <c r="E987" s="202"/>
      <c r="F987" s="202"/>
      <c r="G987" s="202"/>
      <c r="H987" s="202"/>
      <c r="I987" s="202"/>
      <c r="J987" s="202"/>
      <c r="K987" s="202"/>
      <c r="L987" s="202"/>
      <c r="M987" s="202"/>
      <c r="N987" s="202"/>
      <c r="O987" s="202"/>
      <c r="P987" s="202"/>
      <c r="Q987" s="202"/>
      <c r="R987" s="202"/>
      <c r="S987" s="202"/>
      <c r="T987" s="202"/>
      <c r="U987" s="202"/>
      <c r="V987" s="202"/>
      <c r="W987" s="202"/>
      <c r="X987" s="202"/>
      <c r="Y987" s="202"/>
      <c r="Z987" s="202"/>
    </row>
    <row r="988" spans="1:26">
      <c r="A988" s="202"/>
      <c r="B988" s="202"/>
      <c r="C988" s="202"/>
      <c r="D988" s="202"/>
      <c r="E988" s="202"/>
      <c r="F988" s="202"/>
      <c r="G988" s="202"/>
      <c r="H988" s="202"/>
      <c r="I988" s="202"/>
      <c r="J988" s="202"/>
      <c r="K988" s="202"/>
      <c r="L988" s="202"/>
      <c r="M988" s="202"/>
      <c r="N988" s="202"/>
      <c r="O988" s="202"/>
      <c r="P988" s="202"/>
      <c r="Q988" s="202"/>
      <c r="R988" s="202"/>
      <c r="S988" s="202"/>
      <c r="T988" s="202"/>
      <c r="U988" s="202"/>
      <c r="V988" s="202"/>
      <c r="W988" s="202"/>
      <c r="X988" s="202"/>
      <c r="Y988" s="202"/>
      <c r="Z988" s="202"/>
    </row>
    <row r="989" spans="1:26">
      <c r="A989" s="202"/>
      <c r="B989" s="202"/>
      <c r="C989" s="202"/>
      <c r="D989" s="202"/>
      <c r="E989" s="202"/>
      <c r="F989" s="202"/>
      <c r="G989" s="202"/>
      <c r="H989" s="202"/>
      <c r="I989" s="202"/>
      <c r="J989" s="202"/>
      <c r="K989" s="202"/>
      <c r="L989" s="202"/>
      <c r="M989" s="202"/>
      <c r="N989" s="202"/>
      <c r="O989" s="202"/>
      <c r="P989" s="202"/>
      <c r="Q989" s="202"/>
      <c r="R989" s="202"/>
      <c r="S989" s="202"/>
      <c r="T989" s="202"/>
      <c r="U989" s="202"/>
      <c r="V989" s="202"/>
      <c r="W989" s="202"/>
      <c r="X989" s="202"/>
      <c r="Y989" s="202"/>
      <c r="Z989" s="202"/>
    </row>
    <row r="990" spans="1:26">
      <c r="A990" s="202"/>
      <c r="B990" s="202"/>
      <c r="C990" s="202"/>
      <c r="D990" s="202"/>
      <c r="E990" s="202"/>
      <c r="F990" s="202"/>
      <c r="G990" s="202"/>
      <c r="H990" s="202"/>
      <c r="I990" s="202"/>
      <c r="J990" s="202"/>
      <c r="K990" s="202"/>
      <c r="L990" s="202"/>
      <c r="M990" s="202"/>
      <c r="N990" s="202"/>
      <c r="O990" s="202"/>
      <c r="P990" s="202"/>
      <c r="Q990" s="202"/>
      <c r="R990" s="202"/>
      <c r="S990" s="202"/>
      <c r="T990" s="202"/>
      <c r="U990" s="202"/>
      <c r="V990" s="202"/>
      <c r="W990" s="202"/>
      <c r="X990" s="202"/>
      <c r="Y990" s="202"/>
      <c r="Z990" s="202"/>
    </row>
    <row r="991" spans="1:26">
      <c r="A991" s="202"/>
      <c r="B991" s="202"/>
      <c r="C991" s="202"/>
      <c r="D991" s="202"/>
      <c r="E991" s="202"/>
      <c r="F991" s="202"/>
      <c r="G991" s="202"/>
      <c r="H991" s="202"/>
      <c r="I991" s="202"/>
      <c r="J991" s="202"/>
      <c r="K991" s="202"/>
      <c r="L991" s="202"/>
      <c r="M991" s="202"/>
      <c r="N991" s="202"/>
      <c r="O991" s="202"/>
      <c r="P991" s="202"/>
      <c r="Q991" s="202"/>
      <c r="R991" s="202"/>
      <c r="S991" s="202"/>
      <c r="T991" s="202"/>
      <c r="U991" s="202"/>
      <c r="V991" s="202"/>
      <c r="W991" s="202"/>
      <c r="X991" s="202"/>
      <c r="Y991" s="202"/>
      <c r="Z991" s="202"/>
    </row>
    <row r="992" spans="1:26">
      <c r="A992" s="202"/>
      <c r="B992" s="202"/>
      <c r="C992" s="202"/>
      <c r="D992" s="202"/>
      <c r="E992" s="202"/>
      <c r="F992" s="202"/>
      <c r="G992" s="202"/>
      <c r="H992" s="202"/>
      <c r="I992" s="202"/>
      <c r="J992" s="202"/>
      <c r="K992" s="202"/>
      <c r="L992" s="202"/>
      <c r="M992" s="202"/>
      <c r="N992" s="202"/>
      <c r="O992" s="202"/>
      <c r="P992" s="202"/>
      <c r="Q992" s="202"/>
      <c r="R992" s="202"/>
      <c r="S992" s="202"/>
      <c r="T992" s="202"/>
      <c r="U992" s="202"/>
      <c r="V992" s="202"/>
      <c r="W992" s="202"/>
      <c r="X992" s="202"/>
      <c r="Y992" s="202"/>
      <c r="Z992" s="202"/>
    </row>
    <row r="993" spans="1:26">
      <c r="A993" s="202"/>
      <c r="B993" s="202"/>
      <c r="C993" s="202"/>
      <c r="D993" s="202"/>
      <c r="E993" s="202"/>
      <c r="F993" s="202"/>
      <c r="G993" s="202"/>
      <c r="H993" s="202"/>
      <c r="I993" s="202"/>
      <c r="J993" s="202"/>
      <c r="K993" s="202"/>
      <c r="L993" s="202"/>
      <c r="M993" s="202"/>
      <c r="N993" s="202"/>
      <c r="O993" s="202"/>
      <c r="P993" s="202"/>
      <c r="Q993" s="202"/>
      <c r="R993" s="202"/>
      <c r="S993" s="202"/>
      <c r="T993" s="202"/>
      <c r="U993" s="202"/>
      <c r="V993" s="202"/>
      <c r="W993" s="202"/>
      <c r="X993" s="202"/>
      <c r="Y993" s="202"/>
      <c r="Z993" s="202"/>
    </row>
    <row r="994" spans="1:26">
      <c r="A994" s="202"/>
      <c r="B994" s="202"/>
      <c r="C994" s="202"/>
      <c r="D994" s="202"/>
      <c r="E994" s="202"/>
      <c r="F994" s="202"/>
      <c r="G994" s="202"/>
      <c r="H994" s="202"/>
      <c r="I994" s="202"/>
      <c r="J994" s="202"/>
      <c r="K994" s="202"/>
      <c r="L994" s="202"/>
      <c r="M994" s="202"/>
      <c r="N994" s="202"/>
      <c r="O994" s="202"/>
      <c r="P994" s="202"/>
      <c r="Q994" s="202"/>
      <c r="R994" s="202"/>
      <c r="S994" s="202"/>
      <c r="T994" s="202"/>
      <c r="U994" s="202"/>
      <c r="V994" s="202"/>
      <c r="W994" s="202"/>
      <c r="X994" s="202"/>
      <c r="Y994" s="202"/>
      <c r="Z994" s="202"/>
    </row>
    <row r="995" spans="1:26">
      <c r="A995" s="202"/>
      <c r="B995" s="202"/>
      <c r="C995" s="202"/>
      <c r="D995" s="202"/>
      <c r="E995" s="202"/>
      <c r="F995" s="202"/>
      <c r="G995" s="202"/>
      <c r="H995" s="202"/>
      <c r="I995" s="202"/>
      <c r="J995" s="202"/>
      <c r="K995" s="202"/>
      <c r="L995" s="202"/>
      <c r="M995" s="202"/>
      <c r="N995" s="202"/>
      <c r="O995" s="202"/>
      <c r="P995" s="202"/>
      <c r="Q995" s="202"/>
      <c r="R995" s="202"/>
      <c r="S995" s="202"/>
      <c r="T995" s="202"/>
      <c r="U995" s="202"/>
      <c r="V995" s="202"/>
      <c r="W995" s="202"/>
      <c r="X995" s="202"/>
      <c r="Y995" s="202"/>
      <c r="Z995" s="202"/>
    </row>
    <row r="996" spans="1:26">
      <c r="A996" s="202"/>
      <c r="B996" s="202"/>
      <c r="C996" s="202"/>
      <c r="D996" s="202"/>
      <c r="E996" s="202"/>
      <c r="F996" s="202"/>
      <c r="G996" s="202"/>
      <c r="H996" s="202"/>
      <c r="I996" s="202"/>
      <c r="J996" s="202"/>
      <c r="K996" s="202"/>
      <c r="L996" s="202"/>
      <c r="M996" s="202"/>
      <c r="N996" s="202"/>
      <c r="O996" s="202"/>
      <c r="P996" s="202"/>
      <c r="Q996" s="202"/>
      <c r="R996" s="202"/>
      <c r="S996" s="202"/>
      <c r="T996" s="202"/>
      <c r="U996" s="202"/>
      <c r="V996" s="202"/>
      <c r="W996" s="202"/>
      <c r="X996" s="202"/>
      <c r="Y996" s="202"/>
      <c r="Z996" s="202"/>
    </row>
    <row r="997" spans="1:26">
      <c r="A997" s="202"/>
      <c r="B997" s="202"/>
      <c r="C997" s="202"/>
      <c r="D997" s="202"/>
      <c r="E997" s="202"/>
      <c r="F997" s="202"/>
      <c r="G997" s="202"/>
      <c r="H997" s="202"/>
      <c r="I997" s="202"/>
      <c r="J997" s="202"/>
      <c r="K997" s="202"/>
      <c r="L997" s="202"/>
      <c r="M997" s="202"/>
      <c r="N997" s="202"/>
      <c r="O997" s="202"/>
      <c r="P997" s="202"/>
      <c r="Q997" s="202"/>
      <c r="R997" s="202"/>
      <c r="S997" s="202"/>
      <c r="T997" s="202"/>
      <c r="U997" s="202"/>
      <c r="V997" s="202"/>
      <c r="W997" s="202"/>
      <c r="X997" s="202"/>
      <c r="Y997" s="202"/>
      <c r="Z997" s="202"/>
    </row>
    <row r="998" spans="1:26">
      <c r="A998" s="202"/>
      <c r="B998" s="202"/>
      <c r="C998" s="202"/>
      <c r="D998" s="202"/>
      <c r="E998" s="202"/>
      <c r="F998" s="202"/>
      <c r="G998" s="202"/>
      <c r="H998" s="202"/>
      <c r="I998" s="202"/>
      <c r="J998" s="202"/>
      <c r="K998" s="202"/>
      <c r="L998" s="202"/>
      <c r="M998" s="202"/>
      <c r="N998" s="202"/>
      <c r="O998" s="202"/>
      <c r="P998" s="202"/>
      <c r="Q998" s="202"/>
      <c r="R998" s="202"/>
      <c r="S998" s="202"/>
      <c r="T998" s="202"/>
      <c r="U998" s="202"/>
      <c r="V998" s="202"/>
      <c r="W998" s="202"/>
      <c r="X998" s="202"/>
      <c r="Y998" s="202"/>
      <c r="Z998" s="202"/>
    </row>
    <row r="999" spans="1:26">
      <c r="A999" s="202"/>
      <c r="B999" s="202"/>
      <c r="C999" s="202"/>
      <c r="D999" s="202"/>
      <c r="E999" s="202"/>
      <c r="F999" s="202"/>
      <c r="G999" s="202"/>
      <c r="H999" s="202"/>
      <c r="I999" s="202"/>
      <c r="J999" s="202"/>
      <c r="K999" s="202"/>
      <c r="L999" s="202"/>
      <c r="M999" s="202"/>
      <c r="N999" s="202"/>
      <c r="O999" s="202"/>
      <c r="P999" s="202"/>
      <c r="Q999" s="202"/>
      <c r="R999" s="202"/>
      <c r="S999" s="202"/>
      <c r="T999" s="202"/>
      <c r="U999" s="202"/>
      <c r="V999" s="202"/>
      <c r="W999" s="202"/>
      <c r="X999" s="202"/>
      <c r="Y999" s="202"/>
      <c r="Z999" s="202"/>
    </row>
    <row r="1000" spans="1:26">
      <c r="A1000" s="202"/>
      <c r="B1000" s="202"/>
      <c r="C1000" s="202"/>
      <c r="D1000" s="202"/>
      <c r="E1000" s="202"/>
      <c r="F1000" s="202"/>
      <c r="G1000" s="202"/>
      <c r="H1000" s="202"/>
      <c r="I1000" s="202"/>
      <c r="J1000" s="202"/>
      <c r="K1000" s="202"/>
      <c r="L1000" s="202"/>
      <c r="M1000" s="202"/>
      <c r="N1000" s="202"/>
      <c r="O1000" s="202"/>
      <c r="P1000" s="202"/>
      <c r="Q1000" s="202"/>
      <c r="R1000" s="202"/>
      <c r="S1000" s="202"/>
      <c r="T1000" s="202"/>
      <c r="U1000" s="202"/>
      <c r="V1000" s="202"/>
      <c r="W1000" s="202"/>
      <c r="X1000" s="202"/>
      <c r="Y1000" s="202"/>
      <c r="Z1000" s="202"/>
    </row>
  </sheetData>
  <mergeCells count="11">
    <mergeCell ref="F5:F6"/>
    <mergeCell ref="H5:J5"/>
    <mergeCell ref="K5:M5"/>
    <mergeCell ref="N5:P6"/>
    <mergeCell ref="A1:P1"/>
    <mergeCell ref="A2:P2"/>
    <mergeCell ref="A3:P3"/>
    <mergeCell ref="A5:A6"/>
    <mergeCell ref="C5:C6"/>
    <mergeCell ref="D5:D6"/>
    <mergeCell ref="E5:E6"/>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00"/>
  <sheetViews>
    <sheetView workbookViewId="0">
      <selection activeCell="A34" sqref="A34"/>
    </sheetView>
  </sheetViews>
  <sheetFormatPr defaultColWidth="14.42578125" defaultRowHeight="15" customHeight="1"/>
  <cols>
    <col min="1" max="1" width="33.28515625" customWidth="1"/>
    <col min="2" max="26" width="8.7109375" customWidth="1"/>
  </cols>
  <sheetData>
    <row r="1" spans="1:3" ht="14.25" customHeight="1">
      <c r="A1" s="293" t="s">
        <v>1456</v>
      </c>
      <c r="B1" s="290"/>
      <c r="C1" s="290"/>
    </row>
    <row r="2" spans="1:3" ht="14.25" customHeight="1">
      <c r="A2" s="221" t="s">
        <v>232</v>
      </c>
      <c r="B2" s="221" t="s">
        <v>1433</v>
      </c>
      <c r="C2" s="221" t="s">
        <v>1457</v>
      </c>
    </row>
    <row r="3" spans="1:3" ht="14.25" customHeight="1">
      <c r="A3" s="222" t="s">
        <v>1439</v>
      </c>
      <c r="B3" s="222">
        <v>0</v>
      </c>
      <c r="C3" s="223" t="e">
        <f>B3/B10</f>
        <v>#DIV/0!</v>
      </c>
    </row>
    <row r="4" spans="1:3" ht="14.25" customHeight="1">
      <c r="A4" s="222" t="s">
        <v>1444</v>
      </c>
      <c r="B4" s="222">
        <v>0</v>
      </c>
      <c r="C4" s="223" t="e">
        <f>B4/B10</f>
        <v>#DIV/0!</v>
      </c>
    </row>
    <row r="5" spans="1:3" ht="14.25" customHeight="1">
      <c r="A5" s="222" t="s">
        <v>1447</v>
      </c>
      <c r="B5" s="222">
        <v>0</v>
      </c>
      <c r="C5" s="223" t="e">
        <f>B5/B10</f>
        <v>#DIV/0!</v>
      </c>
    </row>
    <row r="6" spans="1:3" ht="14.25" customHeight="1">
      <c r="A6" s="222" t="s">
        <v>1449</v>
      </c>
      <c r="B6" s="222">
        <v>0</v>
      </c>
      <c r="C6" s="223" t="e">
        <f>B6/B10</f>
        <v>#DIV/0!</v>
      </c>
    </row>
    <row r="7" spans="1:3" ht="14.25" customHeight="1">
      <c r="A7" s="222" t="s">
        <v>1451</v>
      </c>
      <c r="B7" s="222">
        <v>0</v>
      </c>
      <c r="C7" s="223" t="e">
        <f>B7/B10</f>
        <v>#DIV/0!</v>
      </c>
    </row>
    <row r="8" spans="1:3" ht="14.25" customHeight="1">
      <c r="A8" s="222" t="s">
        <v>1453</v>
      </c>
      <c r="B8" s="222">
        <v>0</v>
      </c>
      <c r="C8" s="223" t="e">
        <f>B8/B10</f>
        <v>#DIV/0!</v>
      </c>
    </row>
    <row r="9" spans="1:3" ht="14.25" customHeight="1">
      <c r="A9" s="222" t="s">
        <v>1458</v>
      </c>
      <c r="B9" s="222">
        <v>0</v>
      </c>
      <c r="C9" s="223" t="e">
        <f>B9/B10</f>
        <v>#DIV/0!</v>
      </c>
    </row>
    <row r="10" spans="1:3" ht="14.25" customHeight="1">
      <c r="A10" s="224" t="s">
        <v>51</v>
      </c>
      <c r="B10" s="224">
        <f t="shared" ref="B10:C10" si="0">SUM(B3:B9)</f>
        <v>0</v>
      </c>
      <c r="C10" s="225" t="e">
        <f t="shared" si="0"/>
        <v>#DIV/0!</v>
      </c>
    </row>
    <row r="11" spans="1:3" ht="14.25" customHeight="1">
      <c r="A11" s="226"/>
      <c r="B11" s="226"/>
      <c r="C11" s="226"/>
    </row>
    <row r="12" spans="1:3" ht="14.25" customHeight="1">
      <c r="A12" s="227"/>
      <c r="B12" s="228"/>
      <c r="C12" s="229"/>
    </row>
    <row r="13" spans="1:3" ht="14.25" customHeight="1">
      <c r="A13" s="293" t="s">
        <v>1459</v>
      </c>
      <c r="B13" s="290"/>
      <c r="C13" s="290"/>
    </row>
    <row r="14" spans="1:3" ht="14.25" customHeight="1">
      <c r="A14" s="221" t="s">
        <v>245</v>
      </c>
      <c r="B14" s="221" t="s">
        <v>1433</v>
      </c>
      <c r="C14" s="221" t="s">
        <v>1457</v>
      </c>
    </row>
    <row r="15" spans="1:3" ht="14.25" customHeight="1">
      <c r="A15" s="230" t="s">
        <v>1441</v>
      </c>
      <c r="B15" s="222">
        <v>0</v>
      </c>
      <c r="C15" s="223" t="e">
        <f>B15/B23</f>
        <v>#DIV/0!</v>
      </c>
    </row>
    <row r="16" spans="1:3" ht="14.25" customHeight="1">
      <c r="A16" s="231" t="s">
        <v>1445</v>
      </c>
      <c r="B16" s="222">
        <v>0</v>
      </c>
      <c r="C16" s="223" t="e">
        <f>B16/B23</f>
        <v>#DIV/0!</v>
      </c>
    </row>
    <row r="17" spans="1:3" ht="14.25" customHeight="1">
      <c r="A17" s="230" t="s">
        <v>1448</v>
      </c>
      <c r="B17" s="222">
        <v>0</v>
      </c>
      <c r="C17" s="223" t="e">
        <f>B17/B23</f>
        <v>#DIV/0!</v>
      </c>
    </row>
    <row r="18" spans="1:3" ht="14.25" customHeight="1">
      <c r="A18" s="231" t="s">
        <v>1450</v>
      </c>
      <c r="B18" s="222">
        <v>0</v>
      </c>
      <c r="C18" s="223" t="e">
        <f>B18/B23</f>
        <v>#DIV/0!</v>
      </c>
    </row>
    <row r="19" spans="1:3" ht="14.25" customHeight="1">
      <c r="A19" s="231" t="s">
        <v>1452</v>
      </c>
      <c r="B19" s="222">
        <v>0</v>
      </c>
      <c r="C19" s="223" t="e">
        <f>B19/B23</f>
        <v>#DIV/0!</v>
      </c>
    </row>
    <row r="20" spans="1:3" ht="14.25" customHeight="1">
      <c r="A20" s="231" t="s">
        <v>1295</v>
      </c>
      <c r="B20" s="222">
        <v>0</v>
      </c>
      <c r="C20" s="223" t="e">
        <f>B20/B23</f>
        <v>#DIV/0!</v>
      </c>
    </row>
    <row r="21" spans="1:3" ht="14.25" customHeight="1">
      <c r="A21" s="230" t="s">
        <v>50</v>
      </c>
      <c r="B21" s="222">
        <v>0</v>
      </c>
      <c r="C21" s="223" t="e">
        <f>B21/B23</f>
        <v>#DIV/0!</v>
      </c>
    </row>
    <row r="22" spans="1:3" ht="14.25" customHeight="1">
      <c r="A22" s="201" t="s">
        <v>1455</v>
      </c>
      <c r="B22" s="222">
        <v>0</v>
      </c>
      <c r="C22" s="223" t="e">
        <f>B22/B23</f>
        <v>#DIV/0!</v>
      </c>
    </row>
    <row r="23" spans="1:3" ht="14.25" customHeight="1">
      <c r="A23" s="224" t="s">
        <v>51</v>
      </c>
      <c r="B23" s="224">
        <f t="shared" ref="B23:C23" si="1">SUM(B15:B22)</f>
        <v>0</v>
      </c>
      <c r="C23" s="225" t="e">
        <f t="shared" si="1"/>
        <v>#DIV/0!</v>
      </c>
    </row>
    <row r="24" spans="1:3" ht="14.25" customHeight="1"/>
    <row r="25" spans="1:3" ht="14.25" customHeight="1"/>
    <row r="26" spans="1:3" ht="14.25" customHeight="1">
      <c r="A26" s="293" t="s">
        <v>1460</v>
      </c>
      <c r="B26" s="290"/>
      <c r="C26" s="290"/>
    </row>
    <row r="27" spans="1:3" ht="14.25" customHeight="1">
      <c r="A27" s="221" t="s">
        <v>1434</v>
      </c>
      <c r="B27" s="221" t="s">
        <v>1433</v>
      </c>
      <c r="C27" s="221" t="s">
        <v>1457</v>
      </c>
    </row>
    <row r="28" spans="1:3" ht="14.25" customHeight="1">
      <c r="A28" s="222" t="s">
        <v>1442</v>
      </c>
      <c r="B28" s="222">
        <v>0</v>
      </c>
      <c r="C28" s="223" t="e">
        <f>B28/B30</f>
        <v>#DIV/0!</v>
      </c>
    </row>
    <row r="29" spans="1:3" ht="14.25" customHeight="1">
      <c r="A29" s="222" t="s">
        <v>1446</v>
      </c>
      <c r="B29" s="222">
        <v>0</v>
      </c>
      <c r="C29" s="223" t="e">
        <f>B29/B30</f>
        <v>#DIV/0!</v>
      </c>
    </row>
    <row r="30" spans="1:3" ht="14.25" customHeight="1">
      <c r="A30" s="224" t="s">
        <v>51</v>
      </c>
      <c r="B30" s="224">
        <f t="shared" ref="B30:C30" si="2">SUM(B28:B29)</f>
        <v>0</v>
      </c>
      <c r="C30" s="232" t="e">
        <f t="shared" si="2"/>
        <v>#DIV/0!</v>
      </c>
    </row>
    <row r="31" spans="1:3" ht="14.25" customHeight="1"/>
    <row r="32" spans="1:3" ht="14.25" customHeight="1"/>
    <row r="33" spans="1:3" ht="14.25" customHeight="1">
      <c r="A33" s="293" t="s">
        <v>1461</v>
      </c>
      <c r="B33" s="290"/>
      <c r="C33" s="290"/>
    </row>
    <row r="34" spans="1:3" ht="14.25" customHeight="1">
      <c r="A34" s="221" t="s">
        <v>1410</v>
      </c>
      <c r="B34" s="221" t="s">
        <v>1433</v>
      </c>
      <c r="C34" s="221" t="s">
        <v>1457</v>
      </c>
    </row>
    <row r="35" spans="1:3" ht="14.25" customHeight="1">
      <c r="A35" s="123" t="s">
        <v>1417</v>
      </c>
      <c r="B35" s="222">
        <v>0</v>
      </c>
      <c r="C35" s="233" t="e">
        <f t="shared" ref="C35:C41" si="3">(B35/$CD$36)*100</f>
        <v>#DIV/0!</v>
      </c>
    </row>
    <row r="36" spans="1:3" ht="14.25" customHeight="1">
      <c r="A36" s="123" t="s">
        <v>1422</v>
      </c>
      <c r="B36" s="222">
        <v>0</v>
      </c>
      <c r="C36" s="233" t="e">
        <f t="shared" si="3"/>
        <v>#DIV/0!</v>
      </c>
    </row>
    <row r="37" spans="1:3" ht="14.25" customHeight="1">
      <c r="A37" s="123" t="s">
        <v>1423</v>
      </c>
      <c r="B37" s="222">
        <v>0</v>
      </c>
      <c r="C37" s="233" t="e">
        <f t="shared" si="3"/>
        <v>#DIV/0!</v>
      </c>
    </row>
    <row r="38" spans="1:3" ht="14.25" customHeight="1">
      <c r="A38" s="123" t="s">
        <v>1424</v>
      </c>
      <c r="B38" s="222">
        <v>0</v>
      </c>
      <c r="C38" s="233" t="e">
        <f t="shared" si="3"/>
        <v>#DIV/0!</v>
      </c>
    </row>
    <row r="39" spans="1:3" ht="14.25" customHeight="1">
      <c r="A39" s="123" t="s">
        <v>1425</v>
      </c>
      <c r="B39" s="222">
        <v>0</v>
      </c>
      <c r="C39" s="233" t="e">
        <f t="shared" si="3"/>
        <v>#DIV/0!</v>
      </c>
    </row>
    <row r="40" spans="1:3" ht="14.25" customHeight="1">
      <c r="A40" s="123" t="s">
        <v>1426</v>
      </c>
      <c r="B40" s="222">
        <v>0</v>
      </c>
      <c r="C40" s="233" t="e">
        <f t="shared" si="3"/>
        <v>#DIV/0!</v>
      </c>
    </row>
    <row r="41" spans="1:3" ht="14.25" customHeight="1">
      <c r="A41" s="123" t="s">
        <v>1427</v>
      </c>
      <c r="B41" s="222">
        <v>0</v>
      </c>
      <c r="C41" s="233" t="e">
        <f t="shared" si="3"/>
        <v>#DIV/0!</v>
      </c>
    </row>
    <row r="42" spans="1:3" ht="14.25" customHeight="1">
      <c r="A42" s="224" t="s">
        <v>51</v>
      </c>
      <c r="B42" s="224">
        <f>SUM(B35:B41)</f>
        <v>0</v>
      </c>
      <c r="C42" s="233" t="e">
        <f>SUM(C35:C47)</f>
        <v>#DIV/0!</v>
      </c>
    </row>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C1"/>
    <mergeCell ref="A13:C13"/>
    <mergeCell ref="A26:C26"/>
    <mergeCell ref="A33:C33"/>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4B083"/>
  </sheetPr>
  <dimension ref="A1:D1000"/>
  <sheetViews>
    <sheetView workbookViewId="0">
      <selection activeCell="A5" sqref="A5:D5"/>
    </sheetView>
  </sheetViews>
  <sheetFormatPr defaultColWidth="14.42578125" defaultRowHeight="15" customHeight="1"/>
  <cols>
    <col min="1" max="1" width="3.7109375" customWidth="1"/>
    <col min="2" max="2" width="33.5703125" customWidth="1"/>
    <col min="3" max="3" width="19.28515625" customWidth="1"/>
    <col min="4" max="4" width="21.42578125" customWidth="1"/>
    <col min="5" max="26" width="8.7109375" customWidth="1"/>
  </cols>
  <sheetData>
    <row r="1" spans="1:4" ht="14.25" customHeight="1">
      <c r="A1" s="149"/>
      <c r="B1" s="158"/>
      <c r="C1" s="158"/>
      <c r="D1" s="158"/>
    </row>
    <row r="2" spans="1:4" ht="14.25" customHeight="1">
      <c r="A2" s="149"/>
      <c r="B2" s="158"/>
      <c r="C2" s="158"/>
      <c r="D2" s="158"/>
    </row>
    <row r="3" spans="1:4" ht="14.25" customHeight="1">
      <c r="A3" s="149"/>
      <c r="B3" s="158"/>
      <c r="C3" s="158"/>
      <c r="D3" s="158"/>
    </row>
    <row r="4" spans="1:4" ht="14.25" customHeight="1">
      <c r="A4" s="294" t="s">
        <v>1462</v>
      </c>
      <c r="B4" s="269"/>
      <c r="C4" s="269"/>
      <c r="D4" s="269"/>
    </row>
    <row r="5" spans="1:4" ht="14.25" customHeight="1">
      <c r="A5" s="295" t="s">
        <v>1473</v>
      </c>
      <c r="B5" s="271"/>
      <c r="C5" s="271"/>
      <c r="D5" s="272"/>
    </row>
    <row r="6" spans="1:4" ht="14.25" customHeight="1">
      <c r="A6" s="282" t="s">
        <v>1473</v>
      </c>
      <c r="B6" s="269"/>
      <c r="C6" s="269"/>
      <c r="D6" s="269"/>
    </row>
    <row r="7" spans="1:4" ht="14.25" customHeight="1">
      <c r="A7" s="150"/>
      <c r="B7" s="150"/>
      <c r="C7" s="150"/>
      <c r="D7" s="150"/>
    </row>
    <row r="8" spans="1:4" ht="14.25" customHeight="1">
      <c r="A8" s="294"/>
      <c r="B8" s="269"/>
      <c r="C8" s="269"/>
      <c r="D8" s="234"/>
    </row>
    <row r="9" spans="1:4" ht="14.25" customHeight="1">
      <c r="A9" s="149"/>
      <c r="B9" s="158"/>
      <c r="C9" s="158"/>
      <c r="D9" s="158"/>
    </row>
    <row r="10" spans="1:4" ht="14.25" customHeight="1">
      <c r="A10" s="5" t="s">
        <v>1</v>
      </c>
      <c r="B10" s="5" t="s">
        <v>1463</v>
      </c>
      <c r="C10" s="6" t="s">
        <v>1464</v>
      </c>
      <c r="D10" s="5" t="s">
        <v>1465</v>
      </c>
    </row>
    <row r="11" spans="1:4" ht="14.25" customHeight="1">
      <c r="A11" s="5">
        <v>1</v>
      </c>
      <c r="B11" s="5">
        <f t="shared" ref="B11:D11" si="0">+A11+1</f>
        <v>2</v>
      </c>
      <c r="C11" s="6">
        <f t="shared" si="0"/>
        <v>3</v>
      </c>
      <c r="D11" s="6">
        <f t="shared" si="0"/>
        <v>4</v>
      </c>
    </row>
    <row r="12" spans="1:4" ht="14.25" customHeight="1">
      <c r="A12" s="235">
        <v>1</v>
      </c>
      <c r="B12" s="236" t="s">
        <v>1466</v>
      </c>
      <c r="C12" s="237"/>
      <c r="D12" s="238"/>
    </row>
    <row r="13" spans="1:4" ht="14.25" customHeight="1">
      <c r="A13" s="239"/>
      <c r="B13" s="240" t="s">
        <v>1467</v>
      </c>
      <c r="C13" s="241">
        <v>0</v>
      </c>
      <c r="D13" s="168">
        <v>0</v>
      </c>
    </row>
    <row r="14" spans="1:4" ht="14.25" customHeight="1">
      <c r="A14" s="239"/>
      <c r="B14" s="240" t="s">
        <v>1468</v>
      </c>
      <c r="C14" s="241">
        <v>0</v>
      </c>
      <c r="D14" s="168">
        <v>0</v>
      </c>
    </row>
    <row r="15" spans="1:4" ht="14.25" customHeight="1">
      <c r="A15" s="166"/>
      <c r="B15" s="242"/>
      <c r="C15" s="243"/>
      <c r="D15" s="244"/>
    </row>
    <row r="16" spans="1:4" ht="14.25" customHeight="1">
      <c r="A16" s="245" t="s">
        <v>1</v>
      </c>
      <c r="B16" s="245" t="s">
        <v>1463</v>
      </c>
      <c r="C16" s="245" t="s">
        <v>1414</v>
      </c>
      <c r="D16" s="245" t="s">
        <v>1469</v>
      </c>
    </row>
    <row r="17" spans="1:4" ht="14.25" customHeight="1">
      <c r="A17" s="5">
        <v>1</v>
      </c>
      <c r="B17" s="5">
        <f t="shared" ref="B17:D17" si="1">+A17+1</f>
        <v>2</v>
      </c>
      <c r="C17" s="5">
        <f t="shared" si="1"/>
        <v>3</v>
      </c>
      <c r="D17" s="5">
        <f t="shared" si="1"/>
        <v>4</v>
      </c>
    </row>
    <row r="18" spans="1:4" ht="14.25" customHeight="1">
      <c r="A18" s="235">
        <v>2</v>
      </c>
      <c r="B18" s="236" t="s">
        <v>1470</v>
      </c>
      <c r="C18" s="238"/>
      <c r="D18" s="238"/>
    </row>
    <row r="19" spans="1:4" ht="14.25" customHeight="1">
      <c r="A19" s="239"/>
      <c r="B19" s="246" t="s">
        <v>1471</v>
      </c>
      <c r="C19" s="168">
        <v>0</v>
      </c>
      <c r="D19" s="168">
        <v>0</v>
      </c>
    </row>
    <row r="20" spans="1:4" ht="14.25" customHeight="1">
      <c r="A20" s="239"/>
      <c r="B20" s="246" t="s">
        <v>1472</v>
      </c>
      <c r="C20" s="168">
        <v>0</v>
      </c>
      <c r="D20" s="168">
        <v>0</v>
      </c>
    </row>
    <row r="21" spans="1:4" ht="14.25" customHeight="1">
      <c r="A21" s="239"/>
      <c r="B21" s="167"/>
      <c r="C21" s="168"/>
      <c r="D21" s="168"/>
    </row>
    <row r="22" spans="1:4" ht="14.25" customHeight="1">
      <c r="A22" s="158"/>
      <c r="B22" s="158"/>
      <c r="C22" s="158"/>
      <c r="D22" s="158"/>
    </row>
    <row r="23" spans="1:4" ht="14.25" customHeight="1">
      <c r="A23" s="158"/>
      <c r="B23" s="158"/>
      <c r="C23" s="158"/>
      <c r="D23" s="158"/>
    </row>
    <row r="24" spans="1:4" ht="14.25" customHeight="1">
      <c r="A24" s="158"/>
      <c r="B24" s="158"/>
      <c r="C24" s="158"/>
      <c r="D24" s="158"/>
    </row>
    <row r="25" spans="1:4" ht="14.25" customHeight="1">
      <c r="A25" s="158"/>
      <c r="B25" s="158"/>
      <c r="C25" s="158"/>
      <c r="D25" s="158"/>
    </row>
    <row r="26" spans="1:4" ht="14.25" customHeight="1">
      <c r="A26" s="158"/>
      <c r="B26" s="158"/>
      <c r="C26" s="158"/>
      <c r="D26" s="158"/>
    </row>
    <row r="27" spans="1:4" ht="14.25" customHeight="1">
      <c r="A27" s="158"/>
      <c r="B27" s="158"/>
      <c r="C27" s="158"/>
      <c r="D27" s="158"/>
    </row>
    <row r="28" spans="1:4" ht="14.25" customHeight="1">
      <c r="A28" s="158"/>
      <c r="B28" s="158"/>
      <c r="C28" s="158"/>
      <c r="D28" s="158"/>
    </row>
    <row r="29" spans="1:4" ht="14.25" customHeight="1">
      <c r="A29" s="158"/>
      <c r="B29" s="158"/>
      <c r="C29" s="158"/>
      <c r="D29" s="158"/>
    </row>
    <row r="30" spans="1:4" ht="14.25" customHeight="1">
      <c r="A30" s="158"/>
      <c r="B30" s="158"/>
      <c r="C30" s="158"/>
      <c r="D30" s="158"/>
    </row>
    <row r="31" spans="1:4" ht="14.25" customHeight="1">
      <c r="A31" s="158"/>
      <c r="B31" s="158"/>
      <c r="C31" s="158"/>
      <c r="D31" s="158"/>
    </row>
    <row r="32" spans="1:4" ht="14.25" customHeight="1">
      <c r="A32" s="158"/>
      <c r="B32" s="158"/>
      <c r="C32" s="158"/>
      <c r="D32" s="158"/>
    </row>
    <row r="33" spans="1:4" ht="14.25" customHeight="1">
      <c r="A33" s="158"/>
      <c r="B33" s="158"/>
      <c r="C33" s="158"/>
      <c r="D33" s="158"/>
    </row>
    <row r="34" spans="1:4" ht="14.25" customHeight="1">
      <c r="A34" s="158"/>
      <c r="B34" s="158"/>
      <c r="C34" s="158"/>
      <c r="D34" s="158"/>
    </row>
    <row r="35" spans="1:4" ht="14.25" customHeight="1">
      <c r="A35" s="158"/>
      <c r="B35" s="158"/>
      <c r="C35" s="158"/>
      <c r="D35" s="158"/>
    </row>
    <row r="36" spans="1:4" ht="14.25" customHeight="1">
      <c r="A36" s="158"/>
      <c r="B36" s="158"/>
      <c r="C36" s="158"/>
      <c r="D36" s="158"/>
    </row>
    <row r="37" spans="1:4" ht="14.25" customHeight="1">
      <c r="A37" s="158"/>
      <c r="B37" s="158"/>
      <c r="C37" s="158"/>
      <c r="D37" s="158"/>
    </row>
    <row r="38" spans="1:4" ht="14.25" customHeight="1">
      <c r="A38" s="158"/>
      <c r="B38" s="158"/>
      <c r="C38" s="158"/>
      <c r="D38" s="158"/>
    </row>
    <row r="39" spans="1:4" ht="14.25" customHeight="1">
      <c r="A39" s="158"/>
      <c r="B39" s="158"/>
      <c r="C39" s="158"/>
      <c r="D39" s="158"/>
    </row>
    <row r="40" spans="1:4" ht="14.25" customHeight="1">
      <c r="A40" s="158"/>
      <c r="B40" s="158"/>
      <c r="C40" s="158"/>
      <c r="D40" s="158"/>
    </row>
    <row r="41" spans="1:4" ht="14.25" customHeight="1">
      <c r="A41" s="158"/>
      <c r="B41" s="158"/>
      <c r="C41" s="158"/>
      <c r="D41" s="158"/>
    </row>
    <row r="42" spans="1:4" ht="14.25" customHeight="1">
      <c r="A42" s="158"/>
      <c r="B42" s="158"/>
      <c r="C42" s="158"/>
      <c r="D42" s="158"/>
    </row>
    <row r="43" spans="1:4" ht="14.25" customHeight="1">
      <c r="A43" s="158"/>
      <c r="B43" s="158"/>
      <c r="C43" s="158"/>
      <c r="D43" s="158"/>
    </row>
    <row r="44" spans="1:4" ht="14.25" customHeight="1">
      <c r="A44" s="158"/>
      <c r="B44" s="158"/>
      <c r="C44" s="158"/>
      <c r="D44" s="158"/>
    </row>
    <row r="45" spans="1:4" ht="14.25" customHeight="1">
      <c r="A45" s="158"/>
      <c r="B45" s="158"/>
      <c r="C45" s="158"/>
      <c r="D45" s="158"/>
    </row>
    <row r="46" spans="1:4" ht="14.25" customHeight="1">
      <c r="A46" s="158"/>
      <c r="B46" s="158"/>
      <c r="C46" s="158"/>
      <c r="D46" s="158"/>
    </row>
    <row r="47" spans="1:4" ht="14.25" customHeight="1">
      <c r="A47" s="158"/>
      <c r="B47" s="158"/>
      <c r="C47" s="158"/>
      <c r="D47" s="158"/>
    </row>
    <row r="48" spans="1:4" ht="14.25" customHeight="1">
      <c r="A48" s="158"/>
      <c r="B48" s="158"/>
      <c r="C48" s="158"/>
      <c r="D48" s="158"/>
    </row>
    <row r="49" spans="1:4" ht="14.25" customHeight="1">
      <c r="A49" s="158"/>
      <c r="B49" s="158"/>
      <c r="C49" s="158"/>
      <c r="D49" s="158"/>
    </row>
    <row r="50" spans="1:4" ht="14.25" customHeight="1">
      <c r="A50" s="158"/>
      <c r="B50" s="158"/>
      <c r="C50" s="158"/>
      <c r="D50" s="158"/>
    </row>
    <row r="51" spans="1:4" ht="14.25" customHeight="1">
      <c r="A51" s="158"/>
      <c r="B51" s="158"/>
      <c r="C51" s="158"/>
      <c r="D51" s="158"/>
    </row>
    <row r="52" spans="1:4" ht="14.25" customHeight="1">
      <c r="A52" s="158"/>
      <c r="B52" s="158"/>
      <c r="C52" s="158"/>
      <c r="D52" s="158"/>
    </row>
    <row r="53" spans="1:4" ht="14.25" customHeight="1">
      <c r="A53" s="158"/>
      <c r="B53" s="158"/>
      <c r="C53" s="158"/>
      <c r="D53" s="158"/>
    </row>
    <row r="54" spans="1:4" ht="14.25" customHeight="1">
      <c r="A54" s="158"/>
      <c r="B54" s="158"/>
      <c r="C54" s="158"/>
      <c r="D54" s="158"/>
    </row>
    <row r="55" spans="1:4" ht="14.25" customHeight="1">
      <c r="A55" s="158"/>
      <c r="B55" s="158"/>
      <c r="C55" s="158"/>
      <c r="D55" s="158"/>
    </row>
    <row r="56" spans="1:4" ht="14.25" customHeight="1">
      <c r="A56" s="158"/>
      <c r="B56" s="158"/>
      <c r="C56" s="158"/>
      <c r="D56" s="158"/>
    </row>
    <row r="57" spans="1:4" ht="14.25" customHeight="1">
      <c r="A57" s="158"/>
      <c r="B57" s="158"/>
      <c r="C57" s="158"/>
      <c r="D57" s="158"/>
    </row>
    <row r="58" spans="1:4" ht="14.25" customHeight="1">
      <c r="A58" s="158"/>
      <c r="B58" s="158"/>
      <c r="C58" s="158"/>
      <c r="D58" s="158"/>
    </row>
    <row r="59" spans="1:4" ht="14.25" customHeight="1">
      <c r="A59" s="158"/>
      <c r="B59" s="158"/>
      <c r="C59" s="158"/>
      <c r="D59" s="158"/>
    </row>
    <row r="60" spans="1:4" ht="14.25" customHeight="1">
      <c r="A60" s="158"/>
      <c r="B60" s="158"/>
      <c r="C60" s="158"/>
      <c r="D60" s="158"/>
    </row>
    <row r="61" spans="1:4" ht="14.25" customHeight="1">
      <c r="A61" s="158"/>
      <c r="B61" s="158"/>
      <c r="C61" s="158"/>
      <c r="D61" s="158"/>
    </row>
    <row r="62" spans="1:4" ht="14.25" customHeight="1">
      <c r="A62" s="158"/>
      <c r="B62" s="158"/>
      <c r="C62" s="158"/>
      <c r="D62" s="158"/>
    </row>
    <row r="63" spans="1:4" ht="14.25" customHeight="1">
      <c r="A63" s="158"/>
      <c r="B63" s="158"/>
      <c r="C63" s="158"/>
      <c r="D63" s="158"/>
    </row>
    <row r="64" spans="1:4" ht="14.25" customHeight="1">
      <c r="A64" s="158"/>
      <c r="B64" s="158"/>
      <c r="C64" s="158"/>
      <c r="D64" s="158"/>
    </row>
    <row r="65" spans="1:4" ht="14.25" customHeight="1">
      <c r="A65" s="158"/>
      <c r="B65" s="158"/>
      <c r="C65" s="158"/>
      <c r="D65" s="158"/>
    </row>
    <row r="66" spans="1:4" ht="14.25" customHeight="1">
      <c r="A66" s="158"/>
      <c r="B66" s="158"/>
      <c r="C66" s="158"/>
      <c r="D66" s="158"/>
    </row>
    <row r="67" spans="1:4" ht="14.25" customHeight="1">
      <c r="A67" s="158"/>
      <c r="B67" s="158"/>
      <c r="C67" s="158"/>
      <c r="D67" s="158"/>
    </row>
    <row r="68" spans="1:4" ht="14.25" customHeight="1">
      <c r="A68" s="158"/>
      <c r="B68" s="158"/>
      <c r="C68" s="158"/>
      <c r="D68" s="158"/>
    </row>
    <row r="69" spans="1:4" ht="14.25" customHeight="1">
      <c r="A69" s="158"/>
      <c r="B69" s="158"/>
      <c r="C69" s="158"/>
      <c r="D69" s="158"/>
    </row>
    <row r="70" spans="1:4" ht="14.25" customHeight="1">
      <c r="A70" s="158"/>
      <c r="B70" s="158"/>
      <c r="C70" s="158"/>
      <c r="D70" s="158"/>
    </row>
    <row r="71" spans="1:4" ht="14.25" customHeight="1">
      <c r="A71" s="158"/>
      <c r="B71" s="158"/>
      <c r="C71" s="158"/>
      <c r="D71" s="158"/>
    </row>
    <row r="72" spans="1:4" ht="14.25" customHeight="1">
      <c r="A72" s="158"/>
      <c r="B72" s="158"/>
      <c r="C72" s="158"/>
      <c r="D72" s="158"/>
    </row>
    <row r="73" spans="1:4" ht="14.25" customHeight="1">
      <c r="A73" s="158"/>
      <c r="B73" s="158"/>
      <c r="C73" s="158"/>
      <c r="D73" s="158"/>
    </row>
    <row r="74" spans="1:4" ht="14.25" customHeight="1">
      <c r="A74" s="158"/>
      <c r="B74" s="158"/>
      <c r="C74" s="158"/>
      <c r="D74" s="158"/>
    </row>
    <row r="75" spans="1:4" ht="14.25" customHeight="1">
      <c r="A75" s="158"/>
      <c r="B75" s="158"/>
      <c r="C75" s="158"/>
      <c r="D75" s="158"/>
    </row>
    <row r="76" spans="1:4" ht="14.25" customHeight="1">
      <c r="A76" s="158"/>
      <c r="B76" s="158"/>
      <c r="C76" s="158"/>
      <c r="D76" s="158"/>
    </row>
    <row r="77" spans="1:4" ht="14.25" customHeight="1">
      <c r="A77" s="158"/>
      <c r="B77" s="158"/>
      <c r="C77" s="158"/>
      <c r="D77" s="158"/>
    </row>
    <row r="78" spans="1:4" ht="14.25" customHeight="1">
      <c r="A78" s="158"/>
      <c r="B78" s="158"/>
      <c r="C78" s="158"/>
      <c r="D78" s="158"/>
    </row>
    <row r="79" spans="1:4" ht="14.25" customHeight="1">
      <c r="A79" s="158"/>
      <c r="B79" s="158"/>
      <c r="C79" s="158"/>
      <c r="D79" s="158"/>
    </row>
    <row r="80" spans="1:4" ht="14.25" customHeight="1">
      <c r="A80" s="158"/>
      <c r="B80" s="158"/>
      <c r="C80" s="158"/>
      <c r="D80" s="158"/>
    </row>
    <row r="81" spans="1:4" ht="14.25" customHeight="1">
      <c r="A81" s="158"/>
      <c r="B81" s="158"/>
      <c r="C81" s="158"/>
      <c r="D81" s="158"/>
    </row>
    <row r="82" spans="1:4" ht="14.25" customHeight="1">
      <c r="A82" s="158"/>
      <c r="B82" s="158"/>
      <c r="C82" s="158"/>
      <c r="D82" s="158"/>
    </row>
    <row r="83" spans="1:4" ht="14.25" customHeight="1">
      <c r="A83" s="158"/>
      <c r="B83" s="158"/>
      <c r="C83" s="158"/>
      <c r="D83" s="158"/>
    </row>
    <row r="84" spans="1:4" ht="14.25" customHeight="1">
      <c r="A84" s="158"/>
      <c r="B84" s="158"/>
      <c r="C84" s="158"/>
      <c r="D84" s="158"/>
    </row>
    <row r="85" spans="1:4" ht="14.25" customHeight="1">
      <c r="A85" s="158"/>
      <c r="B85" s="158"/>
      <c r="C85" s="158"/>
      <c r="D85" s="158"/>
    </row>
    <row r="86" spans="1:4" ht="14.25" customHeight="1">
      <c r="A86" s="158"/>
      <c r="B86" s="158"/>
      <c r="C86" s="158"/>
      <c r="D86" s="158"/>
    </row>
    <row r="87" spans="1:4" ht="14.25" customHeight="1">
      <c r="A87" s="158"/>
      <c r="B87" s="158"/>
      <c r="C87" s="158"/>
      <c r="D87" s="158"/>
    </row>
    <row r="88" spans="1:4" ht="14.25" customHeight="1">
      <c r="A88" s="158"/>
      <c r="B88" s="158"/>
      <c r="C88" s="158"/>
      <c r="D88" s="158"/>
    </row>
    <row r="89" spans="1:4" ht="14.25" customHeight="1">
      <c r="A89" s="158"/>
      <c r="B89" s="158"/>
      <c r="C89" s="158"/>
      <c r="D89" s="158"/>
    </row>
    <row r="90" spans="1:4" ht="14.25" customHeight="1">
      <c r="A90" s="158"/>
      <c r="B90" s="158"/>
      <c r="C90" s="158"/>
      <c r="D90" s="158"/>
    </row>
    <row r="91" spans="1:4" ht="14.25" customHeight="1">
      <c r="A91" s="158"/>
      <c r="B91" s="158"/>
      <c r="C91" s="158"/>
      <c r="D91" s="158"/>
    </row>
    <row r="92" spans="1:4" ht="14.25" customHeight="1">
      <c r="A92" s="158"/>
      <c r="B92" s="158"/>
      <c r="C92" s="158"/>
      <c r="D92" s="158"/>
    </row>
    <row r="93" spans="1:4" ht="14.25" customHeight="1">
      <c r="A93" s="158"/>
      <c r="B93" s="158"/>
      <c r="C93" s="158"/>
      <c r="D93" s="158"/>
    </row>
    <row r="94" spans="1:4" ht="14.25" customHeight="1">
      <c r="A94" s="158"/>
      <c r="B94" s="158"/>
      <c r="C94" s="158"/>
      <c r="D94" s="158"/>
    </row>
    <row r="95" spans="1:4" ht="14.25" customHeight="1">
      <c r="A95" s="158"/>
      <c r="B95" s="158"/>
      <c r="C95" s="158"/>
      <c r="D95" s="158"/>
    </row>
    <row r="96" spans="1:4" ht="14.25" customHeight="1">
      <c r="A96" s="158"/>
      <c r="B96" s="158"/>
      <c r="C96" s="158"/>
      <c r="D96" s="158"/>
    </row>
    <row r="97" spans="1:4" ht="14.25" customHeight="1">
      <c r="A97" s="158"/>
      <c r="B97" s="158"/>
      <c r="C97" s="158"/>
      <c r="D97" s="158"/>
    </row>
    <row r="98" spans="1:4" ht="14.25" customHeight="1">
      <c r="A98" s="158"/>
      <c r="B98" s="158"/>
      <c r="C98" s="158"/>
      <c r="D98" s="158"/>
    </row>
    <row r="99" spans="1:4" ht="14.25" customHeight="1">
      <c r="A99" s="158"/>
      <c r="B99" s="158"/>
      <c r="C99" s="158"/>
      <c r="D99" s="158"/>
    </row>
    <row r="100" spans="1:4" ht="14.25" customHeight="1">
      <c r="A100" s="158"/>
      <c r="B100" s="158"/>
      <c r="C100" s="158"/>
      <c r="D100" s="158"/>
    </row>
    <row r="101" spans="1:4" ht="14.25" customHeight="1">
      <c r="A101" s="158"/>
      <c r="B101" s="158"/>
      <c r="C101" s="158"/>
      <c r="D101" s="158"/>
    </row>
    <row r="102" spans="1:4" ht="14.25" customHeight="1">
      <c r="A102" s="158"/>
      <c r="B102" s="158"/>
      <c r="C102" s="158"/>
      <c r="D102" s="158"/>
    </row>
    <row r="103" spans="1:4" ht="14.25" customHeight="1">
      <c r="A103" s="158"/>
      <c r="B103" s="158"/>
      <c r="C103" s="158"/>
      <c r="D103" s="158"/>
    </row>
    <row r="104" spans="1:4" ht="14.25" customHeight="1">
      <c r="A104" s="158"/>
      <c r="B104" s="158"/>
      <c r="C104" s="158"/>
      <c r="D104" s="158"/>
    </row>
    <row r="105" spans="1:4" ht="14.25" customHeight="1">
      <c r="A105" s="158"/>
      <c r="B105" s="158"/>
      <c r="C105" s="158"/>
      <c r="D105" s="158"/>
    </row>
    <row r="106" spans="1:4" ht="14.25" customHeight="1">
      <c r="A106" s="158"/>
      <c r="B106" s="158"/>
      <c r="C106" s="158"/>
      <c r="D106" s="158"/>
    </row>
    <row r="107" spans="1:4" ht="14.25" customHeight="1">
      <c r="A107" s="158"/>
      <c r="B107" s="158"/>
      <c r="C107" s="158"/>
      <c r="D107" s="158"/>
    </row>
    <row r="108" spans="1:4" ht="14.25" customHeight="1">
      <c r="A108" s="158"/>
      <c r="B108" s="158"/>
      <c r="C108" s="158"/>
      <c r="D108" s="158"/>
    </row>
    <row r="109" spans="1:4" ht="14.25" customHeight="1">
      <c r="A109" s="158"/>
      <c r="B109" s="158"/>
      <c r="C109" s="158"/>
      <c r="D109" s="158"/>
    </row>
    <row r="110" spans="1:4" ht="14.25" customHeight="1">
      <c r="A110" s="158"/>
      <c r="B110" s="158"/>
      <c r="C110" s="158"/>
      <c r="D110" s="158"/>
    </row>
    <row r="111" spans="1:4" ht="14.25" customHeight="1">
      <c r="A111" s="158"/>
      <c r="B111" s="158"/>
      <c r="C111" s="158"/>
      <c r="D111" s="158"/>
    </row>
    <row r="112" spans="1:4" ht="14.25" customHeight="1">
      <c r="A112" s="158"/>
      <c r="B112" s="158"/>
      <c r="C112" s="158"/>
      <c r="D112" s="158"/>
    </row>
    <row r="113" spans="1:4" ht="14.25" customHeight="1">
      <c r="A113" s="158"/>
      <c r="B113" s="158"/>
      <c r="C113" s="158"/>
      <c r="D113" s="158"/>
    </row>
    <row r="114" spans="1:4" ht="14.25" customHeight="1">
      <c r="A114" s="158"/>
      <c r="B114" s="158"/>
      <c r="C114" s="158"/>
      <c r="D114" s="158"/>
    </row>
    <row r="115" spans="1:4" ht="14.25" customHeight="1">
      <c r="A115" s="158"/>
      <c r="B115" s="158"/>
      <c r="C115" s="158"/>
      <c r="D115" s="158"/>
    </row>
    <row r="116" spans="1:4" ht="14.25" customHeight="1">
      <c r="A116" s="158"/>
      <c r="B116" s="158"/>
      <c r="C116" s="158"/>
      <c r="D116" s="158"/>
    </row>
    <row r="117" spans="1:4" ht="14.25" customHeight="1">
      <c r="A117" s="158"/>
      <c r="B117" s="158"/>
      <c r="C117" s="158"/>
      <c r="D117" s="158"/>
    </row>
    <row r="118" spans="1:4" ht="14.25" customHeight="1">
      <c r="A118" s="158"/>
      <c r="B118" s="158"/>
      <c r="C118" s="158"/>
      <c r="D118" s="158"/>
    </row>
    <row r="119" spans="1:4" ht="14.25" customHeight="1">
      <c r="A119" s="158"/>
      <c r="B119" s="158"/>
      <c r="C119" s="158"/>
      <c r="D119" s="158"/>
    </row>
    <row r="120" spans="1:4" ht="14.25" customHeight="1">
      <c r="A120" s="158"/>
      <c r="B120" s="158"/>
      <c r="C120" s="158"/>
      <c r="D120" s="158"/>
    </row>
    <row r="121" spans="1:4" ht="14.25" customHeight="1">
      <c r="A121" s="158"/>
      <c r="B121" s="158"/>
      <c r="C121" s="158"/>
      <c r="D121" s="158"/>
    </row>
    <row r="122" spans="1:4" ht="14.25" customHeight="1">
      <c r="A122" s="158"/>
      <c r="B122" s="158"/>
      <c r="C122" s="158"/>
      <c r="D122" s="158"/>
    </row>
    <row r="123" spans="1:4" ht="14.25" customHeight="1">
      <c r="A123" s="158"/>
      <c r="B123" s="158"/>
      <c r="C123" s="158"/>
      <c r="D123" s="158"/>
    </row>
    <row r="124" spans="1:4" ht="14.25" customHeight="1">
      <c r="A124" s="158"/>
      <c r="B124" s="158"/>
      <c r="C124" s="158"/>
      <c r="D124" s="158"/>
    </row>
    <row r="125" spans="1:4" ht="14.25" customHeight="1">
      <c r="A125" s="158"/>
      <c r="B125" s="158"/>
      <c r="C125" s="158"/>
      <c r="D125" s="158"/>
    </row>
    <row r="126" spans="1:4" ht="14.25" customHeight="1">
      <c r="A126" s="158"/>
      <c r="B126" s="158"/>
      <c r="C126" s="158"/>
      <c r="D126" s="158"/>
    </row>
    <row r="127" spans="1:4" ht="14.25" customHeight="1">
      <c r="A127" s="158"/>
      <c r="B127" s="158"/>
      <c r="C127" s="158"/>
      <c r="D127" s="158"/>
    </row>
    <row r="128" spans="1:4" ht="14.25" customHeight="1">
      <c r="A128" s="158"/>
      <c r="B128" s="158"/>
      <c r="C128" s="158"/>
      <c r="D128" s="158"/>
    </row>
    <row r="129" spans="1:4" ht="14.25" customHeight="1">
      <c r="A129" s="158"/>
      <c r="B129" s="158"/>
      <c r="C129" s="158"/>
      <c r="D129" s="158"/>
    </row>
    <row r="130" spans="1:4" ht="14.25" customHeight="1">
      <c r="A130" s="158"/>
      <c r="B130" s="158"/>
      <c r="C130" s="158"/>
      <c r="D130" s="158"/>
    </row>
    <row r="131" spans="1:4" ht="14.25" customHeight="1">
      <c r="A131" s="158"/>
      <c r="B131" s="158"/>
      <c r="C131" s="158"/>
      <c r="D131" s="158"/>
    </row>
    <row r="132" spans="1:4" ht="14.25" customHeight="1">
      <c r="A132" s="158"/>
      <c r="B132" s="158"/>
      <c r="C132" s="158"/>
      <c r="D132" s="158"/>
    </row>
    <row r="133" spans="1:4" ht="14.25" customHeight="1">
      <c r="A133" s="158"/>
      <c r="B133" s="158"/>
      <c r="C133" s="158"/>
      <c r="D133" s="158"/>
    </row>
    <row r="134" spans="1:4" ht="14.25" customHeight="1">
      <c r="A134" s="158"/>
      <c r="B134" s="158"/>
      <c r="C134" s="158"/>
      <c r="D134" s="158"/>
    </row>
    <row r="135" spans="1:4" ht="14.25" customHeight="1">
      <c r="A135" s="158"/>
      <c r="B135" s="158"/>
      <c r="C135" s="158"/>
      <c r="D135" s="158"/>
    </row>
    <row r="136" spans="1:4" ht="14.25" customHeight="1">
      <c r="A136" s="158"/>
      <c r="B136" s="158"/>
      <c r="C136" s="158"/>
      <c r="D136" s="158"/>
    </row>
    <row r="137" spans="1:4" ht="14.25" customHeight="1">
      <c r="A137" s="158"/>
      <c r="B137" s="158"/>
      <c r="C137" s="158"/>
      <c r="D137" s="158"/>
    </row>
    <row r="138" spans="1:4" ht="14.25" customHeight="1">
      <c r="A138" s="158"/>
      <c r="B138" s="158"/>
      <c r="C138" s="158"/>
      <c r="D138" s="158"/>
    </row>
    <row r="139" spans="1:4" ht="14.25" customHeight="1">
      <c r="A139" s="158"/>
      <c r="B139" s="158"/>
      <c r="C139" s="158"/>
      <c r="D139" s="158"/>
    </row>
    <row r="140" spans="1:4" ht="14.25" customHeight="1">
      <c r="A140" s="158"/>
      <c r="B140" s="158"/>
      <c r="C140" s="158"/>
      <c r="D140" s="158"/>
    </row>
    <row r="141" spans="1:4" ht="14.25" customHeight="1">
      <c r="A141" s="158"/>
      <c r="B141" s="158"/>
      <c r="C141" s="158"/>
      <c r="D141" s="158"/>
    </row>
    <row r="142" spans="1:4" ht="14.25" customHeight="1">
      <c r="A142" s="158"/>
      <c r="B142" s="158"/>
      <c r="C142" s="158"/>
      <c r="D142" s="158"/>
    </row>
    <row r="143" spans="1:4" ht="14.25" customHeight="1">
      <c r="A143" s="158"/>
      <c r="B143" s="158"/>
      <c r="C143" s="158"/>
      <c r="D143" s="158"/>
    </row>
    <row r="144" spans="1:4" ht="14.25" customHeight="1">
      <c r="A144" s="158"/>
      <c r="B144" s="158"/>
      <c r="C144" s="158"/>
      <c r="D144" s="158"/>
    </row>
    <row r="145" spans="1:4" ht="14.25" customHeight="1">
      <c r="A145" s="158"/>
      <c r="B145" s="158"/>
      <c r="C145" s="158"/>
      <c r="D145" s="158"/>
    </row>
    <row r="146" spans="1:4" ht="14.25" customHeight="1">
      <c r="A146" s="158"/>
      <c r="B146" s="158"/>
      <c r="C146" s="158"/>
      <c r="D146" s="158"/>
    </row>
    <row r="147" spans="1:4" ht="14.25" customHeight="1">
      <c r="A147" s="158"/>
      <c r="B147" s="158"/>
      <c r="C147" s="158"/>
      <c r="D147" s="158"/>
    </row>
    <row r="148" spans="1:4" ht="14.25" customHeight="1">
      <c r="A148" s="158"/>
      <c r="B148" s="158"/>
      <c r="C148" s="158"/>
      <c r="D148" s="158"/>
    </row>
    <row r="149" spans="1:4" ht="14.25" customHeight="1">
      <c r="A149" s="158"/>
      <c r="B149" s="158"/>
      <c r="C149" s="158"/>
      <c r="D149" s="158"/>
    </row>
    <row r="150" spans="1:4" ht="14.25" customHeight="1">
      <c r="A150" s="158"/>
      <c r="B150" s="158"/>
      <c r="C150" s="158"/>
      <c r="D150" s="158"/>
    </row>
    <row r="151" spans="1:4" ht="14.25" customHeight="1">
      <c r="A151" s="158"/>
      <c r="B151" s="158"/>
      <c r="C151" s="158"/>
      <c r="D151" s="158"/>
    </row>
    <row r="152" spans="1:4" ht="14.25" customHeight="1">
      <c r="A152" s="158"/>
      <c r="B152" s="158"/>
      <c r="C152" s="158"/>
      <c r="D152" s="158"/>
    </row>
    <row r="153" spans="1:4" ht="14.25" customHeight="1">
      <c r="A153" s="158"/>
      <c r="B153" s="158"/>
      <c r="C153" s="158"/>
      <c r="D153" s="158"/>
    </row>
    <row r="154" spans="1:4" ht="14.25" customHeight="1">
      <c r="A154" s="158"/>
      <c r="B154" s="158"/>
      <c r="C154" s="158"/>
      <c r="D154" s="158"/>
    </row>
    <row r="155" spans="1:4" ht="14.25" customHeight="1">
      <c r="A155" s="158"/>
      <c r="B155" s="158"/>
      <c r="C155" s="158"/>
      <c r="D155" s="158"/>
    </row>
    <row r="156" spans="1:4" ht="14.25" customHeight="1">
      <c r="A156" s="158"/>
      <c r="B156" s="158"/>
      <c r="C156" s="158"/>
      <c r="D156" s="158"/>
    </row>
    <row r="157" spans="1:4" ht="14.25" customHeight="1">
      <c r="A157" s="158"/>
      <c r="B157" s="158"/>
      <c r="C157" s="158"/>
      <c r="D157" s="158"/>
    </row>
    <row r="158" spans="1:4" ht="14.25" customHeight="1">
      <c r="A158" s="158"/>
      <c r="B158" s="158"/>
      <c r="C158" s="158"/>
      <c r="D158" s="158"/>
    </row>
    <row r="159" spans="1:4" ht="14.25" customHeight="1">
      <c r="A159" s="158"/>
      <c r="B159" s="158"/>
      <c r="C159" s="158"/>
      <c r="D159" s="158"/>
    </row>
    <row r="160" spans="1:4" ht="14.25" customHeight="1">
      <c r="A160" s="158"/>
      <c r="B160" s="158"/>
      <c r="C160" s="158"/>
      <c r="D160" s="158"/>
    </row>
    <row r="161" spans="1:4" ht="14.25" customHeight="1">
      <c r="A161" s="158"/>
      <c r="B161" s="158"/>
      <c r="C161" s="158"/>
      <c r="D161" s="158"/>
    </row>
    <row r="162" spans="1:4" ht="14.25" customHeight="1">
      <c r="A162" s="158"/>
      <c r="B162" s="158"/>
      <c r="C162" s="158"/>
      <c r="D162" s="158"/>
    </row>
    <row r="163" spans="1:4" ht="14.25" customHeight="1">
      <c r="A163" s="158"/>
      <c r="B163" s="158"/>
      <c r="C163" s="158"/>
      <c r="D163" s="158"/>
    </row>
    <row r="164" spans="1:4" ht="14.25" customHeight="1">
      <c r="A164" s="158"/>
      <c r="B164" s="158"/>
      <c r="C164" s="158"/>
      <c r="D164" s="158"/>
    </row>
    <row r="165" spans="1:4" ht="14.25" customHeight="1">
      <c r="A165" s="158"/>
      <c r="B165" s="158"/>
      <c r="C165" s="158"/>
      <c r="D165" s="158"/>
    </row>
    <row r="166" spans="1:4" ht="14.25" customHeight="1">
      <c r="A166" s="158"/>
      <c r="B166" s="158"/>
      <c r="C166" s="158"/>
      <c r="D166" s="158"/>
    </row>
    <row r="167" spans="1:4" ht="14.25" customHeight="1">
      <c r="A167" s="158"/>
      <c r="B167" s="158"/>
      <c r="C167" s="158"/>
      <c r="D167" s="158"/>
    </row>
    <row r="168" spans="1:4" ht="14.25" customHeight="1">
      <c r="A168" s="158"/>
      <c r="B168" s="158"/>
      <c r="C168" s="158"/>
      <c r="D168" s="158"/>
    </row>
    <row r="169" spans="1:4" ht="14.25" customHeight="1">
      <c r="A169" s="158"/>
      <c r="B169" s="158"/>
      <c r="C169" s="158"/>
      <c r="D169" s="158"/>
    </row>
    <row r="170" spans="1:4" ht="14.25" customHeight="1">
      <c r="A170" s="158"/>
      <c r="B170" s="158"/>
      <c r="C170" s="158"/>
      <c r="D170" s="158"/>
    </row>
    <row r="171" spans="1:4" ht="14.25" customHeight="1">
      <c r="A171" s="158"/>
      <c r="B171" s="158"/>
      <c r="C171" s="158"/>
      <c r="D171" s="158"/>
    </row>
    <row r="172" spans="1:4" ht="14.25" customHeight="1">
      <c r="A172" s="158"/>
      <c r="B172" s="158"/>
      <c r="C172" s="158"/>
      <c r="D172" s="158"/>
    </row>
    <row r="173" spans="1:4" ht="14.25" customHeight="1">
      <c r="A173" s="158"/>
      <c r="B173" s="158"/>
      <c r="C173" s="158"/>
      <c r="D173" s="158"/>
    </row>
    <row r="174" spans="1:4" ht="14.25" customHeight="1">
      <c r="A174" s="158"/>
      <c r="B174" s="158"/>
      <c r="C174" s="158"/>
      <c r="D174" s="158"/>
    </row>
    <row r="175" spans="1:4" ht="14.25" customHeight="1">
      <c r="A175" s="158"/>
      <c r="B175" s="158"/>
      <c r="C175" s="158"/>
      <c r="D175" s="158"/>
    </row>
    <row r="176" spans="1:4" ht="14.25" customHeight="1">
      <c r="A176" s="158"/>
      <c r="B176" s="158"/>
      <c r="C176" s="158"/>
      <c r="D176" s="158"/>
    </row>
    <row r="177" spans="1:4" ht="14.25" customHeight="1">
      <c r="A177" s="158"/>
      <c r="B177" s="158"/>
      <c r="C177" s="158"/>
      <c r="D177" s="158"/>
    </row>
    <row r="178" spans="1:4" ht="14.25" customHeight="1">
      <c r="A178" s="158"/>
      <c r="B178" s="158"/>
      <c r="C178" s="158"/>
      <c r="D178" s="158"/>
    </row>
    <row r="179" spans="1:4" ht="14.25" customHeight="1">
      <c r="A179" s="158"/>
      <c r="B179" s="158"/>
      <c r="C179" s="158"/>
      <c r="D179" s="158"/>
    </row>
    <row r="180" spans="1:4" ht="14.25" customHeight="1">
      <c r="A180" s="158"/>
      <c r="B180" s="158"/>
      <c r="C180" s="158"/>
      <c r="D180" s="158"/>
    </row>
    <row r="181" spans="1:4" ht="14.25" customHeight="1">
      <c r="A181" s="158"/>
      <c r="B181" s="158"/>
      <c r="C181" s="158"/>
      <c r="D181" s="158"/>
    </row>
    <row r="182" spans="1:4" ht="14.25" customHeight="1">
      <c r="A182" s="158"/>
      <c r="B182" s="158"/>
      <c r="C182" s="158"/>
      <c r="D182" s="158"/>
    </row>
    <row r="183" spans="1:4" ht="14.25" customHeight="1">
      <c r="A183" s="158"/>
      <c r="B183" s="158"/>
      <c r="C183" s="158"/>
      <c r="D183" s="158"/>
    </row>
    <row r="184" spans="1:4" ht="14.25" customHeight="1">
      <c r="A184" s="158"/>
      <c r="B184" s="158"/>
      <c r="C184" s="158"/>
      <c r="D184" s="158"/>
    </row>
    <row r="185" spans="1:4" ht="14.25" customHeight="1">
      <c r="A185" s="158"/>
      <c r="B185" s="158"/>
      <c r="C185" s="158"/>
      <c r="D185" s="158"/>
    </row>
    <row r="186" spans="1:4" ht="14.25" customHeight="1">
      <c r="A186" s="158"/>
      <c r="B186" s="158"/>
      <c r="C186" s="158"/>
      <c r="D186" s="158"/>
    </row>
    <row r="187" spans="1:4" ht="14.25" customHeight="1">
      <c r="A187" s="158"/>
      <c r="B187" s="158"/>
      <c r="C187" s="158"/>
      <c r="D187" s="158"/>
    </row>
    <row r="188" spans="1:4" ht="14.25" customHeight="1">
      <c r="A188" s="158"/>
      <c r="B188" s="158"/>
      <c r="C188" s="158"/>
      <c r="D188" s="158"/>
    </row>
    <row r="189" spans="1:4" ht="14.25" customHeight="1">
      <c r="A189" s="158"/>
      <c r="B189" s="158"/>
      <c r="C189" s="158"/>
      <c r="D189" s="158"/>
    </row>
    <row r="190" spans="1:4" ht="14.25" customHeight="1">
      <c r="A190" s="158"/>
      <c r="B190" s="158"/>
      <c r="C190" s="158"/>
      <c r="D190" s="158"/>
    </row>
    <row r="191" spans="1:4" ht="14.25" customHeight="1">
      <c r="A191" s="158"/>
      <c r="B191" s="158"/>
      <c r="C191" s="158"/>
      <c r="D191" s="158"/>
    </row>
    <row r="192" spans="1:4" ht="14.25" customHeight="1">
      <c r="A192" s="158"/>
      <c r="B192" s="158"/>
      <c r="C192" s="158"/>
      <c r="D192" s="158"/>
    </row>
    <row r="193" spans="1:4" ht="14.25" customHeight="1">
      <c r="A193" s="158"/>
      <c r="B193" s="158"/>
      <c r="C193" s="158"/>
      <c r="D193" s="158"/>
    </row>
    <row r="194" spans="1:4" ht="14.25" customHeight="1">
      <c r="A194" s="158"/>
      <c r="B194" s="158"/>
      <c r="C194" s="158"/>
      <c r="D194" s="158"/>
    </row>
    <row r="195" spans="1:4" ht="14.25" customHeight="1">
      <c r="A195" s="158"/>
      <c r="B195" s="158"/>
      <c r="C195" s="158"/>
      <c r="D195" s="158"/>
    </row>
    <row r="196" spans="1:4" ht="14.25" customHeight="1">
      <c r="A196" s="158"/>
      <c r="B196" s="158"/>
      <c r="C196" s="158"/>
      <c r="D196" s="158"/>
    </row>
    <row r="197" spans="1:4" ht="14.25" customHeight="1">
      <c r="A197" s="158"/>
      <c r="B197" s="158"/>
      <c r="C197" s="158"/>
      <c r="D197" s="158"/>
    </row>
    <row r="198" spans="1:4" ht="14.25" customHeight="1">
      <c r="A198" s="158"/>
      <c r="B198" s="158"/>
      <c r="C198" s="158"/>
      <c r="D198" s="158"/>
    </row>
    <row r="199" spans="1:4" ht="14.25" customHeight="1">
      <c r="A199" s="158"/>
      <c r="B199" s="158"/>
      <c r="C199" s="158"/>
      <c r="D199" s="158"/>
    </row>
    <row r="200" spans="1:4" ht="14.25" customHeight="1">
      <c r="A200" s="158"/>
      <c r="B200" s="158"/>
      <c r="C200" s="158"/>
      <c r="D200" s="158"/>
    </row>
    <row r="201" spans="1:4" ht="14.25" customHeight="1">
      <c r="A201" s="158"/>
      <c r="B201" s="158"/>
      <c r="C201" s="158"/>
      <c r="D201" s="158"/>
    </row>
    <row r="202" spans="1:4" ht="14.25" customHeight="1">
      <c r="A202" s="158"/>
      <c r="B202" s="158"/>
      <c r="C202" s="158"/>
      <c r="D202" s="158"/>
    </row>
    <row r="203" spans="1:4" ht="14.25" customHeight="1">
      <c r="A203" s="158"/>
      <c r="B203" s="158"/>
      <c r="C203" s="158"/>
      <c r="D203" s="158"/>
    </row>
    <row r="204" spans="1:4" ht="14.25" customHeight="1">
      <c r="A204" s="158"/>
      <c r="B204" s="158"/>
      <c r="C204" s="158"/>
      <c r="D204" s="158"/>
    </row>
    <row r="205" spans="1:4" ht="14.25" customHeight="1">
      <c r="A205" s="158"/>
      <c r="B205" s="158"/>
      <c r="C205" s="158"/>
      <c r="D205" s="158"/>
    </row>
    <row r="206" spans="1:4" ht="14.25" customHeight="1">
      <c r="A206" s="158"/>
      <c r="B206" s="158"/>
      <c r="C206" s="158"/>
      <c r="D206" s="158"/>
    </row>
    <row r="207" spans="1:4" ht="14.25" customHeight="1">
      <c r="A207" s="158"/>
      <c r="B207" s="158"/>
      <c r="C207" s="158"/>
      <c r="D207" s="158"/>
    </row>
    <row r="208" spans="1:4" ht="14.25" customHeight="1">
      <c r="A208" s="158"/>
      <c r="B208" s="158"/>
      <c r="C208" s="158"/>
      <c r="D208" s="158"/>
    </row>
    <row r="209" spans="1:4" ht="14.25" customHeight="1">
      <c r="A209" s="158"/>
      <c r="B209" s="158"/>
      <c r="C209" s="158"/>
      <c r="D209" s="158"/>
    </row>
    <row r="210" spans="1:4" ht="14.25" customHeight="1">
      <c r="A210" s="158"/>
      <c r="B210" s="158"/>
      <c r="C210" s="158"/>
      <c r="D210" s="158"/>
    </row>
    <row r="211" spans="1:4" ht="14.25" customHeight="1">
      <c r="A211" s="158"/>
      <c r="B211" s="158"/>
      <c r="C211" s="158"/>
      <c r="D211" s="158"/>
    </row>
    <row r="212" spans="1:4" ht="14.25" customHeight="1">
      <c r="A212" s="158"/>
      <c r="B212" s="158"/>
      <c r="C212" s="158"/>
      <c r="D212" s="158"/>
    </row>
    <row r="213" spans="1:4" ht="14.25" customHeight="1">
      <c r="A213" s="158"/>
      <c r="B213" s="158"/>
      <c r="C213" s="158"/>
      <c r="D213" s="158"/>
    </row>
    <row r="214" spans="1:4" ht="14.25" customHeight="1">
      <c r="A214" s="158"/>
      <c r="B214" s="158"/>
      <c r="C214" s="158"/>
      <c r="D214" s="158"/>
    </row>
    <row r="215" spans="1:4" ht="14.25" customHeight="1">
      <c r="A215" s="158"/>
      <c r="B215" s="158"/>
      <c r="C215" s="158"/>
      <c r="D215" s="158"/>
    </row>
    <row r="216" spans="1:4" ht="14.25" customHeight="1">
      <c r="A216" s="158"/>
      <c r="B216" s="158"/>
      <c r="C216" s="158"/>
      <c r="D216" s="158"/>
    </row>
    <row r="217" spans="1:4" ht="14.25" customHeight="1">
      <c r="A217" s="158"/>
      <c r="B217" s="158"/>
      <c r="C217" s="158"/>
      <c r="D217" s="158"/>
    </row>
    <row r="218" spans="1:4" ht="14.25" customHeight="1">
      <c r="A218" s="158"/>
      <c r="B218" s="158"/>
      <c r="C218" s="158"/>
      <c r="D218" s="158"/>
    </row>
    <row r="219" spans="1:4" ht="14.25" customHeight="1">
      <c r="A219" s="158"/>
      <c r="B219" s="158"/>
      <c r="C219" s="158"/>
      <c r="D219" s="158"/>
    </row>
    <row r="220" spans="1:4" ht="14.25" customHeight="1">
      <c r="A220" s="158"/>
      <c r="B220" s="158"/>
      <c r="C220" s="158"/>
      <c r="D220" s="158"/>
    </row>
    <row r="221" spans="1:4" ht="14.25" customHeight="1">
      <c r="A221" s="158"/>
      <c r="B221" s="158"/>
      <c r="C221" s="158"/>
      <c r="D221" s="158"/>
    </row>
    <row r="222" spans="1:4" ht="14.25" customHeight="1">
      <c r="A222" s="158"/>
      <c r="B222" s="158"/>
      <c r="C222" s="158"/>
      <c r="D222" s="158"/>
    </row>
    <row r="223" spans="1:4" ht="14.25" customHeight="1">
      <c r="A223" s="158"/>
      <c r="B223" s="158"/>
      <c r="C223" s="158"/>
      <c r="D223" s="158"/>
    </row>
    <row r="224" spans="1:4" ht="14.25" customHeight="1">
      <c r="A224" s="158"/>
      <c r="B224" s="158"/>
      <c r="C224" s="158"/>
      <c r="D224" s="158"/>
    </row>
    <row r="225" spans="1:4" ht="14.25" customHeight="1">
      <c r="A225" s="158"/>
      <c r="B225" s="158"/>
      <c r="C225" s="158"/>
      <c r="D225" s="158"/>
    </row>
    <row r="226" spans="1:4" ht="14.25" customHeight="1">
      <c r="A226" s="158"/>
      <c r="B226" s="158"/>
      <c r="C226" s="158"/>
      <c r="D226" s="158"/>
    </row>
    <row r="227" spans="1:4" ht="14.25" customHeight="1">
      <c r="A227" s="158"/>
      <c r="B227" s="158"/>
      <c r="C227" s="158"/>
      <c r="D227" s="158"/>
    </row>
    <row r="228" spans="1:4" ht="14.25" customHeight="1">
      <c r="A228" s="158"/>
      <c r="B228" s="158"/>
      <c r="C228" s="158"/>
      <c r="D228" s="158"/>
    </row>
    <row r="229" spans="1:4" ht="14.25" customHeight="1">
      <c r="A229" s="158"/>
      <c r="B229" s="158"/>
      <c r="C229" s="158"/>
      <c r="D229" s="158"/>
    </row>
    <row r="230" spans="1:4" ht="14.25" customHeight="1">
      <c r="A230" s="158"/>
      <c r="B230" s="158"/>
      <c r="C230" s="158"/>
      <c r="D230" s="158"/>
    </row>
    <row r="231" spans="1:4" ht="14.25" customHeight="1">
      <c r="A231" s="158"/>
      <c r="B231" s="158"/>
      <c r="C231" s="158"/>
      <c r="D231" s="158"/>
    </row>
    <row r="232" spans="1:4" ht="14.25" customHeight="1">
      <c r="A232" s="158"/>
      <c r="B232" s="158"/>
      <c r="C232" s="158"/>
      <c r="D232" s="158"/>
    </row>
    <row r="233" spans="1:4" ht="14.25" customHeight="1">
      <c r="A233" s="158"/>
      <c r="B233" s="158"/>
      <c r="C233" s="158"/>
      <c r="D233" s="158"/>
    </row>
    <row r="234" spans="1:4" ht="14.25" customHeight="1">
      <c r="A234" s="158"/>
      <c r="B234" s="158"/>
      <c r="C234" s="158"/>
      <c r="D234" s="158"/>
    </row>
    <row r="235" spans="1:4" ht="14.25" customHeight="1">
      <c r="A235" s="158"/>
      <c r="B235" s="158"/>
      <c r="C235" s="158"/>
      <c r="D235" s="158"/>
    </row>
    <row r="236" spans="1:4" ht="14.25" customHeight="1">
      <c r="A236" s="158"/>
      <c r="B236" s="158"/>
      <c r="C236" s="158"/>
      <c r="D236" s="158"/>
    </row>
    <row r="237" spans="1:4" ht="14.25" customHeight="1">
      <c r="A237" s="158"/>
      <c r="B237" s="158"/>
      <c r="C237" s="158"/>
      <c r="D237" s="158"/>
    </row>
    <row r="238" spans="1:4" ht="14.25" customHeight="1">
      <c r="A238" s="158"/>
      <c r="B238" s="158"/>
      <c r="C238" s="158"/>
      <c r="D238" s="158"/>
    </row>
    <row r="239" spans="1:4" ht="14.25" customHeight="1">
      <c r="A239" s="158"/>
      <c r="B239" s="158"/>
      <c r="C239" s="158"/>
      <c r="D239" s="158"/>
    </row>
    <row r="240" spans="1:4" ht="14.25" customHeight="1">
      <c r="A240" s="158"/>
      <c r="B240" s="158"/>
      <c r="C240" s="158"/>
      <c r="D240" s="158"/>
    </row>
    <row r="241" spans="1:4" ht="14.25" customHeight="1">
      <c r="A241" s="158"/>
      <c r="B241" s="158"/>
      <c r="C241" s="158"/>
      <c r="D241" s="158"/>
    </row>
    <row r="242" spans="1:4" ht="14.25" customHeight="1">
      <c r="A242" s="158"/>
      <c r="B242" s="158"/>
      <c r="C242" s="158"/>
      <c r="D242" s="158"/>
    </row>
    <row r="243" spans="1:4" ht="14.25" customHeight="1">
      <c r="A243" s="158"/>
      <c r="B243" s="158"/>
      <c r="C243" s="158"/>
      <c r="D243" s="158"/>
    </row>
    <row r="244" spans="1:4" ht="14.25" customHeight="1">
      <c r="A244" s="158"/>
      <c r="B244" s="158"/>
      <c r="C244" s="158"/>
      <c r="D244" s="158"/>
    </row>
    <row r="245" spans="1:4" ht="14.25" customHeight="1">
      <c r="A245" s="158"/>
      <c r="B245" s="158"/>
      <c r="C245" s="158"/>
      <c r="D245" s="158"/>
    </row>
    <row r="246" spans="1:4" ht="14.25" customHeight="1">
      <c r="A246" s="158"/>
      <c r="B246" s="158"/>
      <c r="C246" s="158"/>
      <c r="D246" s="158"/>
    </row>
    <row r="247" spans="1:4" ht="14.25" customHeight="1">
      <c r="A247" s="158"/>
      <c r="B247" s="158"/>
      <c r="C247" s="158"/>
      <c r="D247" s="158"/>
    </row>
    <row r="248" spans="1:4" ht="14.25" customHeight="1">
      <c r="A248" s="158"/>
      <c r="B248" s="158"/>
      <c r="C248" s="158"/>
      <c r="D248" s="158"/>
    </row>
    <row r="249" spans="1:4" ht="14.25" customHeight="1">
      <c r="A249" s="158"/>
      <c r="B249" s="158"/>
      <c r="C249" s="158"/>
      <c r="D249" s="158"/>
    </row>
    <row r="250" spans="1:4" ht="14.25" customHeight="1">
      <c r="A250" s="158"/>
      <c r="B250" s="158"/>
      <c r="C250" s="158"/>
      <c r="D250" s="158"/>
    </row>
    <row r="251" spans="1:4" ht="14.25" customHeight="1">
      <c r="A251" s="158"/>
      <c r="B251" s="158"/>
      <c r="C251" s="158"/>
      <c r="D251" s="158"/>
    </row>
    <row r="252" spans="1:4" ht="14.25" customHeight="1">
      <c r="A252" s="158"/>
      <c r="B252" s="158"/>
      <c r="C252" s="158"/>
      <c r="D252" s="158"/>
    </row>
    <row r="253" spans="1:4" ht="14.25" customHeight="1">
      <c r="A253" s="158"/>
      <c r="B253" s="158"/>
      <c r="C253" s="158"/>
      <c r="D253" s="158"/>
    </row>
    <row r="254" spans="1:4" ht="14.25" customHeight="1">
      <c r="A254" s="158"/>
      <c r="B254" s="158"/>
      <c r="C254" s="158"/>
      <c r="D254" s="158"/>
    </row>
    <row r="255" spans="1:4" ht="14.25" customHeight="1">
      <c r="A255" s="158"/>
      <c r="B255" s="158"/>
      <c r="C255" s="158"/>
      <c r="D255" s="158"/>
    </row>
    <row r="256" spans="1:4" ht="14.25" customHeight="1">
      <c r="A256" s="158"/>
      <c r="B256" s="158"/>
      <c r="C256" s="158"/>
      <c r="D256" s="158"/>
    </row>
    <row r="257" spans="1:4" ht="14.25" customHeight="1">
      <c r="A257" s="158"/>
      <c r="B257" s="158"/>
      <c r="C257" s="158"/>
      <c r="D257" s="158"/>
    </row>
    <row r="258" spans="1:4" ht="14.25" customHeight="1">
      <c r="A258" s="158"/>
      <c r="B258" s="158"/>
      <c r="C258" s="158"/>
      <c r="D258" s="158"/>
    </row>
    <row r="259" spans="1:4" ht="14.25" customHeight="1">
      <c r="A259" s="158"/>
      <c r="B259" s="158"/>
      <c r="C259" s="158"/>
      <c r="D259" s="158"/>
    </row>
    <row r="260" spans="1:4" ht="14.25" customHeight="1">
      <c r="A260" s="158"/>
      <c r="B260" s="158"/>
      <c r="C260" s="158"/>
      <c r="D260" s="158"/>
    </row>
    <row r="261" spans="1:4" ht="14.25" customHeight="1">
      <c r="A261" s="158"/>
      <c r="B261" s="158"/>
      <c r="C261" s="158"/>
      <c r="D261" s="158"/>
    </row>
    <row r="262" spans="1:4" ht="14.25" customHeight="1">
      <c r="A262" s="158"/>
      <c r="B262" s="158"/>
      <c r="C262" s="158"/>
      <c r="D262" s="158"/>
    </row>
    <row r="263" spans="1:4" ht="14.25" customHeight="1">
      <c r="A263" s="158"/>
      <c r="B263" s="158"/>
      <c r="C263" s="158"/>
      <c r="D263" s="158"/>
    </row>
    <row r="264" spans="1:4" ht="14.25" customHeight="1">
      <c r="A264" s="158"/>
      <c r="B264" s="158"/>
      <c r="C264" s="158"/>
      <c r="D264" s="158"/>
    </row>
    <row r="265" spans="1:4" ht="14.25" customHeight="1">
      <c r="A265" s="158"/>
      <c r="B265" s="158"/>
      <c r="C265" s="158"/>
      <c r="D265" s="158"/>
    </row>
    <row r="266" spans="1:4" ht="14.25" customHeight="1">
      <c r="A266" s="158"/>
      <c r="B266" s="158"/>
      <c r="C266" s="158"/>
      <c r="D266" s="158"/>
    </row>
    <row r="267" spans="1:4" ht="14.25" customHeight="1">
      <c r="A267" s="158"/>
      <c r="B267" s="158"/>
      <c r="C267" s="158"/>
      <c r="D267" s="158"/>
    </row>
    <row r="268" spans="1:4" ht="14.25" customHeight="1">
      <c r="A268" s="158"/>
      <c r="B268" s="158"/>
      <c r="C268" s="158"/>
      <c r="D268" s="158"/>
    </row>
    <row r="269" spans="1:4" ht="14.25" customHeight="1">
      <c r="A269" s="158"/>
      <c r="B269" s="158"/>
      <c r="C269" s="158"/>
      <c r="D269" s="158"/>
    </row>
    <row r="270" spans="1:4" ht="14.25" customHeight="1">
      <c r="A270" s="158"/>
      <c r="B270" s="158"/>
      <c r="C270" s="158"/>
      <c r="D270" s="158"/>
    </row>
    <row r="271" spans="1:4" ht="14.25" customHeight="1">
      <c r="A271" s="158"/>
      <c r="B271" s="158"/>
      <c r="C271" s="158"/>
      <c r="D271" s="158"/>
    </row>
    <row r="272" spans="1:4" ht="14.25" customHeight="1">
      <c r="A272" s="158"/>
      <c r="B272" s="158"/>
      <c r="C272" s="158"/>
      <c r="D272" s="158"/>
    </row>
    <row r="273" spans="1:4" ht="14.25" customHeight="1">
      <c r="A273" s="158"/>
      <c r="B273" s="158"/>
      <c r="C273" s="158"/>
      <c r="D273" s="158"/>
    </row>
    <row r="274" spans="1:4" ht="14.25" customHeight="1">
      <c r="A274" s="158"/>
      <c r="B274" s="158"/>
      <c r="C274" s="158"/>
      <c r="D274" s="158"/>
    </row>
    <row r="275" spans="1:4" ht="14.25" customHeight="1">
      <c r="A275" s="158"/>
      <c r="B275" s="158"/>
      <c r="C275" s="158"/>
      <c r="D275" s="158"/>
    </row>
    <row r="276" spans="1:4" ht="14.25" customHeight="1">
      <c r="A276" s="158"/>
      <c r="B276" s="158"/>
      <c r="C276" s="158"/>
      <c r="D276" s="158"/>
    </row>
    <row r="277" spans="1:4" ht="14.25" customHeight="1">
      <c r="A277" s="158"/>
      <c r="B277" s="158"/>
      <c r="C277" s="158"/>
      <c r="D277" s="158"/>
    </row>
    <row r="278" spans="1:4" ht="14.25" customHeight="1">
      <c r="A278" s="158"/>
      <c r="B278" s="158"/>
      <c r="C278" s="158"/>
      <c r="D278" s="158"/>
    </row>
    <row r="279" spans="1:4" ht="14.25" customHeight="1">
      <c r="A279" s="158"/>
      <c r="B279" s="158"/>
      <c r="C279" s="158"/>
      <c r="D279" s="158"/>
    </row>
    <row r="280" spans="1:4" ht="14.25" customHeight="1">
      <c r="A280" s="158"/>
      <c r="B280" s="158"/>
      <c r="C280" s="158"/>
      <c r="D280" s="158"/>
    </row>
    <row r="281" spans="1:4" ht="14.25" customHeight="1">
      <c r="A281" s="158"/>
      <c r="B281" s="158"/>
      <c r="C281" s="158"/>
      <c r="D281" s="158"/>
    </row>
    <row r="282" spans="1:4" ht="14.25" customHeight="1">
      <c r="A282" s="158"/>
      <c r="B282" s="158"/>
      <c r="C282" s="158"/>
      <c r="D282" s="158"/>
    </row>
    <row r="283" spans="1:4" ht="14.25" customHeight="1">
      <c r="A283" s="158"/>
      <c r="B283" s="158"/>
      <c r="C283" s="158"/>
      <c r="D283" s="158"/>
    </row>
    <row r="284" spans="1:4" ht="14.25" customHeight="1">
      <c r="A284" s="158"/>
      <c r="B284" s="158"/>
      <c r="C284" s="158"/>
      <c r="D284" s="158"/>
    </row>
    <row r="285" spans="1:4" ht="14.25" customHeight="1">
      <c r="A285" s="158"/>
      <c r="B285" s="158"/>
      <c r="C285" s="158"/>
      <c r="D285" s="158"/>
    </row>
    <row r="286" spans="1:4" ht="14.25" customHeight="1">
      <c r="A286" s="158"/>
      <c r="B286" s="158"/>
      <c r="C286" s="158"/>
      <c r="D286" s="158"/>
    </row>
    <row r="287" spans="1:4" ht="14.25" customHeight="1">
      <c r="A287" s="158"/>
      <c r="B287" s="158"/>
      <c r="C287" s="158"/>
      <c r="D287" s="158"/>
    </row>
    <row r="288" spans="1:4" ht="14.25" customHeight="1">
      <c r="A288" s="158"/>
      <c r="B288" s="158"/>
      <c r="C288" s="158"/>
      <c r="D288" s="158"/>
    </row>
    <row r="289" spans="1:4" ht="14.25" customHeight="1">
      <c r="A289" s="158"/>
      <c r="B289" s="158"/>
      <c r="C289" s="158"/>
      <c r="D289" s="158"/>
    </row>
    <row r="290" spans="1:4" ht="14.25" customHeight="1">
      <c r="A290" s="158"/>
      <c r="B290" s="158"/>
      <c r="C290" s="158"/>
      <c r="D290" s="158"/>
    </row>
    <row r="291" spans="1:4" ht="14.25" customHeight="1">
      <c r="A291" s="158"/>
      <c r="B291" s="158"/>
      <c r="C291" s="158"/>
      <c r="D291" s="158"/>
    </row>
    <row r="292" spans="1:4" ht="14.25" customHeight="1">
      <c r="A292" s="158"/>
      <c r="B292" s="158"/>
      <c r="C292" s="158"/>
      <c r="D292" s="158"/>
    </row>
    <row r="293" spans="1:4" ht="14.25" customHeight="1">
      <c r="A293" s="158"/>
      <c r="B293" s="158"/>
      <c r="C293" s="158"/>
      <c r="D293" s="158"/>
    </row>
    <row r="294" spans="1:4" ht="14.25" customHeight="1">
      <c r="A294" s="158"/>
      <c r="B294" s="158"/>
      <c r="C294" s="158"/>
      <c r="D294" s="158"/>
    </row>
    <row r="295" spans="1:4" ht="14.25" customHeight="1">
      <c r="A295" s="158"/>
      <c r="B295" s="158"/>
      <c r="C295" s="158"/>
      <c r="D295" s="158"/>
    </row>
    <row r="296" spans="1:4" ht="14.25" customHeight="1">
      <c r="A296" s="158"/>
      <c r="B296" s="158"/>
      <c r="C296" s="158"/>
      <c r="D296" s="158"/>
    </row>
    <row r="297" spans="1:4" ht="14.25" customHeight="1">
      <c r="A297" s="158"/>
      <c r="B297" s="158"/>
      <c r="C297" s="158"/>
      <c r="D297" s="158"/>
    </row>
    <row r="298" spans="1:4" ht="14.25" customHeight="1">
      <c r="A298" s="158"/>
      <c r="B298" s="158"/>
      <c r="C298" s="158"/>
      <c r="D298" s="158"/>
    </row>
    <row r="299" spans="1:4" ht="14.25" customHeight="1">
      <c r="A299" s="158"/>
      <c r="B299" s="158"/>
      <c r="C299" s="158"/>
      <c r="D299" s="158"/>
    </row>
    <row r="300" spans="1:4" ht="14.25" customHeight="1">
      <c r="A300" s="158"/>
      <c r="B300" s="158"/>
      <c r="C300" s="158"/>
      <c r="D300" s="158"/>
    </row>
    <row r="301" spans="1:4" ht="14.25" customHeight="1">
      <c r="A301" s="158"/>
      <c r="B301" s="158"/>
      <c r="C301" s="158"/>
      <c r="D301" s="158"/>
    </row>
    <row r="302" spans="1:4" ht="14.25" customHeight="1">
      <c r="A302" s="158"/>
      <c r="B302" s="158"/>
      <c r="C302" s="158"/>
      <c r="D302" s="158"/>
    </row>
    <row r="303" spans="1:4" ht="14.25" customHeight="1">
      <c r="A303" s="158"/>
      <c r="B303" s="158"/>
      <c r="C303" s="158"/>
      <c r="D303" s="158"/>
    </row>
    <row r="304" spans="1:4" ht="14.25" customHeight="1">
      <c r="A304" s="158"/>
      <c r="B304" s="158"/>
      <c r="C304" s="158"/>
      <c r="D304" s="158"/>
    </row>
    <row r="305" spans="1:4" ht="14.25" customHeight="1">
      <c r="A305" s="158"/>
      <c r="B305" s="158"/>
      <c r="C305" s="158"/>
      <c r="D305" s="158"/>
    </row>
    <row r="306" spans="1:4" ht="14.25" customHeight="1">
      <c r="A306" s="158"/>
      <c r="B306" s="158"/>
      <c r="C306" s="158"/>
      <c r="D306" s="158"/>
    </row>
    <row r="307" spans="1:4" ht="14.25" customHeight="1">
      <c r="A307" s="158"/>
      <c r="B307" s="158"/>
      <c r="C307" s="158"/>
      <c r="D307" s="158"/>
    </row>
    <row r="308" spans="1:4" ht="14.25" customHeight="1">
      <c r="A308" s="158"/>
      <c r="B308" s="158"/>
      <c r="C308" s="158"/>
      <c r="D308" s="158"/>
    </row>
    <row r="309" spans="1:4" ht="14.25" customHeight="1">
      <c r="A309" s="158"/>
      <c r="B309" s="158"/>
      <c r="C309" s="158"/>
      <c r="D309" s="158"/>
    </row>
    <row r="310" spans="1:4" ht="14.25" customHeight="1">
      <c r="A310" s="158"/>
      <c r="B310" s="158"/>
      <c r="C310" s="158"/>
      <c r="D310" s="158"/>
    </row>
    <row r="311" spans="1:4" ht="14.25" customHeight="1">
      <c r="A311" s="158"/>
      <c r="B311" s="158"/>
      <c r="C311" s="158"/>
      <c r="D311" s="158"/>
    </row>
    <row r="312" spans="1:4" ht="14.25" customHeight="1">
      <c r="A312" s="158"/>
      <c r="B312" s="158"/>
      <c r="C312" s="158"/>
      <c r="D312" s="158"/>
    </row>
    <row r="313" spans="1:4" ht="14.25" customHeight="1">
      <c r="A313" s="158"/>
      <c r="B313" s="158"/>
      <c r="C313" s="158"/>
      <c r="D313" s="158"/>
    </row>
    <row r="314" spans="1:4" ht="14.25" customHeight="1">
      <c r="A314" s="158"/>
      <c r="B314" s="158"/>
      <c r="C314" s="158"/>
      <c r="D314" s="158"/>
    </row>
    <row r="315" spans="1:4" ht="14.25" customHeight="1">
      <c r="A315" s="158"/>
      <c r="B315" s="158"/>
      <c r="C315" s="158"/>
      <c r="D315" s="158"/>
    </row>
    <row r="316" spans="1:4" ht="14.25" customHeight="1">
      <c r="A316" s="158"/>
      <c r="B316" s="158"/>
      <c r="C316" s="158"/>
      <c r="D316" s="158"/>
    </row>
    <row r="317" spans="1:4" ht="14.25" customHeight="1">
      <c r="A317" s="158"/>
      <c r="B317" s="158"/>
      <c r="C317" s="158"/>
      <c r="D317" s="158"/>
    </row>
    <row r="318" spans="1:4" ht="14.25" customHeight="1">
      <c r="A318" s="158"/>
      <c r="B318" s="158"/>
      <c r="C318" s="158"/>
      <c r="D318" s="158"/>
    </row>
    <row r="319" spans="1:4" ht="14.25" customHeight="1">
      <c r="A319" s="158"/>
      <c r="B319" s="158"/>
      <c r="C319" s="158"/>
      <c r="D319" s="158"/>
    </row>
    <row r="320" spans="1:4" ht="14.25" customHeight="1">
      <c r="A320" s="158"/>
      <c r="B320" s="158"/>
      <c r="C320" s="158"/>
      <c r="D320" s="158"/>
    </row>
    <row r="321" spans="1:4" ht="14.25" customHeight="1">
      <c r="A321" s="158"/>
      <c r="B321" s="158"/>
      <c r="C321" s="158"/>
      <c r="D321" s="158"/>
    </row>
    <row r="322" spans="1:4" ht="14.25" customHeight="1">
      <c r="A322" s="158"/>
      <c r="B322" s="158"/>
      <c r="C322" s="158"/>
      <c r="D322" s="158"/>
    </row>
    <row r="323" spans="1:4" ht="14.25" customHeight="1">
      <c r="A323" s="158"/>
      <c r="B323" s="158"/>
      <c r="C323" s="158"/>
      <c r="D323" s="158"/>
    </row>
    <row r="324" spans="1:4" ht="14.25" customHeight="1">
      <c r="A324" s="158"/>
      <c r="B324" s="158"/>
      <c r="C324" s="158"/>
      <c r="D324" s="158"/>
    </row>
    <row r="325" spans="1:4" ht="14.25" customHeight="1">
      <c r="A325" s="158"/>
      <c r="B325" s="158"/>
      <c r="C325" s="158"/>
      <c r="D325" s="158"/>
    </row>
    <row r="326" spans="1:4" ht="14.25" customHeight="1">
      <c r="A326" s="158"/>
      <c r="B326" s="158"/>
      <c r="C326" s="158"/>
      <c r="D326" s="158"/>
    </row>
    <row r="327" spans="1:4" ht="14.25" customHeight="1">
      <c r="A327" s="158"/>
      <c r="B327" s="158"/>
      <c r="C327" s="158"/>
      <c r="D327" s="158"/>
    </row>
    <row r="328" spans="1:4" ht="14.25" customHeight="1">
      <c r="A328" s="158"/>
      <c r="B328" s="158"/>
      <c r="C328" s="158"/>
      <c r="D328" s="158"/>
    </row>
    <row r="329" spans="1:4" ht="14.25" customHeight="1">
      <c r="A329" s="158"/>
      <c r="B329" s="158"/>
      <c r="C329" s="158"/>
      <c r="D329" s="158"/>
    </row>
    <row r="330" spans="1:4" ht="14.25" customHeight="1">
      <c r="A330" s="158"/>
      <c r="B330" s="158"/>
      <c r="C330" s="158"/>
      <c r="D330" s="158"/>
    </row>
    <row r="331" spans="1:4" ht="14.25" customHeight="1">
      <c r="A331" s="158"/>
      <c r="B331" s="158"/>
      <c r="C331" s="158"/>
      <c r="D331" s="158"/>
    </row>
    <row r="332" spans="1:4" ht="14.25" customHeight="1">
      <c r="A332" s="158"/>
      <c r="B332" s="158"/>
      <c r="C332" s="158"/>
      <c r="D332" s="158"/>
    </row>
    <row r="333" spans="1:4" ht="14.25" customHeight="1">
      <c r="A333" s="158"/>
      <c r="B333" s="158"/>
      <c r="C333" s="158"/>
      <c r="D333" s="158"/>
    </row>
    <row r="334" spans="1:4" ht="14.25" customHeight="1">
      <c r="A334" s="158"/>
      <c r="B334" s="158"/>
      <c r="C334" s="158"/>
      <c r="D334" s="158"/>
    </row>
    <row r="335" spans="1:4" ht="14.25" customHeight="1">
      <c r="A335" s="158"/>
      <c r="B335" s="158"/>
      <c r="C335" s="158"/>
      <c r="D335" s="158"/>
    </row>
    <row r="336" spans="1:4" ht="14.25" customHeight="1">
      <c r="A336" s="158"/>
      <c r="B336" s="158"/>
      <c r="C336" s="158"/>
      <c r="D336" s="158"/>
    </row>
    <row r="337" spans="1:4" ht="14.25" customHeight="1">
      <c r="A337" s="158"/>
      <c r="B337" s="158"/>
      <c r="C337" s="158"/>
      <c r="D337" s="158"/>
    </row>
    <row r="338" spans="1:4" ht="14.25" customHeight="1">
      <c r="A338" s="158"/>
      <c r="B338" s="158"/>
      <c r="C338" s="158"/>
      <c r="D338" s="158"/>
    </row>
    <row r="339" spans="1:4" ht="14.25" customHeight="1">
      <c r="A339" s="158"/>
      <c r="B339" s="158"/>
      <c r="C339" s="158"/>
      <c r="D339" s="158"/>
    </row>
    <row r="340" spans="1:4" ht="14.25" customHeight="1">
      <c r="A340" s="158"/>
      <c r="B340" s="158"/>
      <c r="C340" s="158"/>
      <c r="D340" s="158"/>
    </row>
    <row r="341" spans="1:4" ht="14.25" customHeight="1">
      <c r="A341" s="158"/>
      <c r="B341" s="158"/>
      <c r="C341" s="158"/>
      <c r="D341" s="158"/>
    </row>
    <row r="342" spans="1:4" ht="14.25" customHeight="1">
      <c r="A342" s="158"/>
      <c r="B342" s="158"/>
      <c r="C342" s="158"/>
      <c r="D342" s="158"/>
    </row>
    <row r="343" spans="1:4" ht="14.25" customHeight="1">
      <c r="A343" s="158"/>
      <c r="B343" s="158"/>
      <c r="C343" s="158"/>
      <c r="D343" s="158"/>
    </row>
    <row r="344" spans="1:4" ht="14.25" customHeight="1">
      <c r="A344" s="158"/>
      <c r="B344" s="158"/>
      <c r="C344" s="158"/>
      <c r="D344" s="158"/>
    </row>
    <row r="345" spans="1:4" ht="14.25" customHeight="1">
      <c r="A345" s="158"/>
      <c r="B345" s="158"/>
      <c r="C345" s="158"/>
      <c r="D345" s="158"/>
    </row>
    <row r="346" spans="1:4" ht="14.25" customHeight="1">
      <c r="A346" s="158"/>
      <c r="B346" s="158"/>
      <c r="C346" s="158"/>
      <c r="D346" s="158"/>
    </row>
    <row r="347" spans="1:4" ht="14.25" customHeight="1">
      <c r="A347" s="158"/>
      <c r="B347" s="158"/>
      <c r="C347" s="158"/>
      <c r="D347" s="158"/>
    </row>
    <row r="348" spans="1:4" ht="14.25" customHeight="1">
      <c r="A348" s="158"/>
      <c r="B348" s="158"/>
      <c r="C348" s="158"/>
      <c r="D348" s="158"/>
    </row>
    <row r="349" spans="1:4" ht="14.25" customHeight="1">
      <c r="A349" s="158"/>
      <c r="B349" s="158"/>
      <c r="C349" s="158"/>
      <c r="D349" s="158"/>
    </row>
    <row r="350" spans="1:4" ht="14.25" customHeight="1">
      <c r="A350" s="158"/>
      <c r="B350" s="158"/>
      <c r="C350" s="158"/>
      <c r="D350" s="158"/>
    </row>
    <row r="351" spans="1:4" ht="14.25" customHeight="1">
      <c r="A351" s="158"/>
      <c r="B351" s="158"/>
      <c r="C351" s="158"/>
      <c r="D351" s="158"/>
    </row>
    <row r="352" spans="1:4" ht="14.25" customHeight="1">
      <c r="A352" s="158"/>
      <c r="B352" s="158"/>
      <c r="C352" s="158"/>
      <c r="D352" s="158"/>
    </row>
    <row r="353" spans="1:4" ht="14.25" customHeight="1">
      <c r="A353" s="158"/>
      <c r="B353" s="158"/>
      <c r="C353" s="158"/>
      <c r="D353" s="158"/>
    </row>
    <row r="354" spans="1:4" ht="14.25" customHeight="1">
      <c r="A354" s="158"/>
      <c r="B354" s="158"/>
      <c r="C354" s="158"/>
      <c r="D354" s="158"/>
    </row>
    <row r="355" spans="1:4" ht="14.25" customHeight="1">
      <c r="A355" s="158"/>
      <c r="B355" s="158"/>
      <c r="C355" s="158"/>
      <c r="D355" s="158"/>
    </row>
    <row r="356" spans="1:4" ht="14.25" customHeight="1">
      <c r="A356" s="158"/>
      <c r="B356" s="158"/>
      <c r="C356" s="158"/>
      <c r="D356" s="158"/>
    </row>
    <row r="357" spans="1:4" ht="14.25" customHeight="1">
      <c r="A357" s="158"/>
      <c r="B357" s="158"/>
      <c r="C357" s="158"/>
      <c r="D357" s="158"/>
    </row>
    <row r="358" spans="1:4" ht="14.25" customHeight="1">
      <c r="A358" s="158"/>
      <c r="B358" s="158"/>
      <c r="C358" s="158"/>
      <c r="D358" s="158"/>
    </row>
    <row r="359" spans="1:4" ht="14.25" customHeight="1">
      <c r="A359" s="158"/>
      <c r="B359" s="158"/>
      <c r="C359" s="158"/>
      <c r="D359" s="158"/>
    </row>
    <row r="360" spans="1:4" ht="14.25" customHeight="1">
      <c r="A360" s="158"/>
      <c r="B360" s="158"/>
      <c r="C360" s="158"/>
      <c r="D360" s="158"/>
    </row>
    <row r="361" spans="1:4" ht="14.25" customHeight="1">
      <c r="A361" s="158"/>
      <c r="B361" s="158"/>
      <c r="C361" s="158"/>
      <c r="D361" s="158"/>
    </row>
    <row r="362" spans="1:4" ht="14.25" customHeight="1">
      <c r="A362" s="158"/>
      <c r="B362" s="158"/>
      <c r="C362" s="158"/>
      <c r="D362" s="158"/>
    </row>
    <row r="363" spans="1:4" ht="14.25" customHeight="1">
      <c r="A363" s="158"/>
      <c r="B363" s="158"/>
      <c r="C363" s="158"/>
      <c r="D363" s="158"/>
    </row>
    <row r="364" spans="1:4" ht="14.25" customHeight="1">
      <c r="A364" s="158"/>
      <c r="B364" s="158"/>
      <c r="C364" s="158"/>
      <c r="D364" s="158"/>
    </row>
    <row r="365" spans="1:4" ht="14.25" customHeight="1">
      <c r="A365" s="158"/>
      <c r="B365" s="158"/>
      <c r="C365" s="158"/>
      <c r="D365" s="158"/>
    </row>
    <row r="366" spans="1:4" ht="14.25" customHeight="1">
      <c r="A366" s="158"/>
      <c r="B366" s="158"/>
      <c r="C366" s="158"/>
      <c r="D366" s="158"/>
    </row>
    <row r="367" spans="1:4" ht="14.25" customHeight="1">
      <c r="A367" s="158"/>
      <c r="B367" s="158"/>
      <c r="C367" s="158"/>
      <c r="D367" s="158"/>
    </row>
    <row r="368" spans="1:4" ht="14.25" customHeight="1">
      <c r="A368" s="158"/>
      <c r="B368" s="158"/>
      <c r="C368" s="158"/>
      <c r="D368" s="158"/>
    </row>
    <row r="369" spans="1:4" ht="14.25" customHeight="1">
      <c r="A369" s="158"/>
      <c r="B369" s="158"/>
      <c r="C369" s="158"/>
      <c r="D369" s="158"/>
    </row>
    <row r="370" spans="1:4" ht="14.25" customHeight="1">
      <c r="A370" s="158"/>
      <c r="B370" s="158"/>
      <c r="C370" s="158"/>
      <c r="D370" s="158"/>
    </row>
    <row r="371" spans="1:4" ht="14.25" customHeight="1">
      <c r="A371" s="158"/>
      <c r="B371" s="158"/>
      <c r="C371" s="158"/>
      <c r="D371" s="158"/>
    </row>
    <row r="372" spans="1:4" ht="14.25" customHeight="1">
      <c r="A372" s="158"/>
      <c r="B372" s="158"/>
      <c r="C372" s="158"/>
      <c r="D372" s="158"/>
    </row>
    <row r="373" spans="1:4" ht="14.25" customHeight="1">
      <c r="A373" s="158"/>
      <c r="B373" s="158"/>
      <c r="C373" s="158"/>
      <c r="D373" s="158"/>
    </row>
    <row r="374" spans="1:4" ht="14.25" customHeight="1">
      <c r="A374" s="158"/>
      <c r="B374" s="158"/>
      <c r="C374" s="158"/>
      <c r="D374" s="158"/>
    </row>
    <row r="375" spans="1:4" ht="14.25" customHeight="1">
      <c r="A375" s="158"/>
      <c r="B375" s="158"/>
      <c r="C375" s="158"/>
      <c r="D375" s="158"/>
    </row>
    <row r="376" spans="1:4" ht="14.25" customHeight="1">
      <c r="A376" s="158"/>
      <c r="B376" s="158"/>
      <c r="C376" s="158"/>
      <c r="D376" s="158"/>
    </row>
    <row r="377" spans="1:4" ht="14.25" customHeight="1">
      <c r="A377" s="158"/>
      <c r="B377" s="158"/>
      <c r="C377" s="158"/>
      <c r="D377" s="158"/>
    </row>
    <row r="378" spans="1:4" ht="14.25" customHeight="1">
      <c r="A378" s="158"/>
      <c r="B378" s="158"/>
      <c r="C378" s="158"/>
      <c r="D378" s="158"/>
    </row>
    <row r="379" spans="1:4" ht="14.25" customHeight="1">
      <c r="A379" s="158"/>
      <c r="B379" s="158"/>
      <c r="C379" s="158"/>
      <c r="D379" s="158"/>
    </row>
    <row r="380" spans="1:4" ht="14.25" customHeight="1">
      <c r="A380" s="158"/>
      <c r="B380" s="158"/>
      <c r="C380" s="158"/>
      <c r="D380" s="158"/>
    </row>
    <row r="381" spans="1:4" ht="14.25" customHeight="1">
      <c r="A381" s="158"/>
      <c r="B381" s="158"/>
      <c r="C381" s="158"/>
      <c r="D381" s="158"/>
    </row>
    <row r="382" spans="1:4" ht="14.25" customHeight="1">
      <c r="A382" s="158"/>
      <c r="B382" s="158"/>
      <c r="C382" s="158"/>
      <c r="D382" s="158"/>
    </row>
    <row r="383" spans="1:4" ht="14.25" customHeight="1">
      <c r="A383" s="158"/>
      <c r="B383" s="158"/>
      <c r="C383" s="158"/>
      <c r="D383" s="158"/>
    </row>
    <row r="384" spans="1:4" ht="14.25" customHeight="1">
      <c r="A384" s="158"/>
      <c r="B384" s="158"/>
      <c r="C384" s="158"/>
      <c r="D384" s="158"/>
    </row>
    <row r="385" spans="1:4" ht="14.25" customHeight="1">
      <c r="A385" s="158"/>
      <c r="B385" s="158"/>
      <c r="C385" s="158"/>
      <c r="D385" s="158"/>
    </row>
    <row r="386" spans="1:4" ht="14.25" customHeight="1">
      <c r="A386" s="158"/>
      <c r="B386" s="158"/>
      <c r="C386" s="158"/>
      <c r="D386" s="158"/>
    </row>
    <row r="387" spans="1:4" ht="14.25" customHeight="1">
      <c r="A387" s="158"/>
      <c r="B387" s="158"/>
      <c r="C387" s="158"/>
      <c r="D387" s="158"/>
    </row>
    <row r="388" spans="1:4" ht="14.25" customHeight="1">
      <c r="A388" s="158"/>
      <c r="B388" s="158"/>
      <c r="C388" s="158"/>
      <c r="D388" s="158"/>
    </row>
    <row r="389" spans="1:4" ht="14.25" customHeight="1">
      <c r="A389" s="158"/>
      <c r="B389" s="158"/>
      <c r="C389" s="158"/>
      <c r="D389" s="158"/>
    </row>
    <row r="390" spans="1:4" ht="14.25" customHeight="1">
      <c r="A390" s="158"/>
      <c r="B390" s="158"/>
      <c r="C390" s="158"/>
      <c r="D390" s="158"/>
    </row>
    <row r="391" spans="1:4" ht="14.25" customHeight="1">
      <c r="A391" s="158"/>
      <c r="B391" s="158"/>
      <c r="C391" s="158"/>
      <c r="D391" s="158"/>
    </row>
    <row r="392" spans="1:4" ht="14.25" customHeight="1">
      <c r="A392" s="158"/>
      <c r="B392" s="158"/>
      <c r="C392" s="158"/>
      <c r="D392" s="158"/>
    </row>
    <row r="393" spans="1:4" ht="14.25" customHeight="1">
      <c r="A393" s="158"/>
      <c r="B393" s="158"/>
      <c r="C393" s="158"/>
      <c r="D393" s="158"/>
    </row>
    <row r="394" spans="1:4" ht="14.25" customHeight="1">
      <c r="A394" s="158"/>
      <c r="B394" s="158"/>
      <c r="C394" s="158"/>
      <c r="D394" s="158"/>
    </row>
    <row r="395" spans="1:4" ht="14.25" customHeight="1">
      <c r="A395" s="158"/>
      <c r="B395" s="158"/>
      <c r="C395" s="158"/>
      <c r="D395" s="158"/>
    </row>
    <row r="396" spans="1:4" ht="14.25" customHeight="1">
      <c r="A396" s="158"/>
      <c r="B396" s="158"/>
      <c r="C396" s="158"/>
      <c r="D396" s="158"/>
    </row>
    <row r="397" spans="1:4" ht="14.25" customHeight="1">
      <c r="A397" s="158"/>
      <c r="B397" s="158"/>
      <c r="C397" s="158"/>
      <c r="D397" s="158"/>
    </row>
    <row r="398" spans="1:4" ht="14.25" customHeight="1">
      <c r="A398" s="158"/>
      <c r="B398" s="158"/>
      <c r="C398" s="158"/>
      <c r="D398" s="158"/>
    </row>
    <row r="399" spans="1:4" ht="14.25" customHeight="1">
      <c r="A399" s="158"/>
      <c r="B399" s="158"/>
      <c r="C399" s="158"/>
      <c r="D399" s="158"/>
    </row>
    <row r="400" spans="1:4" ht="14.25" customHeight="1">
      <c r="A400" s="158"/>
      <c r="B400" s="158"/>
      <c r="C400" s="158"/>
      <c r="D400" s="158"/>
    </row>
    <row r="401" spans="1:4" ht="14.25" customHeight="1">
      <c r="A401" s="158"/>
      <c r="B401" s="158"/>
      <c r="C401" s="158"/>
      <c r="D401" s="158"/>
    </row>
    <row r="402" spans="1:4" ht="14.25" customHeight="1">
      <c r="A402" s="158"/>
      <c r="B402" s="158"/>
      <c r="C402" s="158"/>
      <c r="D402" s="158"/>
    </row>
    <row r="403" spans="1:4" ht="14.25" customHeight="1">
      <c r="A403" s="158"/>
      <c r="B403" s="158"/>
      <c r="C403" s="158"/>
      <c r="D403" s="158"/>
    </row>
    <row r="404" spans="1:4" ht="14.25" customHeight="1">
      <c r="A404" s="158"/>
      <c r="B404" s="158"/>
      <c r="C404" s="158"/>
      <c r="D404" s="158"/>
    </row>
    <row r="405" spans="1:4" ht="14.25" customHeight="1">
      <c r="A405" s="158"/>
      <c r="B405" s="158"/>
      <c r="C405" s="158"/>
      <c r="D405" s="158"/>
    </row>
    <row r="406" spans="1:4" ht="14.25" customHeight="1">
      <c r="A406" s="158"/>
      <c r="B406" s="158"/>
      <c r="C406" s="158"/>
      <c r="D406" s="158"/>
    </row>
    <row r="407" spans="1:4" ht="14.25" customHeight="1">
      <c r="A407" s="158"/>
      <c r="B407" s="158"/>
      <c r="C407" s="158"/>
      <c r="D407" s="158"/>
    </row>
    <row r="408" spans="1:4" ht="14.25" customHeight="1">
      <c r="A408" s="158"/>
      <c r="B408" s="158"/>
      <c r="C408" s="158"/>
      <c r="D408" s="158"/>
    </row>
    <row r="409" spans="1:4" ht="14.25" customHeight="1">
      <c r="A409" s="158"/>
      <c r="B409" s="158"/>
      <c r="C409" s="158"/>
      <c r="D409" s="158"/>
    </row>
    <row r="410" spans="1:4" ht="14.25" customHeight="1">
      <c r="A410" s="158"/>
      <c r="B410" s="158"/>
      <c r="C410" s="158"/>
      <c r="D410" s="158"/>
    </row>
    <row r="411" spans="1:4" ht="14.25" customHeight="1">
      <c r="A411" s="158"/>
      <c r="B411" s="158"/>
      <c r="C411" s="158"/>
      <c r="D411" s="158"/>
    </row>
    <row r="412" spans="1:4" ht="14.25" customHeight="1">
      <c r="A412" s="158"/>
      <c r="B412" s="158"/>
      <c r="C412" s="158"/>
      <c r="D412" s="158"/>
    </row>
    <row r="413" spans="1:4" ht="14.25" customHeight="1">
      <c r="A413" s="158"/>
      <c r="B413" s="158"/>
      <c r="C413" s="158"/>
      <c r="D413" s="158"/>
    </row>
    <row r="414" spans="1:4" ht="14.25" customHeight="1">
      <c r="A414" s="158"/>
      <c r="B414" s="158"/>
      <c r="C414" s="158"/>
      <c r="D414" s="158"/>
    </row>
    <row r="415" spans="1:4" ht="14.25" customHeight="1">
      <c r="A415" s="158"/>
      <c r="B415" s="158"/>
      <c r="C415" s="158"/>
      <c r="D415" s="158"/>
    </row>
    <row r="416" spans="1:4" ht="14.25" customHeight="1">
      <c r="A416" s="158"/>
      <c r="B416" s="158"/>
      <c r="C416" s="158"/>
      <c r="D416" s="158"/>
    </row>
    <row r="417" spans="1:4" ht="14.25" customHeight="1">
      <c r="A417" s="158"/>
      <c r="B417" s="158"/>
      <c r="C417" s="158"/>
      <c r="D417" s="158"/>
    </row>
    <row r="418" spans="1:4" ht="14.25" customHeight="1">
      <c r="A418" s="158"/>
      <c r="B418" s="158"/>
      <c r="C418" s="158"/>
      <c r="D418" s="158"/>
    </row>
    <row r="419" spans="1:4" ht="14.25" customHeight="1">
      <c r="A419" s="158"/>
      <c r="B419" s="158"/>
      <c r="C419" s="158"/>
      <c r="D419" s="158"/>
    </row>
    <row r="420" spans="1:4" ht="14.25" customHeight="1">
      <c r="A420" s="158"/>
      <c r="B420" s="158"/>
      <c r="C420" s="158"/>
      <c r="D420" s="158"/>
    </row>
    <row r="421" spans="1:4" ht="14.25" customHeight="1">
      <c r="A421" s="158"/>
      <c r="B421" s="158"/>
      <c r="C421" s="158"/>
      <c r="D421" s="158"/>
    </row>
    <row r="422" spans="1:4" ht="14.25" customHeight="1">
      <c r="A422" s="158"/>
      <c r="B422" s="158"/>
      <c r="C422" s="158"/>
      <c r="D422" s="158"/>
    </row>
    <row r="423" spans="1:4" ht="14.25" customHeight="1">
      <c r="A423" s="158"/>
      <c r="B423" s="158"/>
      <c r="C423" s="158"/>
      <c r="D423" s="158"/>
    </row>
    <row r="424" spans="1:4" ht="14.25" customHeight="1">
      <c r="A424" s="158"/>
      <c r="B424" s="158"/>
      <c r="C424" s="158"/>
      <c r="D424" s="158"/>
    </row>
    <row r="425" spans="1:4" ht="14.25" customHeight="1">
      <c r="A425" s="158"/>
      <c r="B425" s="158"/>
      <c r="C425" s="158"/>
      <c r="D425" s="158"/>
    </row>
    <row r="426" spans="1:4" ht="14.25" customHeight="1">
      <c r="A426" s="158"/>
      <c r="B426" s="158"/>
      <c r="C426" s="158"/>
      <c r="D426" s="158"/>
    </row>
    <row r="427" spans="1:4" ht="14.25" customHeight="1">
      <c r="A427" s="158"/>
      <c r="B427" s="158"/>
      <c r="C427" s="158"/>
      <c r="D427" s="158"/>
    </row>
    <row r="428" spans="1:4" ht="14.25" customHeight="1">
      <c r="A428" s="158"/>
      <c r="B428" s="158"/>
      <c r="C428" s="158"/>
      <c r="D428" s="158"/>
    </row>
    <row r="429" spans="1:4" ht="14.25" customHeight="1">
      <c r="A429" s="158"/>
      <c r="B429" s="158"/>
      <c r="C429" s="158"/>
      <c r="D429" s="158"/>
    </row>
    <row r="430" spans="1:4" ht="14.25" customHeight="1">
      <c r="A430" s="158"/>
      <c r="B430" s="158"/>
      <c r="C430" s="158"/>
      <c r="D430" s="158"/>
    </row>
    <row r="431" spans="1:4" ht="14.25" customHeight="1">
      <c r="A431" s="158"/>
      <c r="B431" s="158"/>
      <c r="C431" s="158"/>
      <c r="D431" s="158"/>
    </row>
    <row r="432" spans="1:4" ht="14.25" customHeight="1">
      <c r="A432" s="158"/>
      <c r="B432" s="158"/>
      <c r="C432" s="158"/>
      <c r="D432" s="158"/>
    </row>
    <row r="433" spans="1:4" ht="14.25" customHeight="1">
      <c r="A433" s="158"/>
      <c r="B433" s="158"/>
      <c r="C433" s="158"/>
      <c r="D433" s="158"/>
    </row>
    <row r="434" spans="1:4" ht="14.25" customHeight="1">
      <c r="A434" s="158"/>
      <c r="B434" s="158"/>
      <c r="C434" s="158"/>
      <c r="D434" s="158"/>
    </row>
    <row r="435" spans="1:4" ht="14.25" customHeight="1">
      <c r="A435" s="158"/>
      <c r="B435" s="158"/>
      <c r="C435" s="158"/>
      <c r="D435" s="158"/>
    </row>
    <row r="436" spans="1:4" ht="14.25" customHeight="1">
      <c r="A436" s="158"/>
      <c r="B436" s="158"/>
      <c r="C436" s="158"/>
      <c r="D436" s="158"/>
    </row>
    <row r="437" spans="1:4" ht="14.25" customHeight="1">
      <c r="A437" s="158"/>
      <c r="B437" s="158"/>
      <c r="C437" s="158"/>
      <c r="D437" s="158"/>
    </row>
    <row r="438" spans="1:4" ht="14.25" customHeight="1">
      <c r="A438" s="158"/>
      <c r="B438" s="158"/>
      <c r="C438" s="158"/>
      <c r="D438" s="158"/>
    </row>
    <row r="439" spans="1:4" ht="14.25" customHeight="1">
      <c r="A439" s="158"/>
      <c r="B439" s="158"/>
      <c r="C439" s="158"/>
      <c r="D439" s="158"/>
    </row>
    <row r="440" spans="1:4" ht="14.25" customHeight="1">
      <c r="A440" s="158"/>
      <c r="B440" s="158"/>
      <c r="C440" s="158"/>
      <c r="D440" s="158"/>
    </row>
    <row r="441" spans="1:4" ht="14.25" customHeight="1">
      <c r="A441" s="158"/>
      <c r="B441" s="158"/>
      <c r="C441" s="158"/>
      <c r="D441" s="158"/>
    </row>
    <row r="442" spans="1:4" ht="14.25" customHeight="1">
      <c r="A442" s="158"/>
      <c r="B442" s="158"/>
      <c r="C442" s="158"/>
      <c r="D442" s="158"/>
    </row>
    <row r="443" spans="1:4" ht="14.25" customHeight="1">
      <c r="A443" s="158"/>
      <c r="B443" s="158"/>
      <c r="C443" s="158"/>
      <c r="D443" s="158"/>
    </row>
    <row r="444" spans="1:4" ht="14.25" customHeight="1">
      <c r="A444" s="158"/>
      <c r="B444" s="158"/>
      <c r="C444" s="158"/>
      <c r="D444" s="158"/>
    </row>
    <row r="445" spans="1:4" ht="14.25" customHeight="1">
      <c r="A445" s="158"/>
      <c r="B445" s="158"/>
      <c r="C445" s="158"/>
      <c r="D445" s="158"/>
    </row>
    <row r="446" spans="1:4" ht="14.25" customHeight="1">
      <c r="A446" s="158"/>
      <c r="B446" s="158"/>
      <c r="C446" s="158"/>
      <c r="D446" s="158"/>
    </row>
    <row r="447" spans="1:4" ht="14.25" customHeight="1">
      <c r="A447" s="158"/>
      <c r="B447" s="158"/>
      <c r="C447" s="158"/>
      <c r="D447" s="158"/>
    </row>
    <row r="448" spans="1:4" ht="14.25" customHeight="1">
      <c r="A448" s="158"/>
      <c r="B448" s="158"/>
      <c r="C448" s="158"/>
      <c r="D448" s="158"/>
    </row>
    <row r="449" spans="1:4" ht="14.25" customHeight="1">
      <c r="A449" s="158"/>
      <c r="B449" s="158"/>
      <c r="C449" s="158"/>
      <c r="D449" s="158"/>
    </row>
    <row r="450" spans="1:4" ht="14.25" customHeight="1">
      <c r="A450" s="158"/>
      <c r="B450" s="158"/>
      <c r="C450" s="158"/>
      <c r="D450" s="158"/>
    </row>
    <row r="451" spans="1:4" ht="14.25" customHeight="1">
      <c r="A451" s="158"/>
      <c r="B451" s="158"/>
      <c r="C451" s="158"/>
      <c r="D451" s="158"/>
    </row>
    <row r="452" spans="1:4" ht="14.25" customHeight="1">
      <c r="A452" s="158"/>
      <c r="B452" s="158"/>
      <c r="C452" s="158"/>
      <c r="D452" s="158"/>
    </row>
    <row r="453" spans="1:4" ht="14.25" customHeight="1">
      <c r="A453" s="158"/>
      <c r="B453" s="158"/>
      <c r="C453" s="158"/>
      <c r="D453" s="158"/>
    </row>
    <row r="454" spans="1:4" ht="14.25" customHeight="1">
      <c r="A454" s="158"/>
      <c r="B454" s="158"/>
      <c r="C454" s="158"/>
      <c r="D454" s="158"/>
    </row>
    <row r="455" spans="1:4" ht="14.25" customHeight="1">
      <c r="A455" s="158"/>
      <c r="B455" s="158"/>
      <c r="C455" s="158"/>
      <c r="D455" s="158"/>
    </row>
    <row r="456" spans="1:4" ht="14.25" customHeight="1">
      <c r="A456" s="158"/>
      <c r="B456" s="158"/>
      <c r="C456" s="158"/>
      <c r="D456" s="158"/>
    </row>
    <row r="457" spans="1:4" ht="14.25" customHeight="1">
      <c r="A457" s="158"/>
      <c r="B457" s="158"/>
      <c r="C457" s="158"/>
      <c r="D457" s="158"/>
    </row>
    <row r="458" spans="1:4" ht="14.25" customHeight="1">
      <c r="A458" s="158"/>
      <c r="B458" s="158"/>
      <c r="C458" s="158"/>
      <c r="D458" s="158"/>
    </row>
    <row r="459" spans="1:4" ht="14.25" customHeight="1">
      <c r="A459" s="158"/>
      <c r="B459" s="158"/>
      <c r="C459" s="158"/>
      <c r="D459" s="158"/>
    </row>
    <row r="460" spans="1:4" ht="14.25" customHeight="1">
      <c r="A460" s="158"/>
      <c r="B460" s="158"/>
      <c r="C460" s="158"/>
      <c r="D460" s="158"/>
    </row>
    <row r="461" spans="1:4" ht="14.25" customHeight="1">
      <c r="A461" s="158"/>
      <c r="B461" s="158"/>
      <c r="C461" s="158"/>
      <c r="D461" s="158"/>
    </row>
    <row r="462" spans="1:4" ht="14.25" customHeight="1">
      <c r="A462" s="158"/>
      <c r="B462" s="158"/>
      <c r="C462" s="158"/>
      <c r="D462" s="158"/>
    </row>
    <row r="463" spans="1:4" ht="14.25" customHeight="1">
      <c r="A463" s="158"/>
      <c r="B463" s="158"/>
      <c r="C463" s="158"/>
      <c r="D463" s="158"/>
    </row>
    <row r="464" spans="1:4" ht="14.25" customHeight="1">
      <c r="A464" s="158"/>
      <c r="B464" s="158"/>
      <c r="C464" s="158"/>
      <c r="D464" s="158"/>
    </row>
    <row r="465" spans="1:4" ht="14.25" customHeight="1">
      <c r="A465" s="158"/>
      <c r="B465" s="158"/>
      <c r="C465" s="158"/>
      <c r="D465" s="158"/>
    </row>
    <row r="466" spans="1:4" ht="14.25" customHeight="1">
      <c r="A466" s="158"/>
      <c r="B466" s="158"/>
      <c r="C466" s="158"/>
      <c r="D466" s="158"/>
    </row>
    <row r="467" spans="1:4" ht="14.25" customHeight="1">
      <c r="A467" s="158"/>
      <c r="B467" s="158"/>
      <c r="C467" s="158"/>
      <c r="D467" s="158"/>
    </row>
    <row r="468" spans="1:4" ht="14.25" customHeight="1">
      <c r="A468" s="158"/>
      <c r="B468" s="158"/>
      <c r="C468" s="158"/>
      <c r="D468" s="158"/>
    </row>
    <row r="469" spans="1:4" ht="14.25" customHeight="1">
      <c r="A469" s="158"/>
      <c r="B469" s="158"/>
      <c r="C469" s="158"/>
      <c r="D469" s="158"/>
    </row>
    <row r="470" spans="1:4" ht="14.25" customHeight="1">
      <c r="A470" s="158"/>
      <c r="B470" s="158"/>
      <c r="C470" s="158"/>
      <c r="D470" s="158"/>
    </row>
    <row r="471" spans="1:4" ht="14.25" customHeight="1">
      <c r="A471" s="158"/>
      <c r="B471" s="158"/>
      <c r="C471" s="158"/>
      <c r="D471" s="158"/>
    </row>
    <row r="472" spans="1:4" ht="14.25" customHeight="1">
      <c r="A472" s="158"/>
      <c r="B472" s="158"/>
      <c r="C472" s="158"/>
      <c r="D472" s="158"/>
    </row>
    <row r="473" spans="1:4" ht="14.25" customHeight="1">
      <c r="A473" s="158"/>
      <c r="B473" s="158"/>
      <c r="C473" s="158"/>
      <c r="D473" s="158"/>
    </row>
    <row r="474" spans="1:4" ht="14.25" customHeight="1">
      <c r="A474" s="158"/>
      <c r="B474" s="158"/>
      <c r="C474" s="158"/>
      <c r="D474" s="158"/>
    </row>
    <row r="475" spans="1:4" ht="14.25" customHeight="1">
      <c r="A475" s="158"/>
      <c r="B475" s="158"/>
      <c r="C475" s="158"/>
      <c r="D475" s="158"/>
    </row>
    <row r="476" spans="1:4" ht="14.25" customHeight="1">
      <c r="A476" s="158"/>
      <c r="B476" s="158"/>
      <c r="C476" s="158"/>
      <c r="D476" s="158"/>
    </row>
    <row r="477" spans="1:4" ht="14.25" customHeight="1">
      <c r="A477" s="158"/>
      <c r="B477" s="158"/>
      <c r="C477" s="158"/>
      <c r="D477" s="158"/>
    </row>
    <row r="478" spans="1:4" ht="14.25" customHeight="1">
      <c r="A478" s="158"/>
      <c r="B478" s="158"/>
      <c r="C478" s="158"/>
      <c r="D478" s="158"/>
    </row>
    <row r="479" spans="1:4" ht="14.25" customHeight="1">
      <c r="A479" s="158"/>
      <c r="B479" s="158"/>
      <c r="C479" s="158"/>
      <c r="D479" s="158"/>
    </row>
    <row r="480" spans="1:4" ht="14.25" customHeight="1">
      <c r="A480" s="158"/>
      <c r="B480" s="158"/>
      <c r="C480" s="158"/>
      <c r="D480" s="158"/>
    </row>
    <row r="481" spans="1:4" ht="14.25" customHeight="1">
      <c r="A481" s="158"/>
      <c r="B481" s="158"/>
      <c r="C481" s="158"/>
      <c r="D481" s="158"/>
    </row>
    <row r="482" spans="1:4" ht="14.25" customHeight="1">
      <c r="A482" s="158"/>
      <c r="B482" s="158"/>
      <c r="C482" s="158"/>
      <c r="D482" s="158"/>
    </row>
    <row r="483" spans="1:4" ht="14.25" customHeight="1">
      <c r="A483" s="158"/>
      <c r="B483" s="158"/>
      <c r="C483" s="158"/>
      <c r="D483" s="158"/>
    </row>
    <row r="484" spans="1:4" ht="14.25" customHeight="1">
      <c r="A484" s="158"/>
      <c r="B484" s="158"/>
      <c r="C484" s="158"/>
      <c r="D484" s="158"/>
    </row>
    <row r="485" spans="1:4" ht="14.25" customHeight="1">
      <c r="A485" s="158"/>
      <c r="B485" s="158"/>
      <c r="C485" s="158"/>
      <c r="D485" s="158"/>
    </row>
    <row r="486" spans="1:4" ht="14.25" customHeight="1">
      <c r="A486" s="158"/>
      <c r="B486" s="158"/>
      <c r="C486" s="158"/>
      <c r="D486" s="158"/>
    </row>
    <row r="487" spans="1:4" ht="14.25" customHeight="1">
      <c r="A487" s="158"/>
      <c r="B487" s="158"/>
      <c r="C487" s="158"/>
      <c r="D487" s="158"/>
    </row>
    <row r="488" spans="1:4" ht="14.25" customHeight="1">
      <c r="A488" s="158"/>
      <c r="B488" s="158"/>
      <c r="C488" s="158"/>
      <c r="D488" s="158"/>
    </row>
    <row r="489" spans="1:4" ht="14.25" customHeight="1">
      <c r="A489" s="158"/>
      <c r="B489" s="158"/>
      <c r="C489" s="158"/>
      <c r="D489" s="158"/>
    </row>
    <row r="490" spans="1:4" ht="14.25" customHeight="1">
      <c r="A490" s="158"/>
      <c r="B490" s="158"/>
      <c r="C490" s="158"/>
      <c r="D490" s="158"/>
    </row>
    <row r="491" spans="1:4" ht="14.25" customHeight="1">
      <c r="A491" s="158"/>
      <c r="B491" s="158"/>
      <c r="C491" s="158"/>
      <c r="D491" s="158"/>
    </row>
    <row r="492" spans="1:4" ht="14.25" customHeight="1">
      <c r="A492" s="158"/>
      <c r="B492" s="158"/>
      <c r="C492" s="158"/>
      <c r="D492" s="158"/>
    </row>
    <row r="493" spans="1:4" ht="14.25" customHeight="1">
      <c r="A493" s="158"/>
      <c r="B493" s="158"/>
      <c r="C493" s="158"/>
      <c r="D493" s="158"/>
    </row>
    <row r="494" spans="1:4" ht="14.25" customHeight="1">
      <c r="A494" s="158"/>
      <c r="B494" s="158"/>
      <c r="C494" s="158"/>
      <c r="D494" s="158"/>
    </row>
    <row r="495" spans="1:4" ht="14.25" customHeight="1">
      <c r="A495" s="158"/>
      <c r="B495" s="158"/>
      <c r="C495" s="158"/>
      <c r="D495" s="158"/>
    </row>
    <row r="496" spans="1:4" ht="14.25" customHeight="1">
      <c r="A496" s="158"/>
      <c r="B496" s="158"/>
      <c r="C496" s="158"/>
      <c r="D496" s="158"/>
    </row>
    <row r="497" spans="1:4" ht="14.25" customHeight="1">
      <c r="A497" s="158"/>
      <c r="B497" s="158"/>
      <c r="C497" s="158"/>
      <c r="D497" s="158"/>
    </row>
    <row r="498" spans="1:4" ht="14.25" customHeight="1">
      <c r="A498" s="158"/>
      <c r="B498" s="158"/>
      <c r="C498" s="158"/>
      <c r="D498" s="158"/>
    </row>
    <row r="499" spans="1:4" ht="14.25" customHeight="1">
      <c r="A499" s="158"/>
      <c r="B499" s="158"/>
      <c r="C499" s="158"/>
      <c r="D499" s="158"/>
    </row>
    <row r="500" spans="1:4" ht="14.25" customHeight="1">
      <c r="A500" s="158"/>
      <c r="B500" s="158"/>
      <c r="C500" s="158"/>
      <c r="D500" s="158"/>
    </row>
    <row r="501" spans="1:4" ht="14.25" customHeight="1">
      <c r="A501" s="158"/>
      <c r="B501" s="158"/>
      <c r="C501" s="158"/>
      <c r="D501" s="158"/>
    </row>
    <row r="502" spans="1:4" ht="14.25" customHeight="1">
      <c r="A502" s="158"/>
      <c r="B502" s="158"/>
      <c r="C502" s="158"/>
      <c r="D502" s="158"/>
    </row>
    <row r="503" spans="1:4" ht="14.25" customHeight="1">
      <c r="A503" s="158"/>
      <c r="B503" s="158"/>
      <c r="C503" s="158"/>
      <c r="D503" s="158"/>
    </row>
    <row r="504" spans="1:4" ht="14.25" customHeight="1">
      <c r="A504" s="158"/>
      <c r="B504" s="158"/>
      <c r="C504" s="158"/>
      <c r="D504" s="158"/>
    </row>
    <row r="505" spans="1:4" ht="14.25" customHeight="1">
      <c r="A505" s="158"/>
      <c r="B505" s="158"/>
      <c r="C505" s="158"/>
      <c r="D505" s="158"/>
    </row>
    <row r="506" spans="1:4" ht="14.25" customHeight="1">
      <c r="A506" s="158"/>
      <c r="B506" s="158"/>
      <c r="C506" s="158"/>
      <c r="D506" s="158"/>
    </row>
    <row r="507" spans="1:4" ht="14.25" customHeight="1">
      <c r="A507" s="158"/>
      <c r="B507" s="158"/>
      <c r="C507" s="158"/>
      <c r="D507" s="158"/>
    </row>
    <row r="508" spans="1:4" ht="14.25" customHeight="1">
      <c r="A508" s="158"/>
      <c r="B508" s="158"/>
      <c r="C508" s="158"/>
      <c r="D508" s="158"/>
    </row>
    <row r="509" spans="1:4" ht="14.25" customHeight="1">
      <c r="A509" s="158"/>
      <c r="B509" s="158"/>
      <c r="C509" s="158"/>
      <c r="D509" s="158"/>
    </row>
    <row r="510" spans="1:4" ht="14.25" customHeight="1">
      <c r="A510" s="158"/>
      <c r="B510" s="158"/>
      <c r="C510" s="158"/>
      <c r="D510" s="158"/>
    </row>
    <row r="511" spans="1:4" ht="14.25" customHeight="1">
      <c r="A511" s="158"/>
      <c r="B511" s="158"/>
      <c r="C511" s="158"/>
      <c r="D511" s="158"/>
    </row>
    <row r="512" spans="1:4" ht="14.25" customHeight="1">
      <c r="A512" s="158"/>
      <c r="B512" s="158"/>
      <c r="C512" s="158"/>
      <c r="D512" s="158"/>
    </row>
    <row r="513" spans="1:4" ht="14.25" customHeight="1">
      <c r="A513" s="158"/>
      <c r="B513" s="158"/>
      <c r="C513" s="158"/>
      <c r="D513" s="158"/>
    </row>
    <row r="514" spans="1:4" ht="14.25" customHeight="1">
      <c r="A514" s="158"/>
      <c r="B514" s="158"/>
      <c r="C514" s="158"/>
      <c r="D514" s="158"/>
    </row>
    <row r="515" spans="1:4" ht="14.25" customHeight="1">
      <c r="A515" s="158"/>
      <c r="B515" s="158"/>
      <c r="C515" s="158"/>
      <c r="D515" s="158"/>
    </row>
    <row r="516" spans="1:4" ht="14.25" customHeight="1">
      <c r="A516" s="158"/>
      <c r="B516" s="158"/>
      <c r="C516" s="158"/>
      <c r="D516" s="158"/>
    </row>
    <row r="517" spans="1:4" ht="14.25" customHeight="1">
      <c r="A517" s="158"/>
      <c r="B517" s="158"/>
      <c r="C517" s="158"/>
      <c r="D517" s="158"/>
    </row>
    <row r="518" spans="1:4" ht="14.25" customHeight="1">
      <c r="A518" s="158"/>
      <c r="B518" s="158"/>
      <c r="C518" s="158"/>
      <c r="D518" s="158"/>
    </row>
    <row r="519" spans="1:4" ht="14.25" customHeight="1">
      <c r="A519" s="158"/>
      <c r="B519" s="158"/>
      <c r="C519" s="158"/>
      <c r="D519" s="158"/>
    </row>
    <row r="520" spans="1:4" ht="14.25" customHeight="1">
      <c r="A520" s="158"/>
      <c r="B520" s="158"/>
      <c r="C520" s="158"/>
      <c r="D520" s="158"/>
    </row>
    <row r="521" spans="1:4" ht="14.25" customHeight="1">
      <c r="A521" s="158"/>
      <c r="B521" s="158"/>
      <c r="C521" s="158"/>
      <c r="D521" s="158"/>
    </row>
    <row r="522" spans="1:4" ht="14.25" customHeight="1">
      <c r="A522" s="158"/>
      <c r="B522" s="158"/>
      <c r="C522" s="158"/>
      <c r="D522" s="158"/>
    </row>
    <row r="523" spans="1:4" ht="14.25" customHeight="1">
      <c r="A523" s="158"/>
      <c r="B523" s="158"/>
      <c r="C523" s="158"/>
      <c r="D523" s="158"/>
    </row>
    <row r="524" spans="1:4" ht="14.25" customHeight="1">
      <c r="A524" s="158"/>
      <c r="B524" s="158"/>
      <c r="C524" s="158"/>
      <c r="D524" s="158"/>
    </row>
    <row r="525" spans="1:4" ht="14.25" customHeight="1">
      <c r="A525" s="158"/>
      <c r="B525" s="158"/>
      <c r="C525" s="158"/>
      <c r="D525" s="158"/>
    </row>
    <row r="526" spans="1:4" ht="14.25" customHeight="1">
      <c r="A526" s="158"/>
      <c r="B526" s="158"/>
      <c r="C526" s="158"/>
      <c r="D526" s="158"/>
    </row>
    <row r="527" spans="1:4" ht="14.25" customHeight="1">
      <c r="A527" s="158"/>
      <c r="B527" s="158"/>
      <c r="C527" s="158"/>
      <c r="D527" s="158"/>
    </row>
    <row r="528" spans="1:4" ht="14.25" customHeight="1">
      <c r="A528" s="158"/>
      <c r="B528" s="158"/>
      <c r="C528" s="158"/>
      <c r="D528" s="158"/>
    </row>
    <row r="529" spans="1:4" ht="14.25" customHeight="1">
      <c r="A529" s="158"/>
      <c r="B529" s="158"/>
      <c r="C529" s="158"/>
      <c r="D529" s="158"/>
    </row>
    <row r="530" spans="1:4" ht="14.25" customHeight="1">
      <c r="A530" s="158"/>
      <c r="B530" s="158"/>
      <c r="C530" s="158"/>
      <c r="D530" s="158"/>
    </row>
    <row r="531" spans="1:4" ht="14.25" customHeight="1">
      <c r="A531" s="158"/>
      <c r="B531" s="158"/>
      <c r="C531" s="158"/>
      <c r="D531" s="158"/>
    </row>
    <row r="532" spans="1:4" ht="14.25" customHeight="1">
      <c r="A532" s="158"/>
      <c r="B532" s="158"/>
      <c r="C532" s="158"/>
      <c r="D532" s="158"/>
    </row>
    <row r="533" spans="1:4" ht="14.25" customHeight="1">
      <c r="A533" s="158"/>
      <c r="B533" s="158"/>
      <c r="C533" s="158"/>
      <c r="D533" s="158"/>
    </row>
    <row r="534" spans="1:4" ht="14.25" customHeight="1">
      <c r="A534" s="158"/>
      <c r="B534" s="158"/>
      <c r="C534" s="158"/>
      <c r="D534" s="158"/>
    </row>
    <row r="535" spans="1:4" ht="14.25" customHeight="1">
      <c r="A535" s="158"/>
      <c r="B535" s="158"/>
      <c r="C535" s="158"/>
      <c r="D535" s="158"/>
    </row>
    <row r="536" spans="1:4" ht="14.25" customHeight="1">
      <c r="A536" s="158"/>
      <c r="B536" s="158"/>
      <c r="C536" s="158"/>
      <c r="D536" s="158"/>
    </row>
    <row r="537" spans="1:4" ht="14.25" customHeight="1">
      <c r="A537" s="158"/>
      <c r="B537" s="158"/>
      <c r="C537" s="158"/>
      <c r="D537" s="158"/>
    </row>
    <row r="538" spans="1:4" ht="14.25" customHeight="1">
      <c r="A538" s="158"/>
      <c r="B538" s="158"/>
      <c r="C538" s="158"/>
      <c r="D538" s="158"/>
    </row>
    <row r="539" spans="1:4" ht="14.25" customHeight="1">
      <c r="A539" s="158"/>
      <c r="B539" s="158"/>
      <c r="C539" s="158"/>
      <c r="D539" s="158"/>
    </row>
    <row r="540" spans="1:4" ht="14.25" customHeight="1">
      <c r="A540" s="158"/>
      <c r="B540" s="158"/>
      <c r="C540" s="158"/>
      <c r="D540" s="158"/>
    </row>
    <row r="541" spans="1:4" ht="14.25" customHeight="1">
      <c r="A541" s="158"/>
      <c r="B541" s="158"/>
      <c r="C541" s="158"/>
      <c r="D541" s="158"/>
    </row>
    <row r="542" spans="1:4" ht="14.25" customHeight="1">
      <c r="A542" s="158"/>
      <c r="B542" s="158"/>
      <c r="C542" s="158"/>
      <c r="D542" s="158"/>
    </row>
    <row r="543" spans="1:4" ht="14.25" customHeight="1">
      <c r="A543" s="158"/>
      <c r="B543" s="158"/>
      <c r="C543" s="158"/>
      <c r="D543" s="158"/>
    </row>
    <row r="544" spans="1:4" ht="14.25" customHeight="1">
      <c r="A544" s="158"/>
      <c r="B544" s="158"/>
      <c r="C544" s="158"/>
      <c r="D544" s="158"/>
    </row>
    <row r="545" spans="1:4" ht="14.25" customHeight="1">
      <c r="A545" s="158"/>
      <c r="B545" s="158"/>
      <c r="C545" s="158"/>
      <c r="D545" s="158"/>
    </row>
    <row r="546" spans="1:4" ht="14.25" customHeight="1">
      <c r="A546" s="158"/>
      <c r="B546" s="158"/>
      <c r="C546" s="158"/>
      <c r="D546" s="158"/>
    </row>
    <row r="547" spans="1:4" ht="14.25" customHeight="1">
      <c r="A547" s="158"/>
      <c r="B547" s="158"/>
      <c r="C547" s="158"/>
      <c r="D547" s="158"/>
    </row>
    <row r="548" spans="1:4" ht="14.25" customHeight="1">
      <c r="A548" s="158"/>
      <c r="B548" s="158"/>
      <c r="C548" s="158"/>
      <c r="D548" s="158"/>
    </row>
    <row r="549" spans="1:4" ht="14.25" customHeight="1">
      <c r="A549" s="158"/>
      <c r="B549" s="158"/>
      <c r="C549" s="158"/>
      <c r="D549" s="158"/>
    </row>
    <row r="550" spans="1:4" ht="14.25" customHeight="1">
      <c r="A550" s="158"/>
      <c r="B550" s="158"/>
      <c r="C550" s="158"/>
      <c r="D550" s="158"/>
    </row>
    <row r="551" spans="1:4" ht="14.25" customHeight="1">
      <c r="A551" s="158"/>
      <c r="B551" s="158"/>
      <c r="C551" s="158"/>
      <c r="D551" s="158"/>
    </row>
    <row r="552" spans="1:4" ht="14.25" customHeight="1">
      <c r="A552" s="158"/>
      <c r="B552" s="158"/>
      <c r="C552" s="158"/>
      <c r="D552" s="158"/>
    </row>
    <row r="553" spans="1:4" ht="14.25" customHeight="1">
      <c r="A553" s="158"/>
      <c r="B553" s="158"/>
      <c r="C553" s="158"/>
      <c r="D553" s="158"/>
    </row>
    <row r="554" spans="1:4" ht="14.25" customHeight="1">
      <c r="A554" s="158"/>
      <c r="B554" s="158"/>
      <c r="C554" s="158"/>
      <c r="D554" s="158"/>
    </row>
    <row r="555" spans="1:4" ht="14.25" customHeight="1">
      <c r="A555" s="158"/>
      <c r="B555" s="158"/>
      <c r="C555" s="158"/>
      <c r="D555" s="158"/>
    </row>
    <row r="556" spans="1:4" ht="14.25" customHeight="1">
      <c r="A556" s="158"/>
      <c r="B556" s="158"/>
      <c r="C556" s="158"/>
      <c r="D556" s="158"/>
    </row>
    <row r="557" spans="1:4" ht="14.25" customHeight="1">
      <c r="A557" s="158"/>
      <c r="B557" s="158"/>
      <c r="C557" s="158"/>
      <c r="D557" s="158"/>
    </row>
    <row r="558" spans="1:4" ht="14.25" customHeight="1">
      <c r="A558" s="158"/>
      <c r="B558" s="158"/>
      <c r="C558" s="158"/>
      <c r="D558" s="158"/>
    </row>
    <row r="559" spans="1:4" ht="14.25" customHeight="1">
      <c r="A559" s="158"/>
      <c r="B559" s="158"/>
      <c r="C559" s="158"/>
      <c r="D559" s="158"/>
    </row>
    <row r="560" spans="1:4" ht="14.25" customHeight="1">
      <c r="A560" s="158"/>
      <c r="B560" s="158"/>
      <c r="C560" s="158"/>
      <c r="D560" s="158"/>
    </row>
    <row r="561" spans="1:4" ht="14.25" customHeight="1">
      <c r="A561" s="158"/>
      <c r="B561" s="158"/>
      <c r="C561" s="158"/>
      <c r="D561" s="158"/>
    </row>
    <row r="562" spans="1:4" ht="14.25" customHeight="1">
      <c r="A562" s="158"/>
      <c r="B562" s="158"/>
      <c r="C562" s="158"/>
      <c r="D562" s="158"/>
    </row>
    <row r="563" spans="1:4" ht="14.25" customHeight="1">
      <c r="A563" s="158"/>
      <c r="B563" s="158"/>
      <c r="C563" s="158"/>
      <c r="D563" s="158"/>
    </row>
    <row r="564" spans="1:4" ht="14.25" customHeight="1">
      <c r="A564" s="158"/>
      <c r="B564" s="158"/>
      <c r="C564" s="158"/>
      <c r="D564" s="158"/>
    </row>
    <row r="565" spans="1:4" ht="14.25" customHeight="1">
      <c r="A565" s="158"/>
      <c r="B565" s="158"/>
      <c r="C565" s="158"/>
      <c r="D565" s="158"/>
    </row>
    <row r="566" spans="1:4" ht="14.25" customHeight="1">
      <c r="A566" s="158"/>
      <c r="B566" s="158"/>
      <c r="C566" s="158"/>
      <c r="D566" s="158"/>
    </row>
    <row r="567" spans="1:4" ht="14.25" customHeight="1">
      <c r="A567" s="158"/>
      <c r="B567" s="158"/>
      <c r="C567" s="158"/>
      <c r="D567" s="158"/>
    </row>
    <row r="568" spans="1:4" ht="14.25" customHeight="1">
      <c r="A568" s="158"/>
      <c r="B568" s="158"/>
      <c r="C568" s="158"/>
      <c r="D568" s="158"/>
    </row>
    <row r="569" spans="1:4" ht="14.25" customHeight="1">
      <c r="A569" s="158"/>
      <c r="B569" s="158"/>
      <c r="C569" s="158"/>
      <c r="D569" s="158"/>
    </row>
    <row r="570" spans="1:4" ht="14.25" customHeight="1">
      <c r="A570" s="158"/>
      <c r="B570" s="158"/>
      <c r="C570" s="158"/>
      <c r="D570" s="158"/>
    </row>
    <row r="571" spans="1:4" ht="14.25" customHeight="1">
      <c r="A571" s="158"/>
      <c r="B571" s="158"/>
      <c r="C571" s="158"/>
      <c r="D571" s="158"/>
    </row>
    <row r="572" spans="1:4" ht="14.25" customHeight="1">
      <c r="A572" s="158"/>
      <c r="B572" s="158"/>
      <c r="C572" s="158"/>
      <c r="D572" s="158"/>
    </row>
    <row r="573" spans="1:4" ht="14.25" customHeight="1">
      <c r="A573" s="158"/>
      <c r="B573" s="158"/>
      <c r="C573" s="158"/>
      <c r="D573" s="158"/>
    </row>
    <row r="574" spans="1:4" ht="14.25" customHeight="1">
      <c r="A574" s="158"/>
      <c r="B574" s="158"/>
      <c r="C574" s="158"/>
      <c r="D574" s="158"/>
    </row>
    <row r="575" spans="1:4" ht="14.25" customHeight="1">
      <c r="A575" s="158"/>
      <c r="B575" s="158"/>
      <c r="C575" s="158"/>
      <c r="D575" s="158"/>
    </row>
    <row r="576" spans="1:4" ht="14.25" customHeight="1">
      <c r="A576" s="158"/>
      <c r="B576" s="158"/>
      <c r="C576" s="158"/>
      <c r="D576" s="158"/>
    </row>
    <row r="577" spans="1:4" ht="14.25" customHeight="1">
      <c r="A577" s="158"/>
      <c r="B577" s="158"/>
      <c r="C577" s="158"/>
      <c r="D577" s="158"/>
    </row>
    <row r="578" spans="1:4" ht="14.25" customHeight="1">
      <c r="A578" s="158"/>
      <c r="B578" s="158"/>
      <c r="C578" s="158"/>
      <c r="D578" s="158"/>
    </row>
    <row r="579" spans="1:4" ht="14.25" customHeight="1">
      <c r="A579" s="158"/>
      <c r="B579" s="158"/>
      <c r="C579" s="158"/>
      <c r="D579" s="158"/>
    </row>
    <row r="580" spans="1:4" ht="14.25" customHeight="1">
      <c r="A580" s="158"/>
      <c r="B580" s="158"/>
      <c r="C580" s="158"/>
      <c r="D580" s="158"/>
    </row>
    <row r="581" spans="1:4" ht="14.25" customHeight="1">
      <c r="A581" s="158"/>
      <c r="B581" s="158"/>
      <c r="C581" s="158"/>
      <c r="D581" s="158"/>
    </row>
    <row r="582" spans="1:4" ht="14.25" customHeight="1">
      <c r="A582" s="158"/>
      <c r="B582" s="158"/>
      <c r="C582" s="158"/>
      <c r="D582" s="158"/>
    </row>
    <row r="583" spans="1:4" ht="14.25" customHeight="1">
      <c r="A583" s="158"/>
      <c r="B583" s="158"/>
      <c r="C583" s="158"/>
      <c r="D583" s="158"/>
    </row>
    <row r="584" spans="1:4" ht="14.25" customHeight="1">
      <c r="A584" s="158"/>
      <c r="B584" s="158"/>
      <c r="C584" s="158"/>
      <c r="D584" s="158"/>
    </row>
    <row r="585" spans="1:4" ht="14.25" customHeight="1">
      <c r="A585" s="158"/>
      <c r="B585" s="158"/>
      <c r="C585" s="158"/>
      <c r="D585" s="158"/>
    </row>
    <row r="586" spans="1:4" ht="14.25" customHeight="1">
      <c r="A586" s="158"/>
      <c r="B586" s="158"/>
      <c r="C586" s="158"/>
      <c r="D586" s="158"/>
    </row>
    <row r="587" spans="1:4" ht="14.25" customHeight="1">
      <c r="A587" s="158"/>
      <c r="B587" s="158"/>
      <c r="C587" s="158"/>
      <c r="D587" s="158"/>
    </row>
    <row r="588" spans="1:4" ht="14.25" customHeight="1">
      <c r="A588" s="158"/>
      <c r="B588" s="158"/>
      <c r="C588" s="158"/>
      <c r="D588" s="158"/>
    </row>
    <row r="589" spans="1:4" ht="14.25" customHeight="1">
      <c r="A589" s="158"/>
      <c r="B589" s="158"/>
      <c r="C589" s="158"/>
      <c r="D589" s="158"/>
    </row>
    <row r="590" spans="1:4" ht="14.25" customHeight="1">
      <c r="A590" s="158"/>
      <c r="B590" s="158"/>
      <c r="C590" s="158"/>
      <c r="D590" s="158"/>
    </row>
    <row r="591" spans="1:4" ht="14.25" customHeight="1">
      <c r="A591" s="158"/>
      <c r="B591" s="158"/>
      <c r="C591" s="158"/>
      <c r="D591" s="158"/>
    </row>
    <row r="592" spans="1:4" ht="14.25" customHeight="1">
      <c r="A592" s="158"/>
      <c r="B592" s="158"/>
      <c r="C592" s="158"/>
      <c r="D592" s="158"/>
    </row>
    <row r="593" spans="1:4" ht="14.25" customHeight="1">
      <c r="A593" s="158"/>
      <c r="B593" s="158"/>
      <c r="C593" s="158"/>
      <c r="D593" s="158"/>
    </row>
    <row r="594" spans="1:4" ht="14.25" customHeight="1">
      <c r="A594" s="158"/>
      <c r="B594" s="158"/>
      <c r="C594" s="158"/>
      <c r="D594" s="158"/>
    </row>
    <row r="595" spans="1:4" ht="14.25" customHeight="1">
      <c r="A595" s="158"/>
      <c r="B595" s="158"/>
      <c r="C595" s="158"/>
      <c r="D595" s="158"/>
    </row>
    <row r="596" spans="1:4" ht="14.25" customHeight="1">
      <c r="A596" s="158"/>
      <c r="B596" s="158"/>
      <c r="C596" s="158"/>
      <c r="D596" s="158"/>
    </row>
    <row r="597" spans="1:4" ht="14.25" customHeight="1">
      <c r="A597" s="158"/>
      <c r="B597" s="158"/>
      <c r="C597" s="158"/>
      <c r="D597" s="158"/>
    </row>
    <row r="598" spans="1:4" ht="14.25" customHeight="1">
      <c r="A598" s="158"/>
      <c r="B598" s="158"/>
      <c r="C598" s="158"/>
      <c r="D598" s="158"/>
    </row>
    <row r="599" spans="1:4" ht="14.25" customHeight="1">
      <c r="A599" s="158"/>
      <c r="B599" s="158"/>
      <c r="C599" s="158"/>
      <c r="D599" s="158"/>
    </row>
    <row r="600" spans="1:4" ht="14.25" customHeight="1">
      <c r="A600" s="158"/>
      <c r="B600" s="158"/>
      <c r="C600" s="158"/>
      <c r="D600" s="158"/>
    </row>
    <row r="601" spans="1:4" ht="14.25" customHeight="1">
      <c r="A601" s="158"/>
      <c r="B601" s="158"/>
      <c r="C601" s="158"/>
      <c r="D601" s="158"/>
    </row>
    <row r="602" spans="1:4" ht="14.25" customHeight="1">
      <c r="A602" s="158"/>
      <c r="B602" s="158"/>
      <c r="C602" s="158"/>
      <c r="D602" s="158"/>
    </row>
    <row r="603" spans="1:4" ht="14.25" customHeight="1">
      <c r="A603" s="158"/>
      <c r="B603" s="158"/>
      <c r="C603" s="158"/>
      <c r="D603" s="158"/>
    </row>
    <row r="604" spans="1:4" ht="14.25" customHeight="1">
      <c r="A604" s="158"/>
      <c r="B604" s="158"/>
      <c r="C604" s="158"/>
      <c r="D604" s="158"/>
    </row>
    <row r="605" spans="1:4" ht="14.25" customHeight="1">
      <c r="A605" s="158"/>
      <c r="B605" s="158"/>
      <c r="C605" s="158"/>
      <c r="D605" s="158"/>
    </row>
    <row r="606" spans="1:4" ht="14.25" customHeight="1">
      <c r="A606" s="158"/>
      <c r="B606" s="158"/>
      <c r="C606" s="158"/>
      <c r="D606" s="158"/>
    </row>
    <row r="607" spans="1:4" ht="14.25" customHeight="1">
      <c r="A607" s="158"/>
      <c r="B607" s="158"/>
      <c r="C607" s="158"/>
      <c r="D607" s="158"/>
    </row>
    <row r="608" spans="1:4" ht="14.25" customHeight="1">
      <c r="A608" s="158"/>
      <c r="B608" s="158"/>
      <c r="C608" s="158"/>
      <c r="D608" s="158"/>
    </row>
    <row r="609" spans="1:4" ht="14.25" customHeight="1">
      <c r="A609" s="158"/>
      <c r="B609" s="158"/>
      <c r="C609" s="158"/>
      <c r="D609" s="158"/>
    </row>
    <row r="610" spans="1:4" ht="14.25" customHeight="1">
      <c r="A610" s="158"/>
      <c r="B610" s="158"/>
      <c r="C610" s="158"/>
      <c r="D610" s="158"/>
    </row>
    <row r="611" spans="1:4" ht="14.25" customHeight="1">
      <c r="A611" s="158"/>
      <c r="B611" s="158"/>
      <c r="C611" s="158"/>
      <c r="D611" s="158"/>
    </row>
    <row r="612" spans="1:4" ht="14.25" customHeight="1">
      <c r="A612" s="158"/>
      <c r="B612" s="158"/>
      <c r="C612" s="158"/>
      <c r="D612" s="158"/>
    </row>
    <row r="613" spans="1:4" ht="14.25" customHeight="1">
      <c r="A613" s="158"/>
      <c r="B613" s="158"/>
      <c r="C613" s="158"/>
      <c r="D613" s="158"/>
    </row>
    <row r="614" spans="1:4" ht="14.25" customHeight="1">
      <c r="A614" s="158"/>
      <c r="B614" s="158"/>
      <c r="C614" s="158"/>
      <c r="D614" s="158"/>
    </row>
    <row r="615" spans="1:4" ht="14.25" customHeight="1">
      <c r="A615" s="158"/>
      <c r="B615" s="158"/>
      <c r="C615" s="158"/>
      <c r="D615" s="158"/>
    </row>
    <row r="616" spans="1:4" ht="14.25" customHeight="1">
      <c r="A616" s="158"/>
      <c r="B616" s="158"/>
      <c r="C616" s="158"/>
      <c r="D616" s="158"/>
    </row>
    <row r="617" spans="1:4" ht="14.25" customHeight="1">
      <c r="A617" s="158"/>
      <c r="B617" s="158"/>
      <c r="C617" s="158"/>
      <c r="D617" s="158"/>
    </row>
    <row r="618" spans="1:4" ht="14.25" customHeight="1">
      <c r="A618" s="158"/>
      <c r="B618" s="158"/>
      <c r="C618" s="158"/>
      <c r="D618" s="158"/>
    </row>
    <row r="619" spans="1:4" ht="14.25" customHeight="1">
      <c r="A619" s="158"/>
      <c r="B619" s="158"/>
      <c r="C619" s="158"/>
      <c r="D619" s="158"/>
    </row>
    <row r="620" spans="1:4" ht="14.25" customHeight="1">
      <c r="A620" s="158"/>
      <c r="B620" s="158"/>
      <c r="C620" s="158"/>
      <c r="D620" s="158"/>
    </row>
    <row r="621" spans="1:4" ht="14.25" customHeight="1">
      <c r="A621" s="158"/>
      <c r="B621" s="158"/>
      <c r="C621" s="158"/>
      <c r="D621" s="158"/>
    </row>
    <row r="622" spans="1:4" ht="14.25" customHeight="1">
      <c r="A622" s="158"/>
      <c r="B622" s="158"/>
      <c r="C622" s="158"/>
      <c r="D622" s="158"/>
    </row>
    <row r="623" spans="1:4" ht="14.25" customHeight="1">
      <c r="A623" s="158"/>
      <c r="B623" s="158"/>
      <c r="C623" s="158"/>
      <c r="D623" s="158"/>
    </row>
    <row r="624" spans="1:4" ht="14.25" customHeight="1">
      <c r="A624" s="158"/>
      <c r="B624" s="158"/>
      <c r="C624" s="158"/>
      <c r="D624" s="158"/>
    </row>
    <row r="625" spans="1:4" ht="14.25" customHeight="1">
      <c r="A625" s="158"/>
      <c r="B625" s="158"/>
      <c r="C625" s="158"/>
      <c r="D625" s="158"/>
    </row>
    <row r="626" spans="1:4" ht="14.25" customHeight="1">
      <c r="A626" s="158"/>
      <c r="B626" s="158"/>
      <c r="C626" s="158"/>
      <c r="D626" s="158"/>
    </row>
    <row r="627" spans="1:4" ht="14.25" customHeight="1">
      <c r="A627" s="158"/>
      <c r="B627" s="158"/>
      <c r="C627" s="158"/>
      <c r="D627" s="158"/>
    </row>
    <row r="628" spans="1:4" ht="14.25" customHeight="1">
      <c r="A628" s="158"/>
      <c r="B628" s="158"/>
      <c r="C628" s="158"/>
      <c r="D628" s="158"/>
    </row>
    <row r="629" spans="1:4" ht="14.25" customHeight="1">
      <c r="A629" s="158"/>
      <c r="B629" s="158"/>
      <c r="C629" s="158"/>
      <c r="D629" s="158"/>
    </row>
    <row r="630" spans="1:4" ht="14.25" customHeight="1">
      <c r="A630" s="158"/>
      <c r="B630" s="158"/>
      <c r="C630" s="158"/>
      <c r="D630" s="158"/>
    </row>
    <row r="631" spans="1:4" ht="14.25" customHeight="1">
      <c r="A631" s="158"/>
      <c r="B631" s="158"/>
      <c r="C631" s="158"/>
      <c r="D631" s="158"/>
    </row>
    <row r="632" spans="1:4" ht="14.25" customHeight="1">
      <c r="A632" s="158"/>
      <c r="B632" s="158"/>
      <c r="C632" s="158"/>
      <c r="D632" s="158"/>
    </row>
    <row r="633" spans="1:4" ht="14.25" customHeight="1">
      <c r="A633" s="158"/>
      <c r="B633" s="158"/>
      <c r="C633" s="158"/>
      <c r="D633" s="158"/>
    </row>
    <row r="634" spans="1:4" ht="14.25" customHeight="1">
      <c r="A634" s="158"/>
      <c r="B634" s="158"/>
      <c r="C634" s="158"/>
      <c r="D634" s="158"/>
    </row>
    <row r="635" spans="1:4" ht="14.25" customHeight="1">
      <c r="A635" s="158"/>
      <c r="B635" s="158"/>
      <c r="C635" s="158"/>
      <c r="D635" s="158"/>
    </row>
    <row r="636" spans="1:4" ht="14.25" customHeight="1">
      <c r="A636" s="158"/>
      <c r="B636" s="158"/>
      <c r="C636" s="158"/>
      <c r="D636" s="158"/>
    </row>
    <row r="637" spans="1:4" ht="14.25" customHeight="1">
      <c r="A637" s="158"/>
      <c r="B637" s="158"/>
      <c r="C637" s="158"/>
      <c r="D637" s="158"/>
    </row>
    <row r="638" spans="1:4" ht="14.25" customHeight="1">
      <c r="A638" s="158"/>
      <c r="B638" s="158"/>
      <c r="C638" s="158"/>
      <c r="D638" s="158"/>
    </row>
    <row r="639" spans="1:4" ht="14.25" customHeight="1">
      <c r="A639" s="158"/>
      <c r="B639" s="158"/>
      <c r="C639" s="158"/>
      <c r="D639" s="158"/>
    </row>
    <row r="640" spans="1:4" ht="14.25" customHeight="1">
      <c r="A640" s="158"/>
      <c r="B640" s="158"/>
      <c r="C640" s="158"/>
      <c r="D640" s="158"/>
    </row>
    <row r="641" spans="1:4" ht="14.25" customHeight="1">
      <c r="A641" s="158"/>
      <c r="B641" s="158"/>
      <c r="C641" s="158"/>
      <c r="D641" s="158"/>
    </row>
    <row r="642" spans="1:4" ht="14.25" customHeight="1">
      <c r="A642" s="158"/>
      <c r="B642" s="158"/>
      <c r="C642" s="158"/>
      <c r="D642" s="158"/>
    </row>
    <row r="643" spans="1:4" ht="14.25" customHeight="1">
      <c r="A643" s="158"/>
      <c r="B643" s="158"/>
      <c r="C643" s="158"/>
      <c r="D643" s="158"/>
    </row>
    <row r="644" spans="1:4" ht="14.25" customHeight="1">
      <c r="A644" s="158"/>
      <c r="B644" s="158"/>
      <c r="C644" s="158"/>
      <c r="D644" s="158"/>
    </row>
    <row r="645" spans="1:4" ht="14.25" customHeight="1">
      <c r="A645" s="158"/>
      <c r="B645" s="158"/>
      <c r="C645" s="158"/>
      <c r="D645" s="158"/>
    </row>
    <row r="646" spans="1:4" ht="14.25" customHeight="1">
      <c r="A646" s="158"/>
      <c r="B646" s="158"/>
      <c r="C646" s="158"/>
      <c r="D646" s="158"/>
    </row>
    <row r="647" spans="1:4" ht="14.25" customHeight="1">
      <c r="A647" s="158"/>
      <c r="B647" s="158"/>
      <c r="C647" s="158"/>
      <c r="D647" s="158"/>
    </row>
    <row r="648" spans="1:4" ht="14.25" customHeight="1">
      <c r="A648" s="158"/>
      <c r="B648" s="158"/>
      <c r="C648" s="158"/>
      <c r="D648" s="158"/>
    </row>
    <row r="649" spans="1:4" ht="14.25" customHeight="1">
      <c r="A649" s="158"/>
      <c r="B649" s="158"/>
      <c r="C649" s="158"/>
      <c r="D649" s="158"/>
    </row>
    <row r="650" spans="1:4" ht="14.25" customHeight="1">
      <c r="A650" s="158"/>
      <c r="B650" s="158"/>
      <c r="C650" s="158"/>
      <c r="D650" s="158"/>
    </row>
    <row r="651" spans="1:4" ht="14.25" customHeight="1">
      <c r="A651" s="158"/>
      <c r="B651" s="158"/>
      <c r="C651" s="158"/>
      <c r="D651" s="158"/>
    </row>
    <row r="652" spans="1:4" ht="14.25" customHeight="1">
      <c r="A652" s="158"/>
      <c r="B652" s="158"/>
      <c r="C652" s="158"/>
      <c r="D652" s="158"/>
    </row>
    <row r="653" spans="1:4" ht="14.25" customHeight="1">
      <c r="A653" s="158"/>
      <c r="B653" s="158"/>
      <c r="C653" s="158"/>
      <c r="D653" s="158"/>
    </row>
    <row r="654" spans="1:4" ht="14.25" customHeight="1">
      <c r="A654" s="158"/>
      <c r="B654" s="158"/>
      <c r="C654" s="158"/>
      <c r="D654" s="158"/>
    </row>
    <row r="655" spans="1:4" ht="14.25" customHeight="1">
      <c r="A655" s="158"/>
      <c r="B655" s="158"/>
      <c r="C655" s="158"/>
      <c r="D655" s="158"/>
    </row>
    <row r="656" spans="1:4" ht="14.25" customHeight="1">
      <c r="A656" s="158"/>
      <c r="B656" s="158"/>
      <c r="C656" s="158"/>
      <c r="D656" s="158"/>
    </row>
    <row r="657" spans="1:4" ht="14.25" customHeight="1">
      <c r="A657" s="158"/>
      <c r="B657" s="158"/>
      <c r="C657" s="158"/>
      <c r="D657" s="158"/>
    </row>
    <row r="658" spans="1:4" ht="14.25" customHeight="1">
      <c r="A658" s="158"/>
      <c r="B658" s="158"/>
      <c r="C658" s="158"/>
      <c r="D658" s="158"/>
    </row>
    <row r="659" spans="1:4" ht="14.25" customHeight="1">
      <c r="A659" s="158"/>
      <c r="B659" s="158"/>
      <c r="C659" s="158"/>
      <c r="D659" s="158"/>
    </row>
    <row r="660" spans="1:4" ht="14.25" customHeight="1">
      <c r="A660" s="158"/>
      <c r="B660" s="158"/>
      <c r="C660" s="158"/>
      <c r="D660" s="158"/>
    </row>
    <row r="661" spans="1:4" ht="14.25" customHeight="1">
      <c r="A661" s="158"/>
      <c r="B661" s="158"/>
      <c r="C661" s="158"/>
      <c r="D661" s="158"/>
    </row>
    <row r="662" spans="1:4" ht="14.25" customHeight="1">
      <c r="A662" s="158"/>
      <c r="B662" s="158"/>
      <c r="C662" s="158"/>
      <c r="D662" s="158"/>
    </row>
    <row r="663" spans="1:4" ht="14.25" customHeight="1">
      <c r="A663" s="158"/>
      <c r="B663" s="158"/>
      <c r="C663" s="158"/>
      <c r="D663" s="158"/>
    </row>
    <row r="664" spans="1:4" ht="14.25" customHeight="1">
      <c r="A664" s="158"/>
      <c r="B664" s="158"/>
      <c r="C664" s="158"/>
      <c r="D664" s="158"/>
    </row>
    <row r="665" spans="1:4" ht="14.25" customHeight="1">
      <c r="A665" s="158"/>
      <c r="B665" s="158"/>
      <c r="C665" s="158"/>
      <c r="D665" s="158"/>
    </row>
    <row r="666" spans="1:4" ht="14.25" customHeight="1">
      <c r="A666" s="158"/>
      <c r="B666" s="158"/>
      <c r="C666" s="158"/>
      <c r="D666" s="158"/>
    </row>
    <row r="667" spans="1:4" ht="14.25" customHeight="1">
      <c r="A667" s="158"/>
      <c r="B667" s="158"/>
      <c r="C667" s="158"/>
      <c r="D667" s="158"/>
    </row>
    <row r="668" spans="1:4" ht="14.25" customHeight="1">
      <c r="A668" s="158"/>
      <c r="B668" s="158"/>
      <c r="C668" s="158"/>
      <c r="D668" s="158"/>
    </row>
    <row r="669" spans="1:4" ht="14.25" customHeight="1">
      <c r="A669" s="158"/>
      <c r="B669" s="158"/>
      <c r="C669" s="158"/>
      <c r="D669" s="158"/>
    </row>
    <row r="670" spans="1:4" ht="14.25" customHeight="1">
      <c r="A670" s="158"/>
      <c r="B670" s="158"/>
      <c r="C670" s="158"/>
      <c r="D670" s="158"/>
    </row>
    <row r="671" spans="1:4" ht="14.25" customHeight="1">
      <c r="A671" s="158"/>
      <c r="B671" s="158"/>
      <c r="C671" s="158"/>
      <c r="D671" s="158"/>
    </row>
    <row r="672" spans="1:4" ht="14.25" customHeight="1">
      <c r="A672" s="158"/>
      <c r="B672" s="158"/>
      <c r="C672" s="158"/>
      <c r="D672" s="158"/>
    </row>
    <row r="673" spans="1:4" ht="14.25" customHeight="1">
      <c r="A673" s="158"/>
      <c r="B673" s="158"/>
      <c r="C673" s="158"/>
      <c r="D673" s="158"/>
    </row>
    <row r="674" spans="1:4" ht="14.25" customHeight="1">
      <c r="A674" s="158"/>
      <c r="B674" s="158"/>
      <c r="C674" s="158"/>
      <c r="D674" s="158"/>
    </row>
    <row r="675" spans="1:4" ht="14.25" customHeight="1">
      <c r="A675" s="158"/>
      <c r="B675" s="158"/>
      <c r="C675" s="158"/>
      <c r="D675" s="158"/>
    </row>
    <row r="676" spans="1:4" ht="14.25" customHeight="1">
      <c r="A676" s="158"/>
      <c r="B676" s="158"/>
      <c r="C676" s="158"/>
      <c r="D676" s="158"/>
    </row>
    <row r="677" spans="1:4" ht="14.25" customHeight="1">
      <c r="A677" s="158"/>
      <c r="B677" s="158"/>
      <c r="C677" s="158"/>
      <c r="D677" s="158"/>
    </row>
    <row r="678" spans="1:4" ht="14.25" customHeight="1">
      <c r="A678" s="158"/>
      <c r="B678" s="158"/>
      <c r="C678" s="158"/>
      <c r="D678" s="158"/>
    </row>
    <row r="679" spans="1:4" ht="14.25" customHeight="1">
      <c r="A679" s="158"/>
      <c r="B679" s="158"/>
      <c r="C679" s="158"/>
      <c r="D679" s="158"/>
    </row>
    <row r="680" spans="1:4" ht="14.25" customHeight="1">
      <c r="A680" s="158"/>
      <c r="B680" s="158"/>
      <c r="C680" s="158"/>
      <c r="D680" s="158"/>
    </row>
    <row r="681" spans="1:4" ht="14.25" customHeight="1">
      <c r="A681" s="158"/>
      <c r="B681" s="158"/>
      <c r="C681" s="158"/>
      <c r="D681" s="158"/>
    </row>
    <row r="682" spans="1:4" ht="14.25" customHeight="1">
      <c r="A682" s="158"/>
      <c r="B682" s="158"/>
      <c r="C682" s="158"/>
      <c r="D682" s="158"/>
    </row>
    <row r="683" spans="1:4" ht="14.25" customHeight="1">
      <c r="A683" s="158"/>
      <c r="B683" s="158"/>
      <c r="C683" s="158"/>
      <c r="D683" s="158"/>
    </row>
    <row r="684" spans="1:4" ht="14.25" customHeight="1">
      <c r="A684" s="158"/>
      <c r="B684" s="158"/>
      <c r="C684" s="158"/>
      <c r="D684" s="158"/>
    </row>
    <row r="685" spans="1:4" ht="14.25" customHeight="1">
      <c r="A685" s="158"/>
      <c r="B685" s="158"/>
      <c r="C685" s="158"/>
      <c r="D685" s="158"/>
    </row>
    <row r="686" spans="1:4" ht="14.25" customHeight="1">
      <c r="A686" s="158"/>
      <c r="B686" s="158"/>
      <c r="C686" s="158"/>
      <c r="D686" s="158"/>
    </row>
    <row r="687" spans="1:4" ht="14.25" customHeight="1">
      <c r="A687" s="158"/>
      <c r="B687" s="158"/>
      <c r="C687" s="158"/>
      <c r="D687" s="158"/>
    </row>
    <row r="688" spans="1:4" ht="14.25" customHeight="1">
      <c r="A688" s="158"/>
      <c r="B688" s="158"/>
      <c r="C688" s="158"/>
      <c r="D688" s="158"/>
    </row>
    <row r="689" spans="1:4" ht="14.25" customHeight="1">
      <c r="A689" s="158"/>
      <c r="B689" s="158"/>
      <c r="C689" s="158"/>
      <c r="D689" s="158"/>
    </row>
    <row r="690" spans="1:4" ht="14.25" customHeight="1">
      <c r="A690" s="158"/>
      <c r="B690" s="158"/>
      <c r="C690" s="158"/>
      <c r="D690" s="158"/>
    </row>
    <row r="691" spans="1:4" ht="14.25" customHeight="1">
      <c r="A691" s="158"/>
      <c r="B691" s="158"/>
      <c r="C691" s="158"/>
      <c r="D691" s="158"/>
    </row>
    <row r="692" spans="1:4" ht="14.25" customHeight="1">
      <c r="A692" s="158"/>
      <c r="B692" s="158"/>
      <c r="C692" s="158"/>
      <c r="D692" s="158"/>
    </row>
    <row r="693" spans="1:4" ht="14.25" customHeight="1">
      <c r="A693" s="158"/>
      <c r="B693" s="158"/>
      <c r="C693" s="158"/>
      <c r="D693" s="158"/>
    </row>
    <row r="694" spans="1:4" ht="14.25" customHeight="1">
      <c r="A694" s="158"/>
      <c r="B694" s="158"/>
      <c r="C694" s="158"/>
      <c r="D694" s="158"/>
    </row>
    <row r="695" spans="1:4" ht="14.25" customHeight="1">
      <c r="A695" s="158"/>
      <c r="B695" s="158"/>
      <c r="C695" s="158"/>
      <c r="D695" s="158"/>
    </row>
    <row r="696" spans="1:4" ht="14.25" customHeight="1">
      <c r="A696" s="158"/>
      <c r="B696" s="158"/>
      <c r="C696" s="158"/>
      <c r="D696" s="158"/>
    </row>
    <row r="697" spans="1:4" ht="14.25" customHeight="1">
      <c r="A697" s="158"/>
      <c r="B697" s="158"/>
      <c r="C697" s="158"/>
      <c r="D697" s="158"/>
    </row>
    <row r="698" spans="1:4" ht="14.25" customHeight="1">
      <c r="A698" s="158"/>
      <c r="B698" s="158"/>
      <c r="C698" s="158"/>
      <c r="D698" s="158"/>
    </row>
    <row r="699" spans="1:4" ht="14.25" customHeight="1">
      <c r="A699" s="158"/>
      <c r="B699" s="158"/>
      <c r="C699" s="158"/>
      <c r="D699" s="158"/>
    </row>
    <row r="700" spans="1:4" ht="14.25" customHeight="1">
      <c r="A700" s="158"/>
      <c r="B700" s="158"/>
      <c r="C700" s="158"/>
      <c r="D700" s="158"/>
    </row>
    <row r="701" spans="1:4" ht="14.25" customHeight="1">
      <c r="A701" s="158"/>
      <c r="B701" s="158"/>
      <c r="C701" s="158"/>
      <c r="D701" s="158"/>
    </row>
    <row r="702" spans="1:4" ht="14.25" customHeight="1">
      <c r="A702" s="158"/>
      <c r="B702" s="158"/>
      <c r="C702" s="158"/>
      <c r="D702" s="158"/>
    </row>
    <row r="703" spans="1:4" ht="14.25" customHeight="1">
      <c r="A703" s="158"/>
      <c r="B703" s="158"/>
      <c r="C703" s="158"/>
      <c r="D703" s="158"/>
    </row>
    <row r="704" spans="1:4" ht="14.25" customHeight="1">
      <c r="A704" s="158"/>
      <c r="B704" s="158"/>
      <c r="C704" s="158"/>
      <c r="D704" s="158"/>
    </row>
    <row r="705" spans="1:4" ht="14.25" customHeight="1">
      <c r="A705" s="158"/>
      <c r="B705" s="158"/>
      <c r="C705" s="158"/>
      <c r="D705" s="158"/>
    </row>
    <row r="706" spans="1:4" ht="14.25" customHeight="1">
      <c r="A706" s="158"/>
      <c r="B706" s="158"/>
      <c r="C706" s="158"/>
      <c r="D706" s="158"/>
    </row>
    <row r="707" spans="1:4" ht="14.25" customHeight="1">
      <c r="A707" s="158"/>
      <c r="B707" s="158"/>
      <c r="C707" s="158"/>
      <c r="D707" s="158"/>
    </row>
    <row r="708" spans="1:4" ht="14.25" customHeight="1">
      <c r="A708" s="158"/>
      <c r="B708" s="158"/>
      <c r="C708" s="158"/>
      <c r="D708" s="158"/>
    </row>
    <row r="709" spans="1:4" ht="14.25" customHeight="1">
      <c r="A709" s="158"/>
      <c r="B709" s="158"/>
      <c r="C709" s="158"/>
      <c r="D709" s="158"/>
    </row>
    <row r="710" spans="1:4" ht="14.25" customHeight="1">
      <c r="A710" s="158"/>
      <c r="B710" s="158"/>
      <c r="C710" s="158"/>
      <c r="D710" s="158"/>
    </row>
    <row r="711" spans="1:4" ht="14.25" customHeight="1">
      <c r="A711" s="158"/>
      <c r="B711" s="158"/>
      <c r="C711" s="158"/>
      <c r="D711" s="158"/>
    </row>
    <row r="712" spans="1:4" ht="14.25" customHeight="1">
      <c r="A712" s="158"/>
      <c r="B712" s="158"/>
      <c r="C712" s="158"/>
      <c r="D712" s="158"/>
    </row>
    <row r="713" spans="1:4" ht="14.25" customHeight="1">
      <c r="A713" s="158"/>
      <c r="B713" s="158"/>
      <c r="C713" s="158"/>
      <c r="D713" s="158"/>
    </row>
    <row r="714" spans="1:4" ht="14.25" customHeight="1">
      <c r="A714" s="158"/>
      <c r="B714" s="158"/>
      <c r="C714" s="158"/>
      <c r="D714" s="158"/>
    </row>
    <row r="715" spans="1:4" ht="14.25" customHeight="1">
      <c r="A715" s="158"/>
      <c r="B715" s="158"/>
      <c r="C715" s="158"/>
      <c r="D715" s="158"/>
    </row>
    <row r="716" spans="1:4" ht="14.25" customHeight="1">
      <c r="A716" s="158"/>
      <c r="B716" s="158"/>
      <c r="C716" s="158"/>
      <c r="D716" s="158"/>
    </row>
    <row r="717" spans="1:4" ht="14.25" customHeight="1">
      <c r="A717" s="158"/>
      <c r="B717" s="158"/>
      <c r="C717" s="158"/>
      <c r="D717" s="158"/>
    </row>
    <row r="718" spans="1:4" ht="14.25" customHeight="1">
      <c r="A718" s="158"/>
      <c r="B718" s="158"/>
      <c r="C718" s="158"/>
      <c r="D718" s="158"/>
    </row>
    <row r="719" spans="1:4" ht="14.25" customHeight="1">
      <c r="A719" s="158"/>
      <c r="B719" s="158"/>
      <c r="C719" s="158"/>
      <c r="D719" s="158"/>
    </row>
    <row r="720" spans="1:4" ht="14.25" customHeight="1">
      <c r="A720" s="158"/>
      <c r="B720" s="158"/>
      <c r="C720" s="158"/>
      <c r="D720" s="158"/>
    </row>
    <row r="721" spans="1:4" ht="14.25" customHeight="1">
      <c r="A721" s="158"/>
      <c r="B721" s="158"/>
      <c r="C721" s="158"/>
      <c r="D721" s="158"/>
    </row>
    <row r="722" spans="1:4" ht="14.25" customHeight="1">
      <c r="A722" s="158"/>
      <c r="B722" s="158"/>
      <c r="C722" s="158"/>
      <c r="D722" s="158"/>
    </row>
    <row r="723" spans="1:4" ht="14.25" customHeight="1">
      <c r="A723" s="158"/>
      <c r="B723" s="158"/>
      <c r="C723" s="158"/>
      <c r="D723" s="158"/>
    </row>
    <row r="724" spans="1:4" ht="14.25" customHeight="1">
      <c r="A724" s="158"/>
      <c r="B724" s="158"/>
      <c r="C724" s="158"/>
      <c r="D724" s="158"/>
    </row>
    <row r="725" spans="1:4" ht="14.25" customHeight="1">
      <c r="A725" s="158"/>
      <c r="B725" s="158"/>
      <c r="C725" s="158"/>
      <c r="D725" s="158"/>
    </row>
    <row r="726" spans="1:4" ht="14.25" customHeight="1">
      <c r="A726" s="158"/>
      <c r="B726" s="158"/>
      <c r="C726" s="158"/>
      <c r="D726" s="158"/>
    </row>
    <row r="727" spans="1:4" ht="14.25" customHeight="1">
      <c r="A727" s="158"/>
      <c r="B727" s="158"/>
      <c r="C727" s="158"/>
      <c r="D727" s="158"/>
    </row>
    <row r="728" spans="1:4" ht="14.25" customHeight="1">
      <c r="A728" s="158"/>
      <c r="B728" s="158"/>
      <c r="C728" s="158"/>
      <c r="D728" s="158"/>
    </row>
    <row r="729" spans="1:4" ht="14.25" customHeight="1">
      <c r="A729" s="158"/>
      <c r="B729" s="158"/>
      <c r="C729" s="158"/>
      <c r="D729" s="158"/>
    </row>
    <row r="730" spans="1:4" ht="14.25" customHeight="1">
      <c r="A730" s="158"/>
      <c r="B730" s="158"/>
      <c r="C730" s="158"/>
      <c r="D730" s="158"/>
    </row>
    <row r="731" spans="1:4" ht="14.25" customHeight="1">
      <c r="A731" s="158"/>
      <c r="B731" s="158"/>
      <c r="C731" s="158"/>
      <c r="D731" s="158"/>
    </row>
    <row r="732" spans="1:4" ht="14.25" customHeight="1">
      <c r="A732" s="158"/>
      <c r="B732" s="158"/>
      <c r="C732" s="158"/>
      <c r="D732" s="158"/>
    </row>
    <row r="733" spans="1:4" ht="14.25" customHeight="1">
      <c r="A733" s="158"/>
      <c r="B733" s="158"/>
      <c r="C733" s="158"/>
      <c r="D733" s="158"/>
    </row>
    <row r="734" spans="1:4" ht="14.25" customHeight="1">
      <c r="A734" s="158"/>
      <c r="B734" s="158"/>
      <c r="C734" s="158"/>
      <c r="D734" s="158"/>
    </row>
    <row r="735" spans="1:4" ht="14.25" customHeight="1">
      <c r="A735" s="158"/>
      <c r="B735" s="158"/>
      <c r="C735" s="158"/>
      <c r="D735" s="158"/>
    </row>
    <row r="736" spans="1:4" ht="14.25" customHeight="1">
      <c r="A736" s="158"/>
      <c r="B736" s="158"/>
      <c r="C736" s="158"/>
      <c r="D736" s="158"/>
    </row>
    <row r="737" spans="1:4" ht="14.25" customHeight="1">
      <c r="A737" s="158"/>
      <c r="B737" s="158"/>
      <c r="C737" s="158"/>
      <c r="D737" s="158"/>
    </row>
    <row r="738" spans="1:4" ht="14.25" customHeight="1">
      <c r="A738" s="158"/>
      <c r="B738" s="158"/>
      <c r="C738" s="158"/>
      <c r="D738" s="158"/>
    </row>
    <row r="739" spans="1:4" ht="14.25" customHeight="1">
      <c r="A739" s="158"/>
      <c r="B739" s="158"/>
      <c r="C739" s="158"/>
      <c r="D739" s="158"/>
    </row>
    <row r="740" spans="1:4" ht="14.25" customHeight="1">
      <c r="A740" s="158"/>
      <c r="B740" s="158"/>
      <c r="C740" s="158"/>
      <c r="D740" s="158"/>
    </row>
    <row r="741" spans="1:4" ht="14.25" customHeight="1">
      <c r="A741" s="158"/>
      <c r="B741" s="158"/>
      <c r="C741" s="158"/>
      <c r="D741" s="158"/>
    </row>
    <row r="742" spans="1:4" ht="14.25" customHeight="1">
      <c r="A742" s="158"/>
      <c r="B742" s="158"/>
      <c r="C742" s="158"/>
      <c r="D742" s="158"/>
    </row>
    <row r="743" spans="1:4" ht="14.25" customHeight="1">
      <c r="A743" s="158"/>
      <c r="B743" s="158"/>
      <c r="C743" s="158"/>
      <c r="D743" s="158"/>
    </row>
    <row r="744" spans="1:4" ht="14.25" customHeight="1">
      <c r="A744" s="158"/>
      <c r="B744" s="158"/>
      <c r="C744" s="158"/>
      <c r="D744" s="158"/>
    </row>
    <row r="745" spans="1:4" ht="14.25" customHeight="1">
      <c r="A745" s="158"/>
      <c r="B745" s="158"/>
      <c r="C745" s="158"/>
      <c r="D745" s="158"/>
    </row>
    <row r="746" spans="1:4" ht="14.25" customHeight="1">
      <c r="A746" s="158"/>
      <c r="B746" s="158"/>
      <c r="C746" s="158"/>
      <c r="D746" s="158"/>
    </row>
    <row r="747" spans="1:4" ht="14.25" customHeight="1">
      <c r="A747" s="158"/>
      <c r="B747" s="158"/>
      <c r="C747" s="158"/>
      <c r="D747" s="158"/>
    </row>
    <row r="748" spans="1:4" ht="14.25" customHeight="1">
      <c r="A748" s="158"/>
      <c r="B748" s="158"/>
      <c r="C748" s="158"/>
      <c r="D748" s="158"/>
    </row>
    <row r="749" spans="1:4" ht="14.25" customHeight="1">
      <c r="A749" s="158"/>
      <c r="B749" s="158"/>
      <c r="C749" s="158"/>
      <c r="D749" s="158"/>
    </row>
    <row r="750" spans="1:4" ht="14.25" customHeight="1">
      <c r="A750" s="158"/>
      <c r="B750" s="158"/>
      <c r="C750" s="158"/>
      <c r="D750" s="158"/>
    </row>
    <row r="751" spans="1:4" ht="14.25" customHeight="1">
      <c r="A751" s="158"/>
      <c r="B751" s="158"/>
      <c r="C751" s="158"/>
      <c r="D751" s="158"/>
    </row>
    <row r="752" spans="1:4" ht="14.25" customHeight="1">
      <c r="A752" s="158"/>
      <c r="B752" s="158"/>
      <c r="C752" s="158"/>
      <c r="D752" s="158"/>
    </row>
    <row r="753" spans="1:4" ht="14.25" customHeight="1">
      <c r="A753" s="158"/>
      <c r="B753" s="158"/>
      <c r="C753" s="158"/>
      <c r="D753" s="158"/>
    </row>
    <row r="754" spans="1:4" ht="14.25" customHeight="1">
      <c r="A754" s="158"/>
      <c r="B754" s="158"/>
      <c r="C754" s="158"/>
      <c r="D754" s="158"/>
    </row>
    <row r="755" spans="1:4" ht="14.25" customHeight="1">
      <c r="A755" s="158"/>
      <c r="B755" s="158"/>
      <c r="C755" s="158"/>
      <c r="D755" s="158"/>
    </row>
    <row r="756" spans="1:4" ht="14.25" customHeight="1">
      <c r="A756" s="158"/>
      <c r="B756" s="158"/>
      <c r="C756" s="158"/>
      <c r="D756" s="158"/>
    </row>
    <row r="757" spans="1:4" ht="14.25" customHeight="1">
      <c r="A757" s="158"/>
      <c r="B757" s="158"/>
      <c r="C757" s="158"/>
      <c r="D757" s="158"/>
    </row>
    <row r="758" spans="1:4" ht="14.25" customHeight="1">
      <c r="A758" s="158"/>
      <c r="B758" s="158"/>
      <c r="C758" s="158"/>
      <c r="D758" s="158"/>
    </row>
    <row r="759" spans="1:4" ht="14.25" customHeight="1">
      <c r="A759" s="158"/>
      <c r="B759" s="158"/>
      <c r="C759" s="158"/>
      <c r="D759" s="158"/>
    </row>
    <row r="760" spans="1:4" ht="14.25" customHeight="1">
      <c r="A760" s="158"/>
      <c r="B760" s="158"/>
      <c r="C760" s="158"/>
      <c r="D760" s="158"/>
    </row>
    <row r="761" spans="1:4" ht="14.25" customHeight="1">
      <c r="A761" s="158"/>
      <c r="B761" s="158"/>
      <c r="C761" s="158"/>
      <c r="D761" s="158"/>
    </row>
    <row r="762" spans="1:4" ht="14.25" customHeight="1">
      <c r="A762" s="158"/>
      <c r="B762" s="158"/>
      <c r="C762" s="158"/>
      <c r="D762" s="158"/>
    </row>
    <row r="763" spans="1:4" ht="14.25" customHeight="1">
      <c r="A763" s="158"/>
      <c r="B763" s="158"/>
      <c r="C763" s="158"/>
      <c r="D763" s="158"/>
    </row>
    <row r="764" spans="1:4" ht="14.25" customHeight="1">
      <c r="A764" s="158"/>
      <c r="B764" s="158"/>
      <c r="C764" s="158"/>
      <c r="D764" s="158"/>
    </row>
    <row r="765" spans="1:4" ht="14.25" customHeight="1">
      <c r="A765" s="158"/>
      <c r="B765" s="158"/>
      <c r="C765" s="158"/>
      <c r="D765" s="158"/>
    </row>
    <row r="766" spans="1:4" ht="14.25" customHeight="1">
      <c r="A766" s="158"/>
      <c r="B766" s="158"/>
      <c r="C766" s="158"/>
      <c r="D766" s="158"/>
    </row>
    <row r="767" spans="1:4" ht="14.25" customHeight="1">
      <c r="A767" s="158"/>
      <c r="B767" s="158"/>
      <c r="C767" s="158"/>
      <c r="D767" s="158"/>
    </row>
    <row r="768" spans="1:4" ht="14.25" customHeight="1">
      <c r="A768" s="158"/>
      <c r="B768" s="158"/>
      <c r="C768" s="158"/>
      <c r="D768" s="158"/>
    </row>
    <row r="769" spans="1:4" ht="14.25" customHeight="1">
      <c r="A769" s="158"/>
      <c r="B769" s="158"/>
      <c r="C769" s="158"/>
      <c r="D769" s="158"/>
    </row>
    <row r="770" spans="1:4" ht="14.25" customHeight="1">
      <c r="A770" s="158"/>
      <c r="B770" s="158"/>
      <c r="C770" s="158"/>
      <c r="D770" s="158"/>
    </row>
    <row r="771" spans="1:4" ht="14.25" customHeight="1">
      <c r="A771" s="158"/>
      <c r="B771" s="158"/>
      <c r="C771" s="158"/>
      <c r="D771" s="158"/>
    </row>
    <row r="772" spans="1:4" ht="14.25" customHeight="1">
      <c r="A772" s="158"/>
      <c r="B772" s="158"/>
      <c r="C772" s="158"/>
      <c r="D772" s="158"/>
    </row>
    <row r="773" spans="1:4" ht="14.25" customHeight="1">
      <c r="A773" s="158"/>
      <c r="B773" s="158"/>
      <c r="C773" s="158"/>
      <c r="D773" s="158"/>
    </row>
    <row r="774" spans="1:4" ht="14.25" customHeight="1">
      <c r="A774" s="158"/>
      <c r="B774" s="158"/>
      <c r="C774" s="158"/>
      <c r="D774" s="158"/>
    </row>
    <row r="775" spans="1:4" ht="14.25" customHeight="1">
      <c r="A775" s="158"/>
      <c r="B775" s="158"/>
      <c r="C775" s="158"/>
      <c r="D775" s="158"/>
    </row>
    <row r="776" spans="1:4" ht="14.25" customHeight="1">
      <c r="A776" s="158"/>
      <c r="B776" s="158"/>
      <c r="C776" s="158"/>
      <c r="D776" s="158"/>
    </row>
    <row r="777" spans="1:4" ht="14.25" customHeight="1">
      <c r="A777" s="158"/>
      <c r="B777" s="158"/>
      <c r="C777" s="158"/>
      <c r="D777" s="158"/>
    </row>
    <row r="778" spans="1:4" ht="14.25" customHeight="1">
      <c r="A778" s="158"/>
      <c r="B778" s="158"/>
      <c r="C778" s="158"/>
      <c r="D778" s="158"/>
    </row>
    <row r="779" spans="1:4" ht="14.25" customHeight="1">
      <c r="A779" s="158"/>
      <c r="B779" s="158"/>
      <c r="C779" s="158"/>
      <c r="D779" s="158"/>
    </row>
    <row r="780" spans="1:4" ht="14.25" customHeight="1">
      <c r="A780" s="158"/>
      <c r="B780" s="158"/>
      <c r="C780" s="158"/>
      <c r="D780" s="158"/>
    </row>
    <row r="781" spans="1:4" ht="14.25" customHeight="1">
      <c r="A781" s="158"/>
      <c r="B781" s="158"/>
      <c r="C781" s="158"/>
      <c r="D781" s="158"/>
    </row>
    <row r="782" spans="1:4" ht="14.25" customHeight="1">
      <c r="A782" s="158"/>
      <c r="B782" s="158"/>
      <c r="C782" s="158"/>
      <c r="D782" s="158"/>
    </row>
    <row r="783" spans="1:4" ht="14.25" customHeight="1">
      <c r="A783" s="158"/>
      <c r="B783" s="158"/>
      <c r="C783" s="158"/>
      <c r="D783" s="158"/>
    </row>
    <row r="784" spans="1:4" ht="14.25" customHeight="1">
      <c r="A784" s="158"/>
      <c r="B784" s="158"/>
      <c r="C784" s="158"/>
      <c r="D784" s="158"/>
    </row>
    <row r="785" spans="1:4" ht="14.25" customHeight="1">
      <c r="A785" s="158"/>
      <c r="B785" s="158"/>
      <c r="C785" s="158"/>
      <c r="D785" s="158"/>
    </row>
    <row r="786" spans="1:4" ht="14.25" customHeight="1">
      <c r="A786" s="158"/>
      <c r="B786" s="158"/>
      <c r="C786" s="158"/>
      <c r="D786" s="158"/>
    </row>
    <row r="787" spans="1:4" ht="14.25" customHeight="1">
      <c r="A787" s="158"/>
      <c r="B787" s="158"/>
      <c r="C787" s="158"/>
      <c r="D787" s="158"/>
    </row>
    <row r="788" spans="1:4" ht="14.25" customHeight="1">
      <c r="A788" s="158"/>
      <c r="B788" s="158"/>
      <c r="C788" s="158"/>
      <c r="D788" s="158"/>
    </row>
    <row r="789" spans="1:4" ht="14.25" customHeight="1">
      <c r="A789" s="158"/>
      <c r="B789" s="158"/>
      <c r="C789" s="158"/>
      <c r="D789" s="158"/>
    </row>
    <row r="790" spans="1:4" ht="14.25" customHeight="1">
      <c r="A790" s="158"/>
      <c r="B790" s="158"/>
      <c r="C790" s="158"/>
      <c r="D790" s="158"/>
    </row>
    <row r="791" spans="1:4" ht="14.25" customHeight="1">
      <c r="A791" s="158"/>
      <c r="B791" s="158"/>
      <c r="C791" s="158"/>
      <c r="D791" s="158"/>
    </row>
    <row r="792" spans="1:4" ht="14.25" customHeight="1">
      <c r="A792" s="158"/>
      <c r="B792" s="158"/>
      <c r="C792" s="158"/>
      <c r="D792" s="158"/>
    </row>
    <row r="793" spans="1:4" ht="14.25" customHeight="1">
      <c r="A793" s="158"/>
      <c r="B793" s="158"/>
      <c r="C793" s="158"/>
      <c r="D793" s="158"/>
    </row>
    <row r="794" spans="1:4" ht="14.25" customHeight="1">
      <c r="A794" s="158"/>
      <c r="B794" s="158"/>
      <c r="C794" s="158"/>
      <c r="D794" s="158"/>
    </row>
    <row r="795" spans="1:4" ht="14.25" customHeight="1">
      <c r="A795" s="158"/>
      <c r="B795" s="158"/>
      <c r="C795" s="158"/>
      <c r="D795" s="158"/>
    </row>
    <row r="796" spans="1:4" ht="14.25" customHeight="1">
      <c r="A796" s="158"/>
      <c r="B796" s="158"/>
      <c r="C796" s="158"/>
      <c r="D796" s="158"/>
    </row>
    <row r="797" spans="1:4" ht="14.25" customHeight="1">
      <c r="A797" s="158"/>
      <c r="B797" s="158"/>
      <c r="C797" s="158"/>
      <c r="D797" s="158"/>
    </row>
    <row r="798" spans="1:4" ht="14.25" customHeight="1">
      <c r="A798" s="158"/>
      <c r="B798" s="158"/>
      <c r="C798" s="158"/>
      <c r="D798" s="158"/>
    </row>
    <row r="799" spans="1:4" ht="14.25" customHeight="1">
      <c r="A799" s="158"/>
      <c r="B799" s="158"/>
      <c r="C799" s="158"/>
      <c r="D799" s="158"/>
    </row>
    <row r="800" spans="1:4" ht="14.25" customHeight="1">
      <c r="A800" s="158"/>
      <c r="B800" s="158"/>
      <c r="C800" s="158"/>
      <c r="D800" s="158"/>
    </row>
    <row r="801" spans="1:4" ht="14.25" customHeight="1">
      <c r="A801" s="158"/>
      <c r="B801" s="158"/>
      <c r="C801" s="158"/>
      <c r="D801" s="158"/>
    </row>
    <row r="802" spans="1:4" ht="14.25" customHeight="1">
      <c r="A802" s="158"/>
      <c r="B802" s="158"/>
      <c r="C802" s="158"/>
      <c r="D802" s="158"/>
    </row>
    <row r="803" spans="1:4" ht="14.25" customHeight="1">
      <c r="A803" s="158"/>
      <c r="B803" s="158"/>
      <c r="C803" s="158"/>
      <c r="D803" s="158"/>
    </row>
    <row r="804" spans="1:4" ht="14.25" customHeight="1">
      <c r="A804" s="158"/>
      <c r="B804" s="158"/>
      <c r="C804" s="158"/>
      <c r="D804" s="158"/>
    </row>
    <row r="805" spans="1:4" ht="14.25" customHeight="1">
      <c r="A805" s="158"/>
      <c r="B805" s="158"/>
      <c r="C805" s="158"/>
      <c r="D805" s="158"/>
    </row>
    <row r="806" spans="1:4" ht="14.25" customHeight="1">
      <c r="A806" s="158"/>
      <c r="B806" s="158"/>
      <c r="C806" s="158"/>
      <c r="D806" s="158"/>
    </row>
    <row r="807" spans="1:4" ht="14.25" customHeight="1">
      <c r="A807" s="158"/>
      <c r="B807" s="158"/>
      <c r="C807" s="158"/>
      <c r="D807" s="158"/>
    </row>
    <row r="808" spans="1:4" ht="14.25" customHeight="1">
      <c r="A808" s="158"/>
      <c r="B808" s="158"/>
      <c r="C808" s="158"/>
      <c r="D808" s="158"/>
    </row>
    <row r="809" spans="1:4" ht="14.25" customHeight="1">
      <c r="A809" s="158"/>
      <c r="B809" s="158"/>
      <c r="C809" s="158"/>
      <c r="D809" s="158"/>
    </row>
    <row r="810" spans="1:4" ht="14.25" customHeight="1">
      <c r="A810" s="158"/>
      <c r="B810" s="158"/>
      <c r="C810" s="158"/>
      <c r="D810" s="158"/>
    </row>
    <row r="811" spans="1:4" ht="14.25" customHeight="1">
      <c r="A811" s="158"/>
      <c r="B811" s="158"/>
      <c r="C811" s="158"/>
      <c r="D811" s="158"/>
    </row>
    <row r="812" spans="1:4" ht="14.25" customHeight="1">
      <c r="A812" s="158"/>
      <c r="B812" s="158"/>
      <c r="C812" s="158"/>
      <c r="D812" s="158"/>
    </row>
    <row r="813" spans="1:4" ht="14.25" customHeight="1">
      <c r="A813" s="158"/>
      <c r="B813" s="158"/>
      <c r="C813" s="158"/>
      <c r="D813" s="158"/>
    </row>
    <row r="814" spans="1:4" ht="14.25" customHeight="1">
      <c r="A814" s="158"/>
      <c r="B814" s="158"/>
      <c r="C814" s="158"/>
      <c r="D814" s="158"/>
    </row>
    <row r="815" spans="1:4" ht="14.25" customHeight="1">
      <c r="A815" s="158"/>
      <c r="B815" s="158"/>
      <c r="C815" s="158"/>
      <c r="D815" s="158"/>
    </row>
    <row r="816" spans="1:4" ht="14.25" customHeight="1">
      <c r="A816" s="158"/>
      <c r="B816" s="158"/>
      <c r="C816" s="158"/>
      <c r="D816" s="158"/>
    </row>
    <row r="817" spans="1:4" ht="14.25" customHeight="1">
      <c r="A817" s="158"/>
      <c r="B817" s="158"/>
      <c r="C817" s="158"/>
      <c r="D817" s="158"/>
    </row>
    <row r="818" spans="1:4" ht="14.25" customHeight="1">
      <c r="A818" s="158"/>
      <c r="B818" s="158"/>
      <c r="C818" s="158"/>
      <c r="D818" s="158"/>
    </row>
    <row r="819" spans="1:4" ht="14.25" customHeight="1">
      <c r="A819" s="158"/>
      <c r="B819" s="158"/>
      <c r="C819" s="158"/>
      <c r="D819" s="158"/>
    </row>
    <row r="820" spans="1:4" ht="14.25" customHeight="1">
      <c r="A820" s="158"/>
      <c r="B820" s="158"/>
      <c r="C820" s="158"/>
      <c r="D820" s="158"/>
    </row>
    <row r="821" spans="1:4" ht="14.25" customHeight="1">
      <c r="A821" s="158"/>
      <c r="B821" s="158"/>
      <c r="C821" s="158"/>
      <c r="D821" s="158"/>
    </row>
    <row r="822" spans="1:4" ht="14.25" customHeight="1">
      <c r="A822" s="158"/>
      <c r="B822" s="158"/>
      <c r="C822" s="158"/>
      <c r="D822" s="158"/>
    </row>
    <row r="823" spans="1:4" ht="14.25" customHeight="1">
      <c r="A823" s="158"/>
      <c r="B823" s="158"/>
      <c r="C823" s="158"/>
      <c r="D823" s="158"/>
    </row>
    <row r="824" spans="1:4" ht="14.25" customHeight="1">
      <c r="A824" s="158"/>
      <c r="B824" s="158"/>
      <c r="C824" s="158"/>
      <c r="D824" s="158"/>
    </row>
    <row r="825" spans="1:4" ht="14.25" customHeight="1">
      <c r="A825" s="158"/>
      <c r="B825" s="158"/>
      <c r="C825" s="158"/>
      <c r="D825" s="158"/>
    </row>
    <row r="826" spans="1:4" ht="14.25" customHeight="1">
      <c r="A826" s="158"/>
      <c r="B826" s="158"/>
      <c r="C826" s="158"/>
      <c r="D826" s="158"/>
    </row>
    <row r="827" spans="1:4" ht="14.25" customHeight="1">
      <c r="A827" s="158"/>
      <c r="B827" s="158"/>
      <c r="C827" s="158"/>
      <c r="D827" s="158"/>
    </row>
    <row r="828" spans="1:4" ht="14.25" customHeight="1">
      <c r="A828" s="158"/>
      <c r="B828" s="158"/>
      <c r="C828" s="158"/>
      <c r="D828" s="158"/>
    </row>
    <row r="829" spans="1:4" ht="14.25" customHeight="1">
      <c r="A829" s="158"/>
      <c r="B829" s="158"/>
      <c r="C829" s="158"/>
      <c r="D829" s="158"/>
    </row>
    <row r="830" spans="1:4" ht="14.25" customHeight="1">
      <c r="A830" s="158"/>
      <c r="B830" s="158"/>
      <c r="C830" s="158"/>
      <c r="D830" s="158"/>
    </row>
    <row r="831" spans="1:4" ht="14.25" customHeight="1">
      <c r="A831" s="158"/>
      <c r="B831" s="158"/>
      <c r="C831" s="158"/>
      <c r="D831" s="158"/>
    </row>
    <row r="832" spans="1:4" ht="14.25" customHeight="1">
      <c r="A832" s="158"/>
      <c r="B832" s="158"/>
      <c r="C832" s="158"/>
      <c r="D832" s="158"/>
    </row>
    <row r="833" spans="1:4" ht="14.25" customHeight="1">
      <c r="A833" s="158"/>
      <c r="B833" s="158"/>
      <c r="C833" s="158"/>
      <c r="D833" s="158"/>
    </row>
    <row r="834" spans="1:4" ht="14.25" customHeight="1">
      <c r="A834" s="158"/>
      <c r="B834" s="158"/>
      <c r="C834" s="158"/>
      <c r="D834" s="158"/>
    </row>
    <row r="835" spans="1:4" ht="14.25" customHeight="1">
      <c r="A835" s="158"/>
      <c r="B835" s="158"/>
      <c r="C835" s="158"/>
      <c r="D835" s="158"/>
    </row>
    <row r="836" spans="1:4" ht="14.25" customHeight="1">
      <c r="A836" s="158"/>
      <c r="B836" s="158"/>
      <c r="C836" s="158"/>
      <c r="D836" s="158"/>
    </row>
    <row r="837" spans="1:4" ht="14.25" customHeight="1">
      <c r="A837" s="158"/>
      <c r="B837" s="158"/>
      <c r="C837" s="158"/>
      <c r="D837" s="158"/>
    </row>
    <row r="838" spans="1:4" ht="14.25" customHeight="1">
      <c r="A838" s="158"/>
      <c r="B838" s="158"/>
      <c r="C838" s="158"/>
      <c r="D838" s="158"/>
    </row>
    <row r="839" spans="1:4" ht="14.25" customHeight="1">
      <c r="A839" s="158"/>
      <c r="B839" s="158"/>
      <c r="C839" s="158"/>
      <c r="D839" s="158"/>
    </row>
    <row r="840" spans="1:4" ht="14.25" customHeight="1">
      <c r="A840" s="158"/>
      <c r="B840" s="158"/>
      <c r="C840" s="158"/>
      <c r="D840" s="158"/>
    </row>
    <row r="841" spans="1:4" ht="14.25" customHeight="1">
      <c r="A841" s="158"/>
      <c r="B841" s="158"/>
      <c r="C841" s="158"/>
      <c r="D841" s="158"/>
    </row>
    <row r="842" spans="1:4" ht="14.25" customHeight="1">
      <c r="A842" s="158"/>
      <c r="B842" s="158"/>
      <c r="C842" s="158"/>
      <c r="D842" s="158"/>
    </row>
    <row r="843" spans="1:4" ht="14.25" customHeight="1">
      <c r="A843" s="158"/>
      <c r="B843" s="158"/>
      <c r="C843" s="158"/>
      <c r="D843" s="158"/>
    </row>
    <row r="844" spans="1:4" ht="14.25" customHeight="1">
      <c r="A844" s="158"/>
      <c r="B844" s="158"/>
      <c r="C844" s="158"/>
      <c r="D844" s="158"/>
    </row>
    <row r="845" spans="1:4" ht="14.25" customHeight="1">
      <c r="A845" s="158"/>
      <c r="B845" s="158"/>
      <c r="C845" s="158"/>
      <c r="D845" s="158"/>
    </row>
    <row r="846" spans="1:4" ht="14.25" customHeight="1">
      <c r="A846" s="158"/>
      <c r="B846" s="158"/>
      <c r="C846" s="158"/>
      <c r="D846" s="158"/>
    </row>
    <row r="847" spans="1:4" ht="14.25" customHeight="1">
      <c r="A847" s="158"/>
      <c r="B847" s="158"/>
      <c r="C847" s="158"/>
      <c r="D847" s="158"/>
    </row>
    <row r="848" spans="1:4" ht="14.25" customHeight="1">
      <c r="A848" s="158"/>
      <c r="B848" s="158"/>
      <c r="C848" s="158"/>
      <c r="D848" s="158"/>
    </row>
    <row r="849" spans="1:4" ht="14.25" customHeight="1">
      <c r="A849" s="158"/>
      <c r="B849" s="158"/>
      <c r="C849" s="158"/>
      <c r="D849" s="158"/>
    </row>
    <row r="850" spans="1:4" ht="14.25" customHeight="1">
      <c r="A850" s="158"/>
      <c r="B850" s="158"/>
      <c r="C850" s="158"/>
      <c r="D850" s="158"/>
    </row>
    <row r="851" spans="1:4" ht="14.25" customHeight="1">
      <c r="A851" s="158"/>
      <c r="B851" s="158"/>
      <c r="C851" s="158"/>
      <c r="D851" s="158"/>
    </row>
    <row r="852" spans="1:4" ht="14.25" customHeight="1">
      <c r="A852" s="158"/>
      <c r="B852" s="158"/>
      <c r="C852" s="158"/>
      <c r="D852" s="158"/>
    </row>
    <row r="853" spans="1:4" ht="14.25" customHeight="1">
      <c r="A853" s="158"/>
      <c r="B853" s="158"/>
      <c r="C853" s="158"/>
      <c r="D853" s="158"/>
    </row>
    <row r="854" spans="1:4" ht="14.25" customHeight="1">
      <c r="A854" s="158"/>
      <c r="B854" s="158"/>
      <c r="C854" s="158"/>
      <c r="D854" s="158"/>
    </row>
    <row r="855" spans="1:4" ht="14.25" customHeight="1">
      <c r="A855" s="158"/>
      <c r="B855" s="158"/>
      <c r="C855" s="158"/>
      <c r="D855" s="158"/>
    </row>
    <row r="856" spans="1:4" ht="14.25" customHeight="1">
      <c r="A856" s="158"/>
      <c r="B856" s="158"/>
      <c r="C856" s="158"/>
      <c r="D856" s="158"/>
    </row>
    <row r="857" spans="1:4" ht="14.25" customHeight="1">
      <c r="A857" s="158"/>
      <c r="B857" s="158"/>
      <c r="C857" s="158"/>
      <c r="D857" s="158"/>
    </row>
    <row r="858" spans="1:4" ht="14.25" customHeight="1">
      <c r="A858" s="158"/>
      <c r="B858" s="158"/>
      <c r="C858" s="158"/>
      <c r="D858" s="158"/>
    </row>
    <row r="859" spans="1:4" ht="14.25" customHeight="1">
      <c r="A859" s="158"/>
      <c r="B859" s="158"/>
      <c r="C859" s="158"/>
      <c r="D859" s="158"/>
    </row>
    <row r="860" spans="1:4" ht="14.25" customHeight="1">
      <c r="A860" s="158"/>
      <c r="B860" s="158"/>
      <c r="C860" s="158"/>
      <c r="D860" s="158"/>
    </row>
    <row r="861" spans="1:4" ht="14.25" customHeight="1">
      <c r="A861" s="158"/>
      <c r="B861" s="158"/>
      <c r="C861" s="158"/>
      <c r="D861" s="158"/>
    </row>
    <row r="862" spans="1:4" ht="14.25" customHeight="1">
      <c r="A862" s="158"/>
      <c r="B862" s="158"/>
      <c r="C862" s="158"/>
      <c r="D862" s="158"/>
    </row>
    <row r="863" spans="1:4" ht="14.25" customHeight="1">
      <c r="A863" s="158"/>
      <c r="B863" s="158"/>
      <c r="C863" s="158"/>
      <c r="D863" s="158"/>
    </row>
    <row r="864" spans="1:4" ht="14.25" customHeight="1">
      <c r="A864" s="158"/>
      <c r="B864" s="158"/>
      <c r="C864" s="158"/>
      <c r="D864" s="158"/>
    </row>
    <row r="865" spans="1:4" ht="14.25" customHeight="1">
      <c r="A865" s="158"/>
      <c r="B865" s="158"/>
      <c r="C865" s="158"/>
      <c r="D865" s="158"/>
    </row>
    <row r="866" spans="1:4" ht="14.25" customHeight="1">
      <c r="A866" s="158"/>
      <c r="B866" s="158"/>
      <c r="C866" s="158"/>
      <c r="D866" s="158"/>
    </row>
    <row r="867" spans="1:4" ht="14.25" customHeight="1">
      <c r="A867" s="158"/>
      <c r="B867" s="158"/>
      <c r="C867" s="158"/>
      <c r="D867" s="158"/>
    </row>
    <row r="868" spans="1:4" ht="14.25" customHeight="1">
      <c r="A868" s="158"/>
      <c r="B868" s="158"/>
      <c r="C868" s="158"/>
      <c r="D868" s="158"/>
    </row>
    <row r="869" spans="1:4" ht="14.25" customHeight="1">
      <c r="A869" s="158"/>
      <c r="B869" s="158"/>
      <c r="C869" s="158"/>
      <c r="D869" s="158"/>
    </row>
    <row r="870" spans="1:4" ht="14.25" customHeight="1">
      <c r="A870" s="158"/>
      <c r="B870" s="158"/>
      <c r="C870" s="158"/>
      <c r="D870" s="158"/>
    </row>
    <row r="871" spans="1:4" ht="14.25" customHeight="1">
      <c r="A871" s="158"/>
      <c r="B871" s="158"/>
      <c r="C871" s="158"/>
      <c r="D871" s="158"/>
    </row>
    <row r="872" spans="1:4" ht="14.25" customHeight="1">
      <c r="A872" s="158"/>
      <c r="B872" s="158"/>
      <c r="C872" s="158"/>
      <c r="D872" s="158"/>
    </row>
    <row r="873" spans="1:4" ht="14.25" customHeight="1">
      <c r="A873" s="158"/>
      <c r="B873" s="158"/>
      <c r="C873" s="158"/>
      <c r="D873" s="158"/>
    </row>
    <row r="874" spans="1:4" ht="14.25" customHeight="1">
      <c r="A874" s="158"/>
      <c r="B874" s="158"/>
      <c r="C874" s="158"/>
      <c r="D874" s="158"/>
    </row>
    <row r="875" spans="1:4" ht="14.25" customHeight="1">
      <c r="A875" s="158"/>
      <c r="B875" s="158"/>
      <c r="C875" s="158"/>
      <c r="D875" s="158"/>
    </row>
    <row r="876" spans="1:4" ht="14.25" customHeight="1">
      <c r="A876" s="158"/>
      <c r="B876" s="158"/>
      <c r="C876" s="158"/>
      <c r="D876" s="158"/>
    </row>
    <row r="877" spans="1:4" ht="14.25" customHeight="1">
      <c r="A877" s="158"/>
      <c r="B877" s="158"/>
      <c r="C877" s="158"/>
      <c r="D877" s="158"/>
    </row>
    <row r="878" spans="1:4" ht="14.25" customHeight="1">
      <c r="A878" s="158"/>
      <c r="B878" s="158"/>
      <c r="C878" s="158"/>
      <c r="D878" s="158"/>
    </row>
    <row r="879" spans="1:4" ht="14.25" customHeight="1">
      <c r="A879" s="158"/>
      <c r="B879" s="158"/>
      <c r="C879" s="158"/>
      <c r="D879" s="158"/>
    </row>
    <row r="880" spans="1:4" ht="14.25" customHeight="1">
      <c r="A880" s="158"/>
      <c r="B880" s="158"/>
      <c r="C880" s="158"/>
      <c r="D880" s="158"/>
    </row>
    <row r="881" spans="1:4" ht="14.25" customHeight="1">
      <c r="A881" s="158"/>
      <c r="B881" s="158"/>
      <c r="C881" s="158"/>
      <c r="D881" s="158"/>
    </row>
    <row r="882" spans="1:4" ht="14.25" customHeight="1">
      <c r="A882" s="158"/>
      <c r="B882" s="158"/>
      <c r="C882" s="158"/>
      <c r="D882" s="158"/>
    </row>
    <row r="883" spans="1:4" ht="14.25" customHeight="1">
      <c r="A883" s="158"/>
      <c r="B883" s="158"/>
      <c r="C883" s="158"/>
      <c r="D883" s="158"/>
    </row>
    <row r="884" spans="1:4" ht="14.25" customHeight="1">
      <c r="A884" s="158"/>
      <c r="B884" s="158"/>
      <c r="C884" s="158"/>
      <c r="D884" s="158"/>
    </row>
    <row r="885" spans="1:4" ht="14.25" customHeight="1">
      <c r="A885" s="158"/>
      <c r="B885" s="158"/>
      <c r="C885" s="158"/>
      <c r="D885" s="158"/>
    </row>
    <row r="886" spans="1:4" ht="14.25" customHeight="1">
      <c r="A886" s="158"/>
      <c r="B886" s="158"/>
      <c r="C886" s="158"/>
      <c r="D886" s="158"/>
    </row>
    <row r="887" spans="1:4" ht="14.25" customHeight="1">
      <c r="A887" s="158"/>
      <c r="B887" s="158"/>
      <c r="C887" s="158"/>
      <c r="D887" s="158"/>
    </row>
    <row r="888" spans="1:4" ht="14.25" customHeight="1">
      <c r="A888" s="158"/>
      <c r="B888" s="158"/>
      <c r="C888" s="158"/>
      <c r="D888" s="158"/>
    </row>
    <row r="889" spans="1:4" ht="14.25" customHeight="1">
      <c r="A889" s="158"/>
      <c r="B889" s="158"/>
      <c r="C889" s="158"/>
      <c r="D889" s="158"/>
    </row>
    <row r="890" spans="1:4" ht="14.25" customHeight="1">
      <c r="A890" s="158"/>
      <c r="B890" s="158"/>
      <c r="C890" s="158"/>
      <c r="D890" s="158"/>
    </row>
    <row r="891" spans="1:4" ht="14.25" customHeight="1">
      <c r="A891" s="158"/>
      <c r="B891" s="158"/>
      <c r="C891" s="158"/>
      <c r="D891" s="158"/>
    </row>
    <row r="892" spans="1:4" ht="14.25" customHeight="1">
      <c r="A892" s="158"/>
      <c r="B892" s="158"/>
      <c r="C892" s="158"/>
      <c r="D892" s="158"/>
    </row>
    <row r="893" spans="1:4" ht="14.25" customHeight="1">
      <c r="A893" s="158"/>
      <c r="B893" s="158"/>
      <c r="C893" s="158"/>
      <c r="D893" s="158"/>
    </row>
    <row r="894" spans="1:4" ht="14.25" customHeight="1">
      <c r="A894" s="158"/>
      <c r="B894" s="158"/>
      <c r="C894" s="158"/>
      <c r="D894" s="158"/>
    </row>
    <row r="895" spans="1:4" ht="14.25" customHeight="1">
      <c r="A895" s="158"/>
      <c r="B895" s="158"/>
      <c r="C895" s="158"/>
      <c r="D895" s="158"/>
    </row>
    <row r="896" spans="1:4" ht="14.25" customHeight="1">
      <c r="A896" s="158"/>
      <c r="B896" s="158"/>
      <c r="C896" s="158"/>
      <c r="D896" s="158"/>
    </row>
    <row r="897" spans="1:4" ht="14.25" customHeight="1">
      <c r="A897" s="158"/>
      <c r="B897" s="158"/>
      <c r="C897" s="158"/>
      <c r="D897" s="158"/>
    </row>
    <row r="898" spans="1:4" ht="14.25" customHeight="1">
      <c r="A898" s="158"/>
      <c r="B898" s="158"/>
      <c r="C898" s="158"/>
      <c r="D898" s="158"/>
    </row>
    <row r="899" spans="1:4" ht="14.25" customHeight="1">
      <c r="A899" s="158"/>
      <c r="B899" s="158"/>
      <c r="C899" s="158"/>
      <c r="D899" s="158"/>
    </row>
    <row r="900" spans="1:4" ht="14.25" customHeight="1">
      <c r="A900" s="158"/>
      <c r="B900" s="158"/>
      <c r="C900" s="158"/>
      <c r="D900" s="158"/>
    </row>
    <row r="901" spans="1:4" ht="14.25" customHeight="1">
      <c r="A901" s="158"/>
      <c r="B901" s="158"/>
      <c r="C901" s="158"/>
      <c r="D901" s="158"/>
    </row>
    <row r="902" spans="1:4" ht="14.25" customHeight="1">
      <c r="A902" s="158"/>
      <c r="B902" s="158"/>
      <c r="C902" s="158"/>
      <c r="D902" s="158"/>
    </row>
    <row r="903" spans="1:4" ht="14.25" customHeight="1">
      <c r="A903" s="158"/>
      <c r="B903" s="158"/>
      <c r="C903" s="158"/>
      <c r="D903" s="158"/>
    </row>
    <row r="904" spans="1:4" ht="14.25" customHeight="1">
      <c r="A904" s="158"/>
      <c r="B904" s="158"/>
      <c r="C904" s="158"/>
      <c r="D904" s="158"/>
    </row>
    <row r="905" spans="1:4" ht="14.25" customHeight="1">
      <c r="A905" s="158"/>
      <c r="B905" s="158"/>
      <c r="C905" s="158"/>
      <c r="D905" s="158"/>
    </row>
    <row r="906" spans="1:4" ht="14.25" customHeight="1">
      <c r="A906" s="158"/>
      <c r="B906" s="158"/>
      <c r="C906" s="158"/>
      <c r="D906" s="158"/>
    </row>
    <row r="907" spans="1:4" ht="14.25" customHeight="1">
      <c r="A907" s="158"/>
      <c r="B907" s="158"/>
      <c r="C907" s="158"/>
      <c r="D907" s="158"/>
    </row>
    <row r="908" spans="1:4" ht="14.25" customHeight="1">
      <c r="A908" s="158"/>
      <c r="B908" s="158"/>
      <c r="C908" s="158"/>
      <c r="D908" s="158"/>
    </row>
    <row r="909" spans="1:4" ht="14.25" customHeight="1">
      <c r="A909" s="158"/>
      <c r="B909" s="158"/>
      <c r="C909" s="158"/>
      <c r="D909" s="158"/>
    </row>
    <row r="910" spans="1:4" ht="14.25" customHeight="1">
      <c r="A910" s="158"/>
      <c r="B910" s="158"/>
      <c r="C910" s="158"/>
      <c r="D910" s="158"/>
    </row>
    <row r="911" spans="1:4" ht="14.25" customHeight="1">
      <c r="A911" s="158"/>
      <c r="B911" s="158"/>
      <c r="C911" s="158"/>
      <c r="D911" s="158"/>
    </row>
    <row r="912" spans="1:4" ht="14.25" customHeight="1">
      <c r="A912" s="158"/>
      <c r="B912" s="158"/>
      <c r="C912" s="158"/>
      <c r="D912" s="158"/>
    </row>
    <row r="913" spans="1:4" ht="14.25" customHeight="1">
      <c r="A913" s="158"/>
      <c r="B913" s="158"/>
      <c r="C913" s="158"/>
      <c r="D913" s="158"/>
    </row>
    <row r="914" spans="1:4" ht="14.25" customHeight="1">
      <c r="A914" s="158"/>
      <c r="B914" s="158"/>
      <c r="C914" s="158"/>
      <c r="D914" s="158"/>
    </row>
    <row r="915" spans="1:4" ht="14.25" customHeight="1">
      <c r="A915" s="158"/>
      <c r="B915" s="158"/>
      <c r="C915" s="158"/>
      <c r="D915" s="158"/>
    </row>
    <row r="916" spans="1:4" ht="14.25" customHeight="1">
      <c r="A916" s="158"/>
      <c r="B916" s="158"/>
      <c r="C916" s="158"/>
      <c r="D916" s="158"/>
    </row>
    <row r="917" spans="1:4" ht="14.25" customHeight="1">
      <c r="A917" s="158"/>
      <c r="B917" s="158"/>
      <c r="C917" s="158"/>
      <c r="D917" s="158"/>
    </row>
    <row r="918" spans="1:4" ht="14.25" customHeight="1">
      <c r="A918" s="158"/>
      <c r="B918" s="158"/>
      <c r="C918" s="158"/>
      <c r="D918" s="158"/>
    </row>
    <row r="919" spans="1:4" ht="14.25" customHeight="1">
      <c r="A919" s="158"/>
      <c r="B919" s="158"/>
      <c r="C919" s="158"/>
      <c r="D919" s="158"/>
    </row>
    <row r="920" spans="1:4" ht="14.25" customHeight="1">
      <c r="A920" s="158"/>
      <c r="B920" s="158"/>
      <c r="C920" s="158"/>
      <c r="D920" s="158"/>
    </row>
    <row r="921" spans="1:4" ht="14.25" customHeight="1">
      <c r="A921" s="158"/>
      <c r="B921" s="158"/>
      <c r="C921" s="158"/>
      <c r="D921" s="158"/>
    </row>
    <row r="922" spans="1:4" ht="14.25" customHeight="1">
      <c r="A922" s="158"/>
      <c r="B922" s="158"/>
      <c r="C922" s="158"/>
      <c r="D922" s="158"/>
    </row>
    <row r="923" spans="1:4" ht="14.25" customHeight="1">
      <c r="A923" s="158"/>
      <c r="B923" s="158"/>
      <c r="C923" s="158"/>
      <c r="D923" s="158"/>
    </row>
    <row r="924" spans="1:4" ht="14.25" customHeight="1">
      <c r="A924" s="158"/>
      <c r="B924" s="158"/>
      <c r="C924" s="158"/>
      <c r="D924" s="158"/>
    </row>
    <row r="925" spans="1:4" ht="14.25" customHeight="1">
      <c r="A925" s="158"/>
      <c r="B925" s="158"/>
      <c r="C925" s="158"/>
      <c r="D925" s="158"/>
    </row>
    <row r="926" spans="1:4" ht="14.25" customHeight="1">
      <c r="A926" s="158"/>
      <c r="B926" s="158"/>
      <c r="C926" s="158"/>
      <c r="D926" s="158"/>
    </row>
    <row r="927" spans="1:4" ht="14.25" customHeight="1">
      <c r="A927" s="158"/>
      <c r="B927" s="158"/>
      <c r="C927" s="158"/>
      <c r="D927" s="158"/>
    </row>
    <row r="928" spans="1:4" ht="14.25" customHeight="1">
      <c r="A928" s="158"/>
      <c r="B928" s="158"/>
      <c r="C928" s="158"/>
      <c r="D928" s="158"/>
    </row>
    <row r="929" spans="1:4" ht="14.25" customHeight="1">
      <c r="A929" s="158"/>
      <c r="B929" s="158"/>
      <c r="C929" s="158"/>
      <c r="D929" s="158"/>
    </row>
    <row r="930" spans="1:4" ht="14.25" customHeight="1">
      <c r="A930" s="158"/>
      <c r="B930" s="158"/>
      <c r="C930" s="158"/>
      <c r="D930" s="158"/>
    </row>
    <row r="931" spans="1:4" ht="14.25" customHeight="1">
      <c r="A931" s="158"/>
      <c r="B931" s="158"/>
      <c r="C931" s="158"/>
      <c r="D931" s="158"/>
    </row>
    <row r="932" spans="1:4" ht="14.25" customHeight="1">
      <c r="A932" s="158"/>
      <c r="B932" s="158"/>
      <c r="C932" s="158"/>
      <c r="D932" s="158"/>
    </row>
    <row r="933" spans="1:4" ht="14.25" customHeight="1">
      <c r="A933" s="158"/>
      <c r="B933" s="158"/>
      <c r="C933" s="158"/>
      <c r="D933" s="158"/>
    </row>
    <row r="934" spans="1:4" ht="14.25" customHeight="1">
      <c r="A934" s="158"/>
      <c r="B934" s="158"/>
      <c r="C934" s="158"/>
      <c r="D934" s="158"/>
    </row>
    <row r="935" spans="1:4" ht="14.25" customHeight="1">
      <c r="A935" s="158"/>
      <c r="B935" s="158"/>
      <c r="C935" s="158"/>
      <c r="D935" s="158"/>
    </row>
    <row r="936" spans="1:4" ht="14.25" customHeight="1">
      <c r="A936" s="158"/>
      <c r="B936" s="158"/>
      <c r="C936" s="158"/>
      <c r="D936" s="158"/>
    </row>
    <row r="937" spans="1:4" ht="14.25" customHeight="1">
      <c r="A937" s="158"/>
      <c r="B937" s="158"/>
      <c r="C937" s="158"/>
      <c r="D937" s="158"/>
    </row>
    <row r="938" spans="1:4" ht="14.25" customHeight="1">
      <c r="A938" s="158"/>
      <c r="B938" s="158"/>
      <c r="C938" s="158"/>
      <c r="D938" s="158"/>
    </row>
    <row r="939" spans="1:4" ht="14.25" customHeight="1">
      <c r="A939" s="158"/>
      <c r="B939" s="158"/>
      <c r="C939" s="158"/>
      <c r="D939" s="158"/>
    </row>
    <row r="940" spans="1:4" ht="14.25" customHeight="1">
      <c r="A940" s="158"/>
      <c r="B940" s="158"/>
      <c r="C940" s="158"/>
      <c r="D940" s="158"/>
    </row>
    <row r="941" spans="1:4" ht="14.25" customHeight="1">
      <c r="A941" s="158"/>
      <c r="B941" s="158"/>
      <c r="C941" s="158"/>
      <c r="D941" s="158"/>
    </row>
    <row r="942" spans="1:4" ht="14.25" customHeight="1">
      <c r="A942" s="158"/>
      <c r="B942" s="158"/>
      <c r="C942" s="158"/>
      <c r="D942" s="158"/>
    </row>
    <row r="943" spans="1:4" ht="14.25" customHeight="1">
      <c r="A943" s="158"/>
      <c r="B943" s="158"/>
      <c r="C943" s="158"/>
      <c r="D943" s="158"/>
    </row>
    <row r="944" spans="1:4" ht="14.25" customHeight="1">
      <c r="A944" s="158"/>
      <c r="B944" s="158"/>
      <c r="C944" s="158"/>
      <c r="D944" s="158"/>
    </row>
    <row r="945" spans="1:4" ht="14.25" customHeight="1">
      <c r="A945" s="158"/>
      <c r="B945" s="158"/>
      <c r="C945" s="158"/>
      <c r="D945" s="158"/>
    </row>
    <row r="946" spans="1:4" ht="14.25" customHeight="1">
      <c r="A946" s="158"/>
      <c r="B946" s="158"/>
      <c r="C946" s="158"/>
      <c r="D946" s="158"/>
    </row>
    <row r="947" spans="1:4" ht="14.25" customHeight="1">
      <c r="A947" s="158"/>
      <c r="B947" s="158"/>
      <c r="C947" s="158"/>
      <c r="D947" s="158"/>
    </row>
    <row r="948" spans="1:4" ht="14.25" customHeight="1">
      <c r="A948" s="158"/>
      <c r="B948" s="158"/>
      <c r="C948" s="158"/>
      <c r="D948" s="158"/>
    </row>
    <row r="949" spans="1:4" ht="14.25" customHeight="1">
      <c r="A949" s="158"/>
      <c r="B949" s="158"/>
      <c r="C949" s="158"/>
      <c r="D949" s="158"/>
    </row>
    <row r="950" spans="1:4" ht="14.25" customHeight="1">
      <c r="A950" s="158"/>
      <c r="B950" s="158"/>
      <c r="C950" s="158"/>
      <c r="D950" s="158"/>
    </row>
    <row r="951" spans="1:4" ht="14.25" customHeight="1">
      <c r="A951" s="158"/>
      <c r="B951" s="158"/>
      <c r="C951" s="158"/>
      <c r="D951" s="158"/>
    </row>
    <row r="952" spans="1:4" ht="14.25" customHeight="1">
      <c r="A952" s="158"/>
      <c r="B952" s="158"/>
      <c r="C952" s="158"/>
      <c r="D952" s="158"/>
    </row>
    <row r="953" spans="1:4" ht="14.25" customHeight="1">
      <c r="A953" s="158"/>
      <c r="B953" s="158"/>
      <c r="C953" s="158"/>
      <c r="D953" s="158"/>
    </row>
    <row r="954" spans="1:4" ht="14.25" customHeight="1">
      <c r="A954" s="158"/>
      <c r="B954" s="158"/>
      <c r="C954" s="158"/>
      <c r="D954" s="158"/>
    </row>
    <row r="955" spans="1:4" ht="14.25" customHeight="1">
      <c r="A955" s="158"/>
      <c r="B955" s="158"/>
      <c r="C955" s="158"/>
      <c r="D955" s="158"/>
    </row>
    <row r="956" spans="1:4" ht="14.25" customHeight="1">
      <c r="A956" s="158"/>
      <c r="B956" s="158"/>
      <c r="C956" s="158"/>
      <c r="D956" s="158"/>
    </row>
    <row r="957" spans="1:4" ht="14.25" customHeight="1">
      <c r="A957" s="158"/>
      <c r="B957" s="158"/>
      <c r="C957" s="158"/>
      <c r="D957" s="158"/>
    </row>
    <row r="958" spans="1:4" ht="14.25" customHeight="1">
      <c r="A958" s="158"/>
      <c r="B958" s="158"/>
      <c r="C958" s="158"/>
      <c r="D958" s="158"/>
    </row>
    <row r="959" spans="1:4" ht="14.25" customHeight="1">
      <c r="A959" s="158"/>
      <c r="B959" s="158"/>
      <c r="C959" s="158"/>
      <c r="D959" s="158"/>
    </row>
    <row r="960" spans="1:4" ht="14.25" customHeight="1">
      <c r="A960" s="158"/>
      <c r="B960" s="158"/>
      <c r="C960" s="158"/>
      <c r="D960" s="158"/>
    </row>
    <row r="961" spans="1:4" ht="14.25" customHeight="1">
      <c r="A961" s="158"/>
      <c r="B961" s="158"/>
      <c r="C961" s="158"/>
      <c r="D961" s="158"/>
    </row>
    <row r="962" spans="1:4" ht="14.25" customHeight="1">
      <c r="A962" s="158"/>
      <c r="B962" s="158"/>
      <c r="C962" s="158"/>
      <c r="D962" s="158"/>
    </row>
    <row r="963" spans="1:4" ht="14.25" customHeight="1">
      <c r="A963" s="158"/>
      <c r="B963" s="158"/>
      <c r="C963" s="158"/>
      <c r="D963" s="158"/>
    </row>
    <row r="964" spans="1:4" ht="14.25" customHeight="1">
      <c r="A964" s="158"/>
      <c r="B964" s="158"/>
      <c r="C964" s="158"/>
      <c r="D964" s="158"/>
    </row>
    <row r="965" spans="1:4" ht="14.25" customHeight="1">
      <c r="A965" s="158"/>
      <c r="B965" s="158"/>
      <c r="C965" s="158"/>
      <c r="D965" s="158"/>
    </row>
    <row r="966" spans="1:4" ht="14.25" customHeight="1">
      <c r="A966" s="158"/>
      <c r="B966" s="158"/>
      <c r="C966" s="158"/>
      <c r="D966" s="158"/>
    </row>
    <row r="967" spans="1:4" ht="14.25" customHeight="1">
      <c r="A967" s="158"/>
      <c r="B967" s="158"/>
      <c r="C967" s="158"/>
      <c r="D967" s="158"/>
    </row>
    <row r="968" spans="1:4" ht="14.25" customHeight="1">
      <c r="A968" s="158"/>
      <c r="B968" s="158"/>
      <c r="C968" s="158"/>
      <c r="D968" s="158"/>
    </row>
    <row r="969" spans="1:4" ht="14.25" customHeight="1">
      <c r="A969" s="158"/>
      <c r="B969" s="158"/>
      <c r="C969" s="158"/>
      <c r="D969" s="158"/>
    </row>
    <row r="970" spans="1:4" ht="14.25" customHeight="1">
      <c r="A970" s="158"/>
      <c r="B970" s="158"/>
      <c r="C970" s="158"/>
      <c r="D970" s="158"/>
    </row>
    <row r="971" spans="1:4" ht="14.25" customHeight="1">
      <c r="A971" s="158"/>
      <c r="B971" s="158"/>
      <c r="C971" s="158"/>
      <c r="D971" s="158"/>
    </row>
    <row r="972" spans="1:4" ht="14.25" customHeight="1">
      <c r="A972" s="158"/>
      <c r="B972" s="158"/>
      <c r="C972" s="158"/>
      <c r="D972" s="158"/>
    </row>
    <row r="973" spans="1:4" ht="14.25" customHeight="1">
      <c r="A973" s="158"/>
      <c r="B973" s="158"/>
      <c r="C973" s="158"/>
      <c r="D973" s="158"/>
    </row>
    <row r="974" spans="1:4" ht="14.25" customHeight="1">
      <c r="A974" s="158"/>
      <c r="B974" s="158"/>
      <c r="C974" s="158"/>
      <c r="D974" s="158"/>
    </row>
    <row r="975" spans="1:4" ht="14.25" customHeight="1">
      <c r="A975" s="158"/>
      <c r="B975" s="158"/>
      <c r="C975" s="158"/>
      <c r="D975" s="158"/>
    </row>
    <row r="976" spans="1:4" ht="14.25" customHeight="1">
      <c r="A976" s="158"/>
      <c r="B976" s="158"/>
      <c r="C976" s="158"/>
      <c r="D976" s="158"/>
    </row>
    <row r="977" spans="1:4" ht="14.25" customHeight="1">
      <c r="A977" s="158"/>
      <c r="B977" s="158"/>
      <c r="C977" s="158"/>
      <c r="D977" s="158"/>
    </row>
    <row r="978" spans="1:4" ht="14.25" customHeight="1">
      <c r="A978" s="158"/>
      <c r="B978" s="158"/>
      <c r="C978" s="158"/>
      <c r="D978" s="158"/>
    </row>
    <row r="979" spans="1:4" ht="14.25" customHeight="1">
      <c r="A979" s="158"/>
      <c r="B979" s="158"/>
      <c r="C979" s="158"/>
      <c r="D979" s="158"/>
    </row>
    <row r="980" spans="1:4" ht="14.25" customHeight="1">
      <c r="A980" s="158"/>
      <c r="B980" s="158"/>
      <c r="C980" s="158"/>
      <c r="D980" s="158"/>
    </row>
    <row r="981" spans="1:4" ht="14.25" customHeight="1">
      <c r="A981" s="158"/>
      <c r="B981" s="158"/>
      <c r="C981" s="158"/>
      <c r="D981" s="158"/>
    </row>
    <row r="982" spans="1:4" ht="14.25" customHeight="1">
      <c r="A982" s="158"/>
      <c r="B982" s="158"/>
      <c r="C982" s="158"/>
      <c r="D982" s="158"/>
    </row>
    <row r="983" spans="1:4" ht="14.25" customHeight="1">
      <c r="A983" s="158"/>
      <c r="B983" s="158"/>
      <c r="C983" s="158"/>
      <c r="D983" s="158"/>
    </row>
    <row r="984" spans="1:4" ht="14.25" customHeight="1">
      <c r="A984" s="158"/>
      <c r="B984" s="158"/>
      <c r="C984" s="158"/>
      <c r="D984" s="158"/>
    </row>
    <row r="985" spans="1:4" ht="14.25" customHeight="1">
      <c r="A985" s="158"/>
      <c r="B985" s="158"/>
      <c r="C985" s="158"/>
      <c r="D985" s="158"/>
    </row>
    <row r="986" spans="1:4" ht="14.25" customHeight="1">
      <c r="A986" s="158"/>
      <c r="B986" s="158"/>
      <c r="C986" s="158"/>
      <c r="D986" s="158"/>
    </row>
    <row r="987" spans="1:4" ht="14.25" customHeight="1">
      <c r="A987" s="158"/>
      <c r="B987" s="158"/>
      <c r="C987" s="158"/>
      <c r="D987" s="158"/>
    </row>
    <row r="988" spans="1:4" ht="14.25" customHeight="1">
      <c r="A988" s="158"/>
      <c r="B988" s="158"/>
      <c r="C988" s="158"/>
      <c r="D988" s="158"/>
    </row>
    <row r="989" spans="1:4" ht="14.25" customHeight="1">
      <c r="A989" s="158"/>
      <c r="B989" s="158"/>
      <c r="C989" s="158"/>
      <c r="D989" s="158"/>
    </row>
    <row r="990" spans="1:4" ht="14.25" customHeight="1">
      <c r="A990" s="158"/>
      <c r="B990" s="158"/>
      <c r="C990" s="158"/>
      <c r="D990" s="158"/>
    </row>
    <row r="991" spans="1:4" ht="14.25" customHeight="1">
      <c r="A991" s="158"/>
      <c r="B991" s="158"/>
      <c r="C991" s="158"/>
      <c r="D991" s="158"/>
    </row>
    <row r="992" spans="1:4" ht="14.25" customHeight="1">
      <c r="A992" s="158"/>
      <c r="B992" s="158"/>
      <c r="C992" s="158"/>
      <c r="D992" s="158"/>
    </row>
    <row r="993" spans="1:4" ht="14.25" customHeight="1">
      <c r="A993" s="158"/>
      <c r="B993" s="158"/>
      <c r="C993" s="158"/>
      <c r="D993" s="158"/>
    </row>
    <row r="994" spans="1:4" ht="14.25" customHeight="1">
      <c r="A994" s="158"/>
      <c r="B994" s="158"/>
      <c r="C994" s="158"/>
      <c r="D994" s="158"/>
    </row>
    <row r="995" spans="1:4" ht="14.25" customHeight="1">
      <c r="A995" s="158"/>
      <c r="B995" s="158"/>
      <c r="C995" s="158"/>
      <c r="D995" s="158"/>
    </row>
    <row r="996" spans="1:4" ht="14.25" customHeight="1">
      <c r="A996" s="158"/>
      <c r="B996" s="158"/>
      <c r="C996" s="158"/>
      <c r="D996" s="158"/>
    </row>
    <row r="997" spans="1:4" ht="14.25" customHeight="1">
      <c r="A997" s="158"/>
      <c r="B997" s="158"/>
      <c r="C997" s="158"/>
      <c r="D997" s="158"/>
    </row>
    <row r="998" spans="1:4" ht="14.25" customHeight="1">
      <c r="A998" s="158"/>
      <c r="B998" s="158"/>
      <c r="C998" s="158"/>
      <c r="D998" s="158"/>
    </row>
    <row r="999" spans="1:4" ht="14.25" customHeight="1">
      <c r="A999" s="158"/>
      <c r="B999" s="158"/>
      <c r="C999" s="158"/>
      <c r="D999" s="158"/>
    </row>
    <row r="1000" spans="1:4" ht="14.25" customHeight="1">
      <c r="A1000" s="158"/>
      <c r="B1000" s="158"/>
      <c r="C1000" s="158"/>
      <c r="D1000" s="158"/>
    </row>
  </sheetData>
  <mergeCells count="4">
    <mergeCell ref="A4:D4"/>
    <mergeCell ref="A5:D5"/>
    <mergeCell ref="A6:D6"/>
    <mergeCell ref="A8:C8"/>
  </mergeCells>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F1-UNIT KERJA</vt:lpstr>
      <vt:lpstr>F2-PUSPEL</vt:lpstr>
      <vt:lpstr>F3-PENDIDIKAN</vt:lpstr>
      <vt:lpstr>F4-USIA</vt:lpstr>
      <vt:lpstr>F5-KELAS JABATAN</vt:lpstr>
      <vt:lpstr>JANUARI (2)</vt:lpstr>
      <vt:lpstr>F6-GENDER</vt:lpstr>
      <vt:lpstr>DATA PEJABAT STRUKTURAL</vt:lpstr>
      <vt:lpstr>JANUARI (sesuai bulan berjalan)</vt:lpstr>
      <vt:lpstr>Usia cek</vt:lpstr>
      <vt:lpstr>MEMORY</vt:lpstr>
      <vt:lpstr>MEMORY-sesuai bulan berjalan</vt:lpstr>
      <vt:lpstr>F 7 DIKLAT</vt:lpstr>
      <vt:lpstr>SUMDIKLAT-JANUARI</vt:lpstr>
      <vt:lpstr>F8-Budaya Korporasi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 Yulianti</dc:creator>
  <cp:lastModifiedBy>Fahmi</cp:lastModifiedBy>
  <dcterms:created xsi:type="dcterms:W3CDTF">2015-06-05T18:17:20Z</dcterms:created>
  <dcterms:modified xsi:type="dcterms:W3CDTF">2022-03-29T06:58:36Z</dcterms:modified>
</cp:coreProperties>
</file>