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(0) PT PTP\(12) GAJI\GAJI 2021\"/>
    </mc:Choice>
  </mc:AlternateContent>
  <bookViews>
    <workbookView xWindow="0" yWindow="0" windowWidth="20490" windowHeight="7455" tabRatio="661" firstSheet="1" activeTab="4"/>
  </bookViews>
  <sheets>
    <sheet name="0000" sheetId="37" state="veryHidden" r:id="rId1"/>
    <sheet name="REK OP &amp; PLANNER" sheetId="61" r:id="rId2"/>
    <sheet name="Operator" sheetId="66" r:id="rId3"/>
    <sheet name="PLANNER" sheetId="69" r:id="rId4"/>
    <sheet name="SEKRETARIS" sheetId="71" r:id="rId5"/>
  </sheets>
  <definedNames>
    <definedName name="_xlnm.Print_Area" localSheetId="1">'REK OP &amp; PLANNER'!$A$1:$X$37</definedName>
  </definedNames>
  <calcPr calcId="152511"/>
  <fileRecoveryPr autoRecover="0"/>
</workbook>
</file>

<file path=xl/calcChain.xml><?xml version="1.0" encoding="utf-8"?>
<calcChain xmlns="http://schemas.openxmlformats.org/spreadsheetml/2006/main">
  <c r="F27" i="66" l="1"/>
  <c r="J9" i="71" l="1"/>
  <c r="I9" i="71"/>
  <c r="L9" i="69"/>
  <c r="J18" i="69"/>
  <c r="J15" i="69"/>
  <c r="J12" i="69"/>
  <c r="H9" i="66"/>
  <c r="L9" i="66" s="1"/>
  <c r="J45" i="66"/>
  <c r="J42" i="66"/>
  <c r="J39" i="66"/>
  <c r="J36" i="66"/>
  <c r="J33" i="66"/>
  <c r="J30" i="66"/>
  <c r="J27" i="66"/>
  <c r="J24" i="66"/>
  <c r="J21" i="66"/>
  <c r="J18" i="66"/>
  <c r="J15" i="66"/>
  <c r="J11" i="71" l="1"/>
  <c r="G11" i="71"/>
  <c r="F11" i="71"/>
  <c r="H9" i="71"/>
  <c r="L9" i="71" s="1"/>
  <c r="J23" i="61" s="1"/>
  <c r="K11" i="71" l="1"/>
  <c r="L11" i="71"/>
  <c r="H11" i="71"/>
  <c r="I11" i="71"/>
  <c r="J20" i="69"/>
  <c r="F18" i="69"/>
  <c r="E18" i="69"/>
  <c r="K12" i="69"/>
  <c r="K15" i="69" s="1"/>
  <c r="K18" i="69" s="1"/>
  <c r="I12" i="69"/>
  <c r="I15" i="69" s="1"/>
  <c r="I18" i="69" s="1"/>
  <c r="G12" i="69"/>
  <c r="G15" i="69" s="1"/>
  <c r="G18" i="69" s="1"/>
  <c r="F12" i="69"/>
  <c r="F15" i="69" s="1"/>
  <c r="E12" i="69"/>
  <c r="E15" i="69" s="1"/>
  <c r="H9" i="69"/>
  <c r="J24" i="61" s="1"/>
  <c r="E11" i="71" l="1"/>
  <c r="H15" i="69"/>
  <c r="H18" i="69"/>
  <c r="L15" i="69"/>
  <c r="K20" i="69"/>
  <c r="E20" i="69"/>
  <c r="H12" i="69"/>
  <c r="L12" i="69"/>
  <c r="J25" i="61" s="1"/>
  <c r="I20" i="69"/>
  <c r="L18" i="69" l="1"/>
  <c r="J27" i="61" s="1"/>
  <c r="J26" i="61"/>
  <c r="L20" i="69" l="1"/>
  <c r="G20" i="69"/>
  <c r="F20" i="69" l="1"/>
  <c r="H20" i="69"/>
  <c r="J48" i="66" l="1"/>
  <c r="E12" i="66" l="1"/>
  <c r="E15" i="66" s="1"/>
  <c r="F12" i="66"/>
  <c r="F15" i="66" s="1"/>
  <c r="G12" i="66"/>
  <c r="I12" i="66"/>
  <c r="I15" i="66" s="1"/>
  <c r="K12" i="66"/>
  <c r="K15" i="66"/>
  <c r="E18" i="66"/>
  <c r="E21" i="66" s="1"/>
  <c r="E24" i="66" s="1"/>
  <c r="F18" i="66"/>
  <c r="K18" i="66"/>
  <c r="K21" i="66"/>
  <c r="K24" i="66"/>
  <c r="K27" i="66"/>
  <c r="K30" i="66"/>
  <c r="K33" i="66"/>
  <c r="K36" i="66"/>
  <c r="K39" i="66"/>
  <c r="K42" i="66"/>
  <c r="K45" i="66"/>
  <c r="K48" i="66"/>
  <c r="F29" i="61"/>
  <c r="G29" i="61"/>
  <c r="H29" i="61"/>
  <c r="I29" i="61"/>
  <c r="K29" i="61"/>
  <c r="L29" i="61"/>
  <c r="M29" i="61"/>
  <c r="N29" i="61"/>
  <c r="O29" i="61"/>
  <c r="P29" i="61"/>
  <c r="Q29" i="61"/>
  <c r="R29" i="61"/>
  <c r="S29" i="61"/>
  <c r="T29" i="61"/>
  <c r="U29" i="61"/>
  <c r="V29" i="61"/>
  <c r="W29" i="61"/>
  <c r="L45" i="66" l="1"/>
  <c r="J22" i="61" s="1"/>
  <c r="H12" i="66"/>
  <c r="L42" i="66"/>
  <c r="J21" i="61" s="1"/>
  <c r="J11" i="61"/>
  <c r="L30" i="66"/>
  <c r="J18" i="61" s="1"/>
  <c r="L21" i="66"/>
  <c r="J15" i="61" s="1"/>
  <c r="L33" i="66"/>
  <c r="J19" i="61" s="1"/>
  <c r="G15" i="66"/>
  <c r="G18" i="66" s="1"/>
  <c r="G21" i="66" s="1"/>
  <c r="G24" i="66" s="1"/>
  <c r="H24" i="66" s="1"/>
  <c r="H27" i="66" s="1"/>
  <c r="H30" i="66" s="1"/>
  <c r="H33" i="66" s="1"/>
  <c r="H36" i="66" s="1"/>
  <c r="H39" i="66" s="1"/>
  <c r="H42" i="66" s="1"/>
  <c r="H45" i="66" s="1"/>
  <c r="F21" i="66"/>
  <c r="F24" i="66" s="1"/>
  <c r="E27" i="66"/>
  <c r="E30" i="66" s="1"/>
  <c r="E33" i="66" s="1"/>
  <c r="E36" i="66" s="1"/>
  <c r="E39" i="66" s="1"/>
  <c r="E42" i="66" s="1"/>
  <c r="E45" i="66" s="1"/>
  <c r="E48" i="66"/>
  <c r="L36" i="66"/>
  <c r="J20" i="61" s="1"/>
  <c r="L24" i="66"/>
  <c r="J16" i="61" s="1"/>
  <c r="L12" i="66"/>
  <c r="J12" i="61" s="1"/>
  <c r="L39" i="66"/>
  <c r="J10" i="61" s="1"/>
  <c r="I18" i="66"/>
  <c r="I21" i="66" s="1"/>
  <c r="I24" i="66" s="1"/>
  <c r="I27" i="66" s="1"/>
  <c r="I30" i="66" s="1"/>
  <c r="I33" i="66" s="1"/>
  <c r="I36" i="66" s="1"/>
  <c r="I39" i="66" s="1"/>
  <c r="I42" i="66" s="1"/>
  <c r="I45" i="66" s="1"/>
  <c r="L15" i="66" l="1"/>
  <c r="L18" i="66" s="1"/>
  <c r="J14" i="61" s="1"/>
  <c r="L27" i="66"/>
  <c r="J17" i="61" s="1"/>
  <c r="H18" i="66"/>
  <c r="F30" i="66"/>
  <c r="F33" i="66" s="1"/>
  <c r="F36" i="66" s="1"/>
  <c r="F39" i="66" s="1"/>
  <c r="F42" i="66" s="1"/>
  <c r="F45" i="66" s="1"/>
  <c r="G27" i="66"/>
  <c r="G30" i="66" s="1"/>
  <c r="G33" i="66" s="1"/>
  <c r="G36" i="66" s="1"/>
  <c r="G39" i="66" s="1"/>
  <c r="G42" i="66" s="1"/>
  <c r="G45" i="66" s="1"/>
  <c r="H15" i="66"/>
  <c r="G48" i="66"/>
  <c r="H21" i="66"/>
  <c r="I48" i="66"/>
  <c r="F48" i="66" l="1"/>
  <c r="L48" i="66"/>
  <c r="J13" i="61"/>
  <c r="H48" i="66"/>
  <c r="J29" i="61" l="1"/>
</calcChain>
</file>

<file path=xl/sharedStrings.xml><?xml version="1.0" encoding="utf-8"?>
<sst xmlns="http://schemas.openxmlformats.org/spreadsheetml/2006/main" count="242" uniqueCount="132">
  <si>
    <t>NPWP</t>
  </si>
  <si>
    <t>STATUS KAWIN</t>
  </si>
  <si>
    <t>TUNJANGAN CUTI</t>
  </si>
  <si>
    <t>THR</t>
  </si>
  <si>
    <t>IURAN PENSIUN, THT/JHT</t>
  </si>
  <si>
    <t>TUNJANGAN TRANSPORT</t>
  </si>
  <si>
    <t>NO</t>
  </si>
  <si>
    <t>BIAYA JABATAN PENGHASILAN TERATUR</t>
  </si>
  <si>
    <t>JUMLAH PENGHASILAN BRUTO</t>
  </si>
  <si>
    <t>JUMLAH PENGHASILAN NETO SEBULAN</t>
  </si>
  <si>
    <t>JUMLAH PENGURANG</t>
  </si>
  <si>
    <t>PPh Terutang Disetahunkan</t>
  </si>
  <si>
    <t>Sub Total (jika ada NPWP)</t>
  </si>
  <si>
    <t>PT PRIMA TERMINAL PETIKEMAS</t>
  </si>
  <si>
    <t>GAJI</t>
  </si>
  <si>
    <t>TUNJANGAN PERUMAHAN</t>
  </si>
  <si>
    <t>TUNJANGAN KOMUNIKASI</t>
  </si>
  <si>
    <t>JUMLAH PENGHASILAN TIDAK TERATUR</t>
  </si>
  <si>
    <t>JABATAN</t>
  </si>
  <si>
    <t>JUMLAH PENGHASILAN</t>
  </si>
  <si>
    <t>NO REKENING</t>
  </si>
  <si>
    <t xml:space="preserve"> PT PRIMA TERMINAL PETIKEMAS</t>
  </si>
  <si>
    <t>1.</t>
  </si>
  <si>
    <t>MANAJER UMUM</t>
  </si>
  <si>
    <t>2.</t>
  </si>
  <si>
    <t xml:space="preserve"> </t>
  </si>
  <si>
    <t>PANDAPOTAN PULUNGAN</t>
  </si>
  <si>
    <t>MANAJER KEUANGAN</t>
  </si>
  <si>
    <t xml:space="preserve">NAMA </t>
  </si>
  <si>
    <t xml:space="preserve">LAMPIRAN </t>
  </si>
  <si>
    <t>3.</t>
  </si>
  <si>
    <t>ADITYA NUGROHO</t>
  </si>
  <si>
    <t>OPERATOR ARTG</t>
  </si>
  <si>
    <t>Bank BNI AC. 0566-765-943</t>
  </si>
  <si>
    <t>BEY ARIF HABIBIE</t>
  </si>
  <si>
    <t>Bank BNI AC. 0945-747-367</t>
  </si>
  <si>
    <t>CHANDRA SYAHPUTRA</t>
  </si>
  <si>
    <t>OPERATOR STS</t>
  </si>
  <si>
    <t>Bank BNI AC. 0267-198-111</t>
  </si>
  <si>
    <t>DIMAS AKBAR RAMADHAN</t>
  </si>
  <si>
    <t>Bank BNI AC. 0344-266-970</t>
  </si>
  <si>
    <t>DOLI PARLINDUNGAN HSB</t>
  </si>
  <si>
    <t>Bank BNI AC. 0945-741-489</t>
  </si>
  <si>
    <t>GOLOMAN BATUBARA</t>
  </si>
  <si>
    <t>Bank BNI AC. 0566-740-305</t>
  </si>
  <si>
    <t>M. SARJONO TRIWIDODO</t>
  </si>
  <si>
    <t>Bank BNI AC. 0945-669-444</t>
  </si>
  <si>
    <t>M. DANDY AULIA NUGRAHA</t>
  </si>
  <si>
    <t>Bank BNI AC. 0253-229-464</t>
  </si>
  <si>
    <t>MHD ARYA NUGRAHA</t>
  </si>
  <si>
    <t>Bank BNI AC. 0945-669-455</t>
  </si>
  <si>
    <t>MUHAMMAD ARIFIN NOER</t>
  </si>
  <si>
    <t>Bank BNI AC. 0378-636-310</t>
  </si>
  <si>
    <t>MUHAMMAD FIKRI</t>
  </si>
  <si>
    <t>MUHAMMAD ZULHAM JERI</t>
  </si>
  <si>
    <t>PARNINGOTAN MANURUNG</t>
  </si>
  <si>
    <t>Bank BNI AC. 0945-846-573</t>
  </si>
  <si>
    <t>DAFTAR PENGHASILAN OPERATOR</t>
  </si>
  <si>
    <t xml:space="preserve">Berdasarkan kontrak perjanjian kerja : </t>
  </si>
  <si>
    <t>NAMA KARYAWAN</t>
  </si>
  <si>
    <t>POSISI</t>
  </si>
  <si>
    <t xml:space="preserve"> UPAH POKOK</t>
  </si>
  <si>
    <t>SUB JUMLAH</t>
  </si>
  <si>
    <t>PPh 21                                                    (ditanggung perusahaan)</t>
  </si>
  <si>
    <t>JUMLAH DITERIMA</t>
  </si>
  <si>
    <t>6=3+4+5</t>
  </si>
  <si>
    <t>10=6-7-8</t>
  </si>
  <si>
    <t>Operator ARTG</t>
  </si>
  <si>
    <t>NPWP : 73.169.385.9-112.000</t>
  </si>
  <si>
    <t xml:space="preserve"> BEY ARIF HABIBIE</t>
  </si>
  <si>
    <t>NPWP : 94.611.774.4-112.000</t>
  </si>
  <si>
    <t>Operator STS</t>
  </si>
  <si>
    <t>NPWP : 86.732.987.2-114.000</t>
  </si>
  <si>
    <t>4.</t>
  </si>
  <si>
    <t>NPWP : 94.656.521.5-116.000</t>
  </si>
  <si>
    <t>5.</t>
  </si>
  <si>
    <t>NPWP : 94.647.119.0-118.000</t>
  </si>
  <si>
    <t>6.</t>
  </si>
  <si>
    <t>NPWP : 85.810.631.3-112.000</t>
  </si>
  <si>
    <t>7.</t>
  </si>
  <si>
    <t>NPWP : 94.620.391.6-112.000</t>
  </si>
  <si>
    <t>8.</t>
  </si>
  <si>
    <t>NPWP : 91.056.672.8-125.000</t>
  </si>
  <si>
    <t>9.</t>
  </si>
  <si>
    <t>NPWP : 94.619.673.0-112.000</t>
  </si>
  <si>
    <t>10.</t>
  </si>
  <si>
    <t>NPWP : 92.561.224.4-119.000</t>
  </si>
  <si>
    <t>11.</t>
  </si>
  <si>
    <t>NPWP : 93.802.238.1-116.000</t>
  </si>
  <si>
    <t>12.</t>
  </si>
  <si>
    <t>NPWP : 94.658.908.2-112.000</t>
  </si>
  <si>
    <t>13.</t>
  </si>
  <si>
    <t>NPWP : 94.613.550.6-128.000</t>
  </si>
  <si>
    <t>CATATAN :</t>
  </si>
  <si>
    <t>:</t>
  </si>
  <si>
    <t>Bank BNI AC. 0603-360-323</t>
  </si>
  <si>
    <t>POTONGAN BPJS KESEHATAN (DITANGGUNG PEGAWAI)</t>
  </si>
  <si>
    <t>POTONGAN BPJS TENAGA KERJA (DITANGGUNG PEGAWAI)</t>
  </si>
  <si>
    <t>DAFTAR PENGHASILAN PLANNER</t>
  </si>
  <si>
    <t>FIRMANSYAH ALAM</t>
  </si>
  <si>
    <t>Planner</t>
  </si>
  <si>
    <t>IKHSAN HALOMOAN</t>
  </si>
  <si>
    <t>MUHAMMAD FARHAN ARIS</t>
  </si>
  <si>
    <t>NICO CHAROLUS BARUS</t>
  </si>
  <si>
    <t>DAFTAR PENGHASILAN SEKRETARIS</t>
  </si>
  <si>
    <t>KARINA CITA LESTARI</t>
  </si>
  <si>
    <t>Sekretaris</t>
  </si>
  <si>
    <t>NPWP : 95.266.277.3-119.000</t>
  </si>
  <si>
    <t>NPWP : 94.920.982.9-112.000</t>
  </si>
  <si>
    <t>NPWP : 94.912.739.3-118.000</t>
  </si>
  <si>
    <t>NPWP : 94.934.862.7-125.000</t>
  </si>
  <si>
    <t>NPWP : 93.279.866.3-427.000</t>
  </si>
  <si>
    <t>SEKRETARIS</t>
  </si>
  <si>
    <t>PLANNER</t>
  </si>
  <si>
    <t>Bank BNI AC. 0982-582-615</t>
  </si>
  <si>
    <t>Bank BNI AC. 0977-386-265</t>
  </si>
  <si>
    <t>Bank BNI AC. 0977-386-254</t>
  </si>
  <si>
    <t>Bank BNI AC. 0977-386-276</t>
  </si>
  <si>
    <t>Bank Mandiri AC. 183-000-1766921</t>
  </si>
  <si>
    <t>HOTMA TAMBUNAN</t>
  </si>
  <si>
    <t>Kewajiban BPJS Ketenagakerjaan / bulan atas nama operator sebesar Rp. 99,990,- (Sembilan puluh sembilan ribu sembilan ratus Rupiah);</t>
  </si>
  <si>
    <t>Potongan BPJS Kesehatan / bulan atas nama operator sebesar Rp. 33.300,- (Tiga puluh tiga ribu tiga ratus rupiah).</t>
  </si>
  <si>
    <t>DAFTAR GAJI OPERATOR, PLANNER DAN SEKRETARIS</t>
  </si>
  <si>
    <t>Kewajiban BPJS Ketenagakerjaan / bulan atas nama planner sebesar Rp. 99,990,- (Sembilan puluh sembilan ribu sembilan ratus Rupiah);</t>
  </si>
  <si>
    <t>Potongan BPJS Kesehatan / bulan atas nama planner sebesar Rp. 33.300,- (Tiga puluh tiga ribu tiga ratus rupiah).</t>
  </si>
  <si>
    <t>Kewajiban BPJS Ketenagakerjaan / bulan atas nama sekretaris sebesar Rp. 99,990,- (Sembilan puluh sembilan ribu sembilan ratus Rupiah);</t>
  </si>
  <si>
    <t>Potongan BPJS Kesehatan / bulan atas nama sekretaris sebesar Rp. 33.300,- (Tiga puluh tiga ribu tiga ratus rupiah).</t>
  </si>
  <si>
    <t>Bank Mandiri AC. 105-001-2068510</t>
  </si>
  <si>
    <t>BULAN MEI 2021</t>
  </si>
  <si>
    <t>Medan,           Mei 2021</t>
  </si>
  <si>
    <t>Medan,            Mei 2021</t>
  </si>
  <si>
    <t>Medan,          Mei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</si>
</sst>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(* #,##0.00_);_(* \(#,##0.00\);_(* &quot;-&quot;??_);_(@_)"/>
    <numFmt numFmtId="165" formatCode="&quot;$&quot;#,##0.00;[Red]\-&quot;$&quot;#,##0.00"/>
    <numFmt numFmtId="166" formatCode="_(* #,##0_);_(* \(#,##0\);_(* &quot;-&quot;??_);_(@_)"/>
    <numFmt numFmtId="167" formatCode="0%;\(0%\)"/>
    <numFmt numFmtId="168" formatCode="_(* #,##0_);[Red]_(* \(#,##0\);_(* &quot;&quot;&quot;&quot;&quot;&quot;&quot;&quot;\ \-\ &quot;&quot;&quot;&quot;&quot;&quot;&quot;&quot;_);_(@_)"/>
    <numFmt numFmtId="169" formatCode="_(* #,##0,_);[Red]_(* \(#,##0,\);_(* &quot;&quot;&quot;&quot;&quot;&quot;&quot;&quot;\ \-\ &quot;&quot;&quot;&quot;&quot;&quot;&quot;&quot;_);_(@_)"/>
    <numFmt numFmtId="170" formatCode="0%;\(0%\);;"/>
    <numFmt numFmtId="171" formatCode="0%;\(0%\);&quot;-&quot;"/>
    <numFmt numFmtId="172" formatCode="#,##0_);[Red]\(#,##0\);&quot;-&quot;"/>
    <numFmt numFmtId="173" formatCode="*-"/>
    <numFmt numFmtId="174" formatCode="*\&quot;-&quot;"/>
    <numFmt numFmtId="175" formatCode="#,##0;\-#,##0;&quot;-&quot;"/>
    <numFmt numFmtId="176" formatCode="&quot;Perhitungan PPh Pasal 21&quot;\ \-\ mmmm\ yyyy"/>
    <numFmt numFmtId="177" formatCode="_-* #,##0_-;\-* #,##0_-;_-* &quot;-&quot;??_-;_-@_-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i/>
      <sz val="8"/>
      <name val="Calibri"/>
      <family val="2"/>
      <scheme val="minor"/>
    </font>
    <font>
      <u/>
      <sz val="10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175" fontId="3" fillId="0" borderId="0" applyFill="0" applyBorder="0" applyAlignment="0"/>
    <xf numFmtId="168" fontId="1" fillId="0" borderId="0" applyFill="0" applyBorder="0" applyAlignment="0"/>
    <xf numFmtId="169" fontId="1" fillId="0" borderId="0" applyFill="0" applyBorder="0" applyAlignment="0"/>
    <xf numFmtId="170" fontId="1" fillId="0" borderId="0" applyFill="0" applyBorder="0" applyAlignment="0"/>
    <xf numFmtId="171" fontId="1" fillId="0" borderId="0" applyFill="0" applyBorder="0" applyAlignment="0"/>
    <xf numFmtId="175" fontId="3" fillId="0" borderId="0" applyFill="0" applyBorder="0" applyAlignment="0"/>
    <xf numFmtId="172" fontId="1" fillId="0" borderId="0" applyFill="0" applyBorder="0" applyAlignment="0"/>
    <xf numFmtId="168" fontId="1" fillId="0" borderId="0" applyFill="0" applyBorder="0" applyAlignment="0"/>
    <xf numFmtId="164" fontId="1" fillId="0" borderId="0" applyFont="0" applyFill="0" applyBorder="0" applyAlignment="0" applyProtection="0"/>
    <xf numFmtId="175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5" fillId="0" borderId="1"/>
    <xf numFmtId="168" fontId="1" fillId="0" borderId="0" applyFont="0" applyFill="0" applyBorder="0" applyAlignment="0" applyProtection="0"/>
    <xf numFmtId="14" fontId="3" fillId="0" borderId="0" applyFill="0" applyBorder="0" applyAlignment="0"/>
    <xf numFmtId="175" fontId="6" fillId="0" borderId="0" applyFill="0" applyBorder="0" applyAlignment="0"/>
    <xf numFmtId="168" fontId="1" fillId="0" borderId="0" applyFill="0" applyBorder="0" applyAlignment="0"/>
    <xf numFmtId="175" fontId="6" fillId="0" borderId="0" applyFill="0" applyBorder="0" applyAlignment="0"/>
    <xf numFmtId="172" fontId="1" fillId="0" borderId="0" applyFill="0" applyBorder="0" applyAlignment="0"/>
    <xf numFmtId="168" fontId="1" fillId="0" borderId="0" applyFill="0" applyBorder="0" applyAlignment="0"/>
    <xf numFmtId="38" fontId="2" fillId="2" borderId="0" applyNumberFormat="0" applyBorder="0" applyAlignment="0" applyProtection="0"/>
    <xf numFmtId="0" fontId="7" fillId="0" borderId="2" applyNumberFormat="0" applyAlignment="0" applyProtection="0">
      <alignment horizontal="left" vertical="center"/>
    </xf>
    <xf numFmtId="0" fontId="7" fillId="0" borderId="3">
      <alignment horizontal="left" vertical="center"/>
    </xf>
    <xf numFmtId="10" fontId="2" fillId="3" borderId="1" applyNumberFormat="0" applyBorder="0" applyAlignment="0" applyProtection="0"/>
    <xf numFmtId="175" fontId="8" fillId="0" borderId="0" applyFill="0" applyBorder="0" applyAlignment="0"/>
    <xf numFmtId="168" fontId="1" fillId="0" borderId="0" applyFill="0" applyBorder="0" applyAlignment="0"/>
    <xf numFmtId="175" fontId="8" fillId="0" borderId="0" applyFill="0" applyBorder="0" applyAlignment="0"/>
    <xf numFmtId="172" fontId="1" fillId="0" borderId="0" applyFill="0" applyBorder="0" applyAlignment="0"/>
    <xf numFmtId="168" fontId="1" fillId="0" borderId="0" applyFill="0" applyBorder="0" applyAlignment="0"/>
    <xf numFmtId="167" fontId="1" fillId="0" borderId="0"/>
    <xf numFmtId="9" fontId="12" fillId="0" borderId="0" applyFont="0" applyFill="0" applyBorder="0" applyAlignment="0" applyProtection="0"/>
    <xf numFmtId="171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0" fontId="1" fillId="0" borderId="0" applyFont="0" applyFill="0" applyBorder="0" applyAlignment="0" applyProtection="0"/>
    <xf numFmtId="175" fontId="9" fillId="0" borderId="0" applyFill="0" applyBorder="0" applyAlignment="0"/>
    <xf numFmtId="168" fontId="1" fillId="0" borderId="0" applyFill="0" applyBorder="0" applyAlignment="0"/>
    <xf numFmtId="175" fontId="9" fillId="0" borderId="0" applyFill="0" applyBorder="0" applyAlignment="0"/>
    <xf numFmtId="172" fontId="1" fillId="0" borderId="0" applyFill="0" applyBorder="0" applyAlignment="0"/>
    <xf numFmtId="168" fontId="1" fillId="0" borderId="0" applyFill="0" applyBorder="0" applyAlignment="0"/>
    <xf numFmtId="0" fontId="10" fillId="0" borderId="4"/>
    <xf numFmtId="0" fontId="11" fillId="0" borderId="5"/>
    <xf numFmtId="49" fontId="3" fillId="0" borderId="0" applyFill="0" applyBorder="0" applyAlignment="0"/>
    <xf numFmtId="173" fontId="1" fillId="0" borderId="0" applyFill="0" applyBorder="0" applyAlignment="0"/>
    <xf numFmtId="174" fontId="1" fillId="0" borderId="0" applyFill="0" applyBorder="0" applyAlignment="0"/>
  </cellStyleXfs>
  <cellXfs count="127">
    <xf numFmtId="0" fontId="0" fillId="0" borderId="0" xfId="0"/>
    <xf numFmtId="0" fontId="16" fillId="0" borderId="0" xfId="0" applyFont="1" applyAlignment="1" applyProtection="1">
      <alignment horizontal="left"/>
    </xf>
    <xf numFmtId="0" fontId="16" fillId="0" borderId="0" xfId="0" applyFont="1"/>
    <xf numFmtId="0" fontId="17" fillId="0" borderId="0" xfId="0" applyFont="1" applyAlignment="1" applyProtection="1">
      <alignment horizontal="centerContinuous"/>
    </xf>
    <xf numFmtId="0" fontId="17" fillId="0" borderId="0" xfId="0" applyFont="1" applyAlignment="1">
      <alignment horizontal="centerContinuous"/>
    </xf>
    <xf numFmtId="176" fontId="17" fillId="0" borderId="0" xfId="0" applyNumberFormat="1" applyFont="1" applyFill="1" applyBorder="1" applyAlignment="1" applyProtection="1">
      <alignment horizontal="centerContinuous" vertical="center"/>
    </xf>
    <xf numFmtId="0" fontId="17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0" xfId="0" applyFont="1" applyAlignment="1" applyProtection="1">
      <alignment horizontal="center"/>
    </xf>
    <xf numFmtId="164" fontId="17" fillId="0" borderId="0" xfId="0" applyNumberFormat="1" applyFont="1" applyProtection="1"/>
    <xf numFmtId="166" fontId="17" fillId="0" borderId="0" xfId="0" applyNumberFormat="1" applyFont="1" applyProtection="1"/>
    <xf numFmtId="0" fontId="17" fillId="0" borderId="0" xfId="0" applyFont="1" applyAlignment="1"/>
    <xf numFmtId="166" fontId="0" fillId="0" borderId="0" xfId="0" applyNumberFormat="1"/>
    <xf numFmtId="0" fontId="17" fillId="6" borderId="1" xfId="0" applyFont="1" applyFill="1" applyBorder="1" applyAlignment="1" applyProtection="1">
      <alignment horizontal="centerContinuous" vertical="center"/>
    </xf>
    <xf numFmtId="9" fontId="17" fillId="6" borderId="1" xfId="30" applyFont="1" applyFill="1" applyBorder="1" applyAlignment="1" applyProtection="1">
      <alignment horizontal="center" vertical="center"/>
    </xf>
    <xf numFmtId="9" fontId="17" fillId="6" borderId="1" xfId="30" applyFont="1" applyFill="1" applyBorder="1" applyAlignment="1" applyProtection="1">
      <alignment horizontal="center" vertical="center" wrapText="1"/>
    </xf>
    <xf numFmtId="0" fontId="18" fillId="0" borderId="0" xfId="0" applyFont="1"/>
    <xf numFmtId="0" fontId="18" fillId="0" borderId="0" xfId="0" quotePrefix="1" applyFont="1"/>
    <xf numFmtId="164" fontId="0" fillId="0" borderId="0" xfId="9" applyFont="1"/>
    <xf numFmtId="0" fontId="19" fillId="0" borderId="1" xfId="0" quotePrefix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164" fontId="16" fillId="5" borderId="8" xfId="9" applyFont="1" applyFill="1" applyBorder="1" applyProtection="1"/>
    <xf numFmtId="164" fontId="16" fillId="5" borderId="9" xfId="9" applyFont="1" applyFill="1" applyBorder="1" applyProtection="1"/>
    <xf numFmtId="164" fontId="16" fillId="5" borderId="8" xfId="9" applyFont="1" applyFill="1" applyBorder="1" applyAlignment="1" applyProtection="1">
      <alignment vertical="center"/>
    </xf>
    <xf numFmtId="177" fontId="0" fillId="0" borderId="0" xfId="0" applyNumberFormat="1"/>
    <xf numFmtId="0" fontId="16" fillId="5" borderId="13" xfId="0" quotePrefix="1" applyFont="1" applyFill="1" applyBorder="1" applyAlignment="1" applyProtection="1">
      <alignment horizontal="center"/>
    </xf>
    <xf numFmtId="164" fontId="16" fillId="5" borderId="13" xfId="9" applyFont="1" applyFill="1" applyBorder="1" applyProtection="1"/>
    <xf numFmtId="164" fontId="16" fillId="5" borderId="13" xfId="9" applyFont="1" applyFill="1" applyBorder="1" applyAlignment="1" applyProtection="1">
      <alignment horizontal="center"/>
    </xf>
    <xf numFmtId="0" fontId="16" fillId="5" borderId="13" xfId="0" applyFont="1" applyFill="1" applyBorder="1" applyAlignment="1" applyProtection="1">
      <alignment horizontal="center"/>
    </xf>
    <xf numFmtId="0" fontId="16" fillId="5" borderId="14" xfId="0" quotePrefix="1" applyFont="1" applyFill="1" applyBorder="1" applyAlignment="1" applyProtection="1">
      <alignment horizontal="center"/>
    </xf>
    <xf numFmtId="164" fontId="16" fillId="5" borderId="14" xfId="9" applyFont="1" applyFill="1" applyBorder="1" applyProtection="1"/>
    <xf numFmtId="164" fontId="16" fillId="5" borderId="14" xfId="9" quotePrefix="1" applyFont="1" applyFill="1" applyBorder="1" applyAlignment="1" applyProtection="1">
      <alignment horizontal="center"/>
    </xf>
    <xf numFmtId="0" fontId="16" fillId="5" borderId="14" xfId="0" applyFont="1" applyFill="1" applyBorder="1" applyAlignment="1" applyProtection="1">
      <alignment horizontal="center"/>
    </xf>
    <xf numFmtId="164" fontId="16" fillId="5" borderId="15" xfId="9" applyFont="1" applyFill="1" applyBorder="1" applyAlignment="1" applyProtection="1">
      <alignment horizontal="center"/>
    </xf>
    <xf numFmtId="0" fontId="16" fillId="5" borderId="15" xfId="0" applyFont="1" applyFill="1" applyBorder="1" applyAlignment="1" applyProtection="1">
      <alignment horizontal="center"/>
    </xf>
    <xf numFmtId="166" fontId="16" fillId="5" borderId="15" xfId="9" applyNumberFormat="1" applyFont="1" applyFill="1" applyBorder="1" applyProtection="1"/>
    <xf numFmtId="166" fontId="16" fillId="5" borderId="15" xfId="9" applyNumberFormat="1" applyFont="1" applyFill="1" applyBorder="1" applyAlignment="1" applyProtection="1">
      <alignment vertical="center"/>
      <protection hidden="1"/>
    </xf>
    <xf numFmtId="164" fontId="16" fillId="5" borderId="15" xfId="9" applyNumberFormat="1" applyFont="1" applyFill="1" applyBorder="1" applyProtection="1"/>
    <xf numFmtId="166" fontId="16" fillId="5" borderId="15" xfId="9" applyNumberFormat="1" applyFont="1" applyFill="1" applyBorder="1" applyAlignment="1" applyProtection="1">
      <alignment vertical="center" shrinkToFit="1"/>
    </xf>
    <xf numFmtId="164" fontId="16" fillId="5" borderId="16" xfId="9" applyFont="1" applyFill="1" applyBorder="1" applyAlignment="1" applyProtection="1">
      <alignment horizontal="center"/>
    </xf>
    <xf numFmtId="0" fontId="16" fillId="5" borderId="16" xfId="0" applyFont="1" applyFill="1" applyBorder="1" applyAlignment="1" applyProtection="1">
      <alignment horizontal="center"/>
    </xf>
    <xf numFmtId="166" fontId="16" fillId="5" borderId="16" xfId="9" applyNumberFormat="1" applyFont="1" applyFill="1" applyBorder="1" applyProtection="1"/>
    <xf numFmtId="166" fontId="16" fillId="5" borderId="16" xfId="9" applyNumberFormat="1" applyFont="1" applyFill="1" applyBorder="1" applyAlignment="1" applyProtection="1">
      <alignment vertical="center"/>
      <protection hidden="1"/>
    </xf>
    <xf numFmtId="164" fontId="16" fillId="5" borderId="16" xfId="9" applyNumberFormat="1" applyFont="1" applyFill="1" applyBorder="1" applyProtection="1"/>
    <xf numFmtId="166" fontId="16" fillId="5" borderId="16" xfId="9" applyNumberFormat="1" applyFont="1" applyFill="1" applyBorder="1" applyAlignment="1" applyProtection="1">
      <alignment vertical="center" shrinkToFit="1"/>
    </xf>
    <xf numFmtId="166" fontId="17" fillId="5" borderId="10" xfId="9" applyNumberFormat="1" applyFont="1" applyFill="1" applyBorder="1" applyProtection="1"/>
    <xf numFmtId="166" fontId="17" fillId="5" borderId="17" xfId="9" applyNumberFormat="1" applyFont="1" applyFill="1" applyBorder="1" applyProtection="1"/>
    <xf numFmtId="166" fontId="16" fillId="5" borderId="17" xfId="9" applyNumberFormat="1" applyFont="1" applyFill="1" applyBorder="1" applyAlignment="1" applyProtection="1">
      <alignment vertical="center" shrinkToFit="1"/>
    </xf>
    <xf numFmtId="164" fontId="16" fillId="5" borderId="9" xfId="9" applyFont="1" applyFill="1" applyBorder="1" applyAlignment="1" applyProtection="1">
      <alignment vertical="center"/>
    </xf>
    <xf numFmtId="164" fontId="16" fillId="5" borderId="6" xfId="9" applyFont="1" applyFill="1" applyBorder="1" applyAlignment="1" applyProtection="1">
      <alignment vertical="center"/>
    </xf>
    <xf numFmtId="164" fontId="16" fillId="5" borderId="6" xfId="9" applyFont="1" applyFill="1" applyBorder="1" applyProtection="1"/>
    <xf numFmtId="164" fontId="16" fillId="5" borderId="0" xfId="9" applyFont="1" applyFill="1" applyBorder="1" applyAlignment="1" applyProtection="1">
      <alignment horizontal="center"/>
    </xf>
    <xf numFmtId="0" fontId="16" fillId="5" borderId="0" xfId="0" applyFont="1" applyFill="1" applyBorder="1" applyAlignment="1" applyProtection="1">
      <alignment horizontal="center"/>
    </xf>
    <xf numFmtId="166" fontId="16" fillId="5" borderId="0" xfId="9" applyNumberFormat="1" applyFont="1" applyFill="1" applyBorder="1" applyProtection="1"/>
    <xf numFmtId="166" fontId="16" fillId="5" borderId="0" xfId="9" applyNumberFormat="1" applyFont="1" applyFill="1" applyBorder="1" applyAlignment="1" applyProtection="1">
      <alignment vertical="center"/>
      <protection hidden="1"/>
    </xf>
    <xf numFmtId="166" fontId="17" fillId="5" borderId="12" xfId="9" applyNumberFormat="1" applyFont="1" applyFill="1" applyBorder="1" applyProtection="1"/>
    <xf numFmtId="164" fontId="16" fillId="5" borderId="0" xfId="9" applyNumberFormat="1" applyFont="1" applyFill="1" applyBorder="1" applyProtection="1"/>
    <xf numFmtId="166" fontId="16" fillId="5" borderId="0" xfId="9" applyNumberFormat="1" applyFont="1" applyFill="1" applyBorder="1" applyAlignment="1" applyProtection="1">
      <alignment vertical="center" shrinkToFit="1"/>
    </xf>
    <xf numFmtId="0" fontId="16" fillId="0" borderId="11" xfId="0" quotePrefix="1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quotePrefix="1" applyFont="1"/>
    <xf numFmtId="0" fontId="3" fillId="0" borderId="0" xfId="0" applyFont="1" applyProtection="1"/>
    <xf numFmtId="0" fontId="14" fillId="4" borderId="1" xfId="0" applyFont="1" applyFill="1" applyBorder="1" applyAlignment="1" applyProtection="1">
      <alignment horizontal="center" vertical="center"/>
    </xf>
    <xf numFmtId="0" fontId="16" fillId="5" borderId="1" xfId="0" quotePrefix="1" applyFont="1" applyFill="1" applyBorder="1" applyAlignment="1" applyProtection="1">
      <alignment horizontal="center"/>
    </xf>
    <xf numFmtId="164" fontId="16" fillId="5" borderId="1" xfId="9" applyFont="1" applyFill="1" applyBorder="1" applyProtection="1"/>
    <xf numFmtId="166" fontId="16" fillId="5" borderId="1" xfId="9" applyNumberFormat="1" applyFont="1" applyFill="1" applyBorder="1" applyProtection="1"/>
    <xf numFmtId="166" fontId="16" fillId="4" borderId="1" xfId="0" applyNumberFormat="1" applyFont="1" applyFill="1" applyBorder="1" applyAlignment="1" applyProtection="1">
      <alignment horizontal="center"/>
    </xf>
    <xf numFmtId="166" fontId="16" fillId="5" borderId="1" xfId="9" applyNumberFormat="1" applyFont="1" applyFill="1" applyBorder="1" applyAlignment="1" applyProtection="1">
      <alignment vertical="center" shrinkToFit="1"/>
    </xf>
    <xf numFmtId="166" fontId="16" fillId="5" borderId="1" xfId="9" applyNumberFormat="1" applyFont="1" applyFill="1" applyBorder="1" applyAlignment="1" applyProtection="1">
      <alignment horizontal="right" vertical="center" shrinkToFit="1"/>
    </xf>
    <xf numFmtId="166" fontId="17" fillId="5" borderId="1" xfId="9" applyNumberFormat="1" applyFont="1" applyFill="1" applyBorder="1" applyAlignment="1" applyProtection="1">
      <alignment vertical="center" shrinkToFit="1"/>
    </xf>
    <xf numFmtId="0" fontId="16" fillId="5" borderId="21" xfId="0" quotePrefix="1" applyFont="1" applyFill="1" applyBorder="1" applyAlignment="1" applyProtection="1">
      <alignment horizontal="center"/>
    </xf>
    <xf numFmtId="164" fontId="16" fillId="5" borderId="21" xfId="9" applyFont="1" applyFill="1" applyBorder="1" applyProtection="1"/>
    <xf numFmtId="166" fontId="16" fillId="5" borderId="21" xfId="9" applyNumberFormat="1" applyFont="1" applyFill="1" applyBorder="1" applyProtection="1"/>
    <xf numFmtId="166" fontId="16" fillId="5" borderId="21" xfId="9" applyNumberFormat="1" applyFont="1" applyFill="1" applyBorder="1" applyAlignment="1" applyProtection="1">
      <alignment vertical="center" shrinkToFit="1"/>
    </xf>
    <xf numFmtId="166" fontId="16" fillId="5" borderId="21" xfId="9" applyNumberFormat="1" applyFont="1" applyFill="1" applyBorder="1" applyAlignment="1" applyProtection="1">
      <alignment horizontal="right" vertical="center" shrinkToFit="1"/>
    </xf>
    <xf numFmtId="0" fontId="16" fillId="5" borderId="18" xfId="0" quotePrefix="1" applyFont="1" applyFill="1" applyBorder="1" applyAlignment="1" applyProtection="1">
      <alignment horizontal="center"/>
    </xf>
    <xf numFmtId="164" fontId="16" fillId="5" borderId="18" xfId="9" applyFont="1" applyFill="1" applyBorder="1" applyProtection="1"/>
    <xf numFmtId="166" fontId="16" fillId="5" borderId="18" xfId="9" applyNumberFormat="1" applyFont="1" applyFill="1" applyBorder="1" applyProtection="1"/>
    <xf numFmtId="166" fontId="16" fillId="5" borderId="18" xfId="9" applyNumberFormat="1" applyFont="1" applyFill="1" applyBorder="1" applyAlignment="1" applyProtection="1">
      <alignment vertical="center" shrinkToFit="1"/>
    </xf>
    <xf numFmtId="166" fontId="16" fillId="5" borderId="18" xfId="9" applyNumberFormat="1" applyFont="1" applyFill="1" applyBorder="1" applyAlignment="1" applyProtection="1">
      <alignment horizontal="right" vertical="center" shrinkToFit="1"/>
    </xf>
    <xf numFmtId="166" fontId="17" fillId="5" borderId="21" xfId="9" applyNumberFormat="1" applyFont="1" applyFill="1" applyBorder="1" applyAlignment="1" applyProtection="1">
      <alignment vertical="center" shrinkToFit="1"/>
    </xf>
    <xf numFmtId="166" fontId="17" fillId="5" borderId="18" xfId="9" applyNumberFormat="1" applyFont="1" applyFill="1" applyBorder="1" applyAlignment="1" applyProtection="1">
      <alignment vertical="center" shrinkToFit="1"/>
    </xf>
    <xf numFmtId="0" fontId="16" fillId="5" borderId="22" xfId="0" quotePrefix="1" applyFont="1" applyFill="1" applyBorder="1" applyAlignment="1" applyProtection="1">
      <alignment horizontal="center"/>
    </xf>
    <xf numFmtId="164" fontId="16" fillId="5" borderId="22" xfId="9" applyFont="1" applyFill="1" applyBorder="1" applyProtection="1"/>
    <xf numFmtId="166" fontId="16" fillId="5" borderId="22" xfId="9" applyNumberFormat="1" applyFont="1" applyFill="1" applyBorder="1" applyProtection="1"/>
    <xf numFmtId="166" fontId="16" fillId="5" borderId="22" xfId="9" applyNumberFormat="1" applyFont="1" applyFill="1" applyBorder="1" applyAlignment="1" applyProtection="1">
      <alignment vertical="center" shrinkToFit="1"/>
    </xf>
    <xf numFmtId="166" fontId="16" fillId="5" borderId="22" xfId="9" applyNumberFormat="1" applyFont="1" applyFill="1" applyBorder="1" applyAlignment="1" applyProtection="1">
      <alignment horizontal="right" vertical="center" shrinkToFit="1"/>
    </xf>
    <xf numFmtId="166" fontId="17" fillId="5" borderId="22" xfId="9" applyNumberFormat="1" applyFont="1" applyFill="1" applyBorder="1" applyAlignment="1" applyProtection="1">
      <alignment vertical="center" shrinkToFit="1"/>
    </xf>
    <xf numFmtId="0" fontId="16" fillId="5" borderId="6" xfId="0" quotePrefix="1" applyFont="1" applyFill="1" applyBorder="1" applyAlignment="1" applyProtection="1">
      <alignment horizontal="center"/>
    </xf>
    <xf numFmtId="166" fontId="16" fillId="5" borderId="6" xfId="9" applyNumberFormat="1" applyFont="1" applyFill="1" applyBorder="1" applyProtection="1"/>
    <xf numFmtId="166" fontId="16" fillId="5" borderId="6" xfId="9" applyNumberFormat="1" applyFont="1" applyFill="1" applyBorder="1" applyAlignment="1" applyProtection="1">
      <alignment vertical="center" shrinkToFit="1"/>
    </xf>
    <xf numFmtId="166" fontId="16" fillId="5" borderId="6" xfId="9" applyNumberFormat="1" applyFont="1" applyFill="1" applyBorder="1" applyAlignment="1" applyProtection="1">
      <alignment horizontal="right" vertical="center" shrinkToFit="1"/>
    </xf>
    <xf numFmtId="166" fontId="17" fillId="5" borderId="6" xfId="9" applyNumberFormat="1" applyFont="1" applyFill="1" applyBorder="1" applyAlignment="1" applyProtection="1">
      <alignment vertical="center" shrinkToFit="1"/>
    </xf>
    <xf numFmtId="166" fontId="16" fillId="5" borderId="13" xfId="9" applyNumberFormat="1" applyFont="1" applyFill="1" applyBorder="1" applyProtection="1"/>
    <xf numFmtId="166" fontId="16" fillId="5" borderId="13" xfId="9" applyNumberFormat="1" applyFont="1" applyFill="1" applyBorder="1" applyAlignment="1" applyProtection="1">
      <alignment vertical="center" shrinkToFit="1"/>
    </xf>
    <xf numFmtId="166" fontId="16" fillId="5" borderId="13" xfId="9" applyNumberFormat="1" applyFont="1" applyFill="1" applyBorder="1" applyAlignment="1" applyProtection="1">
      <alignment horizontal="right" vertical="center" shrinkToFit="1"/>
    </xf>
    <xf numFmtId="166" fontId="17" fillId="5" borderId="13" xfId="9" applyNumberFormat="1" applyFont="1" applyFill="1" applyBorder="1" applyAlignment="1" applyProtection="1">
      <alignment vertical="center" shrinkToFit="1"/>
    </xf>
    <xf numFmtId="0" fontId="20" fillId="0" borderId="0" xfId="0" applyFont="1"/>
    <xf numFmtId="0" fontId="16" fillId="0" borderId="21" xfId="0" applyFont="1" applyBorder="1" applyAlignment="1">
      <alignment horizontal="right"/>
    </xf>
    <xf numFmtId="0" fontId="21" fillId="0" borderId="0" xfId="0" quotePrefix="1" applyFont="1"/>
    <xf numFmtId="0" fontId="17" fillId="0" borderId="0" xfId="0" applyFont="1" applyAlignment="1">
      <alignment horizontal="center"/>
    </xf>
    <xf numFmtId="0" fontId="21" fillId="0" borderId="0" xfId="0" applyFont="1"/>
    <xf numFmtId="0" fontId="16" fillId="5" borderId="20" xfId="9" applyNumberFormat="1" applyFont="1" applyFill="1" applyBorder="1" applyAlignment="1" applyProtection="1">
      <alignment horizontal="left" vertical="center" shrinkToFit="1"/>
    </xf>
    <xf numFmtId="0" fontId="16" fillId="0" borderId="19" xfId="0" quotePrefix="1" applyNumberFormat="1" applyFont="1" applyBorder="1" applyAlignment="1">
      <alignment horizontal="left" vertical="center"/>
    </xf>
    <xf numFmtId="0" fontId="16" fillId="0" borderId="8" xfId="0" quotePrefix="1" applyNumberFormat="1" applyFont="1" applyBorder="1" applyAlignment="1">
      <alignment horizontal="left" vertical="center"/>
    </xf>
    <xf numFmtId="0" fontId="16" fillId="5" borderId="12" xfId="9" applyNumberFormat="1" applyFont="1" applyFill="1" applyBorder="1" applyAlignment="1" applyProtection="1">
      <alignment horizontal="left" vertical="center" shrinkToFit="1"/>
    </xf>
    <xf numFmtId="0" fontId="16" fillId="0" borderId="0" xfId="0" applyFont="1" applyAlignment="1">
      <alignment horizontal="left"/>
    </xf>
    <xf numFmtId="176" fontId="15" fillId="0" borderId="0" xfId="0" applyNumberFormat="1" applyFont="1" applyFill="1" applyBorder="1" applyAlignment="1" applyProtection="1">
      <alignment horizontal="center" vertical="center"/>
    </xf>
    <xf numFmtId="0" fontId="17" fillId="6" borderId="13" xfId="0" applyFont="1" applyFill="1" applyBorder="1" applyAlignment="1" applyProtection="1">
      <alignment horizontal="center" vertical="center" wrapText="1"/>
    </xf>
    <xf numFmtId="0" fontId="17" fillId="6" borderId="18" xfId="0" applyFont="1" applyFill="1" applyBorder="1" applyAlignment="1" applyProtection="1">
      <alignment horizontal="center" vertical="center" wrapText="1"/>
    </xf>
    <xf numFmtId="0" fontId="17" fillId="6" borderId="18" xfId="0" applyFont="1" applyFill="1" applyBorder="1" applyAlignment="1" applyProtection="1">
      <alignment vertical="center" wrapText="1"/>
    </xf>
    <xf numFmtId="166" fontId="16" fillId="5" borderId="13" xfId="9" applyNumberFormat="1" applyFont="1" applyFill="1" applyBorder="1" applyAlignment="1" applyProtection="1">
      <alignment horizontal="center" vertical="center" wrapText="1"/>
    </xf>
    <xf numFmtId="166" fontId="16" fillId="5" borderId="14" xfId="9" applyNumberFormat="1" applyFont="1" applyFill="1" applyBorder="1" applyAlignment="1" applyProtection="1">
      <alignment horizontal="center" vertical="center" wrapText="1"/>
    </xf>
    <xf numFmtId="0" fontId="17" fillId="6" borderId="1" xfId="0" applyFont="1" applyFill="1" applyBorder="1" applyAlignment="1" applyProtection="1">
      <alignment horizontal="center" vertical="center" wrapText="1"/>
    </xf>
    <xf numFmtId="166" fontId="17" fillId="5" borderId="6" xfId="9" applyNumberFormat="1" applyFont="1" applyFill="1" applyBorder="1" applyAlignment="1" applyProtection="1">
      <alignment horizontal="center" vertical="center" wrapText="1"/>
    </xf>
    <xf numFmtId="166" fontId="17" fillId="5" borderId="14" xfId="9" applyNumberFormat="1" applyFont="1" applyFill="1" applyBorder="1" applyAlignment="1" applyProtection="1">
      <alignment horizontal="center" vertical="center" wrapText="1"/>
    </xf>
    <xf numFmtId="166" fontId="17" fillId="5" borderId="13" xfId="9" applyNumberFormat="1" applyFont="1" applyFill="1" applyBorder="1" applyAlignment="1" applyProtection="1">
      <alignment horizontal="center" vertical="center" wrapText="1"/>
    </xf>
    <xf numFmtId="166" fontId="17" fillId="5" borderId="18" xfId="9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6" borderId="6" xfId="0" applyFont="1" applyFill="1" applyBorder="1" applyAlignment="1" applyProtection="1">
      <alignment vertical="center" wrapText="1"/>
    </xf>
    <xf numFmtId="0" fontId="17" fillId="6" borderId="6" xfId="0" applyFont="1" applyFill="1" applyBorder="1" applyAlignment="1" applyProtection="1">
      <alignment horizontal="center" vertical="center" wrapText="1"/>
    </xf>
    <xf numFmtId="0" fontId="17" fillId="0" borderId="0" xfId="0" applyFont="1" applyAlignment="1">
      <alignment horizontal="center"/>
    </xf>
  </cellXfs>
  <cellStyles count="44">
    <cellStyle name="Calc Currency (0)" xfId="1"/>
    <cellStyle name="Calc Currency (2)" xfId="2"/>
    <cellStyle name="Calc Percent (0)" xfId="3"/>
    <cellStyle name="Calc Percent (1)" xfId="4"/>
    <cellStyle name="Calc Percent (2)" xfId="5"/>
    <cellStyle name="Calc Units (0)" xfId="6"/>
    <cellStyle name="Calc Units (1)" xfId="7"/>
    <cellStyle name="Calc Units (2)" xfId="8"/>
    <cellStyle name="Comma" xfId="9" builtinId="3"/>
    <cellStyle name="Comma [00]" xfId="10"/>
    <cellStyle name="Comma 2" xfId="11"/>
    <cellStyle name="Currency (0.00)" xfId="12"/>
    <cellStyle name="Currency [00]" xfId="13"/>
    <cellStyle name="Date Short" xfId="14"/>
    <cellStyle name="Enter Currency (0)" xfId="15"/>
    <cellStyle name="Enter Currency (2)" xfId="16"/>
    <cellStyle name="Enter Units (0)" xfId="17"/>
    <cellStyle name="Enter Units (1)" xfId="18"/>
    <cellStyle name="Enter Units (2)" xfId="19"/>
    <cellStyle name="Grey" xfId="20"/>
    <cellStyle name="Header1" xfId="21"/>
    <cellStyle name="Header2" xfId="22"/>
    <cellStyle name="Input [yellow]" xfId="23"/>
    <cellStyle name="Link Currency (0)" xfId="24"/>
    <cellStyle name="Link Currency (2)" xfId="25"/>
    <cellStyle name="Link Units (0)" xfId="26"/>
    <cellStyle name="Link Units (1)" xfId="27"/>
    <cellStyle name="Link Units (2)" xfId="28"/>
    <cellStyle name="Normal" xfId="0" builtinId="0"/>
    <cellStyle name="Normal - Style1" xfId="29"/>
    <cellStyle name="Percent" xfId="30" builtinId="5"/>
    <cellStyle name="Percent [0]" xfId="31"/>
    <cellStyle name="Percent [00]" xfId="32"/>
    <cellStyle name="Percent [2]" xfId="33"/>
    <cellStyle name="PrePop Currency (0)" xfId="34"/>
    <cellStyle name="PrePop Currency (2)" xfId="35"/>
    <cellStyle name="PrePop Units (0)" xfId="36"/>
    <cellStyle name="PrePop Units (1)" xfId="37"/>
    <cellStyle name="PrePop Units (2)" xfId="38"/>
    <cellStyle name="sbt2" xfId="39"/>
    <cellStyle name="subt1" xfId="40"/>
    <cellStyle name="Text Indent A" xfId="41"/>
    <cellStyle name="Text Indent B" xfId="42"/>
    <cellStyle name="Text Indent C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1143000</xdr:colOff>
      <xdr:row>0</xdr:row>
      <xdr:rowOff>38100</xdr:rowOff>
    </xdr:from>
    <xdr:to>
      <xdr:col>9</xdr:col>
      <xdr:colOff>628650</xdr:colOff>
      <xdr:row>2</xdr:row>
      <xdr:rowOff>9525</xdr:rowOff>
    </xdr:to>
    <xdr:pic>
      <xdr:nvPicPr>
        <xdr:cNvPr id="9374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38100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1200150</xdr:colOff>
      <xdr:row>0</xdr:row>
      <xdr:rowOff>0</xdr:rowOff>
    </xdr:from>
    <xdr:to>
      <xdr:col>7</xdr:col>
      <xdr:colOff>152400</xdr:colOff>
      <xdr:row>0</xdr:row>
      <xdr:rowOff>495300</xdr:rowOff>
    </xdr:to>
    <xdr:pic>
      <xdr:nvPicPr>
        <xdr:cNvPr id="15388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0"/>
          <a:ext cx="17526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19050</xdr:rowOff>
    </xdr:from>
    <xdr:to>
      <xdr:col>7</xdr:col>
      <xdr:colOff>371475</xdr:colOff>
      <xdr:row>1</xdr:row>
      <xdr:rowOff>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19050"/>
          <a:ext cx="17526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1247775</xdr:colOff>
      <xdr:row>0</xdr:row>
      <xdr:rowOff>19050</xdr:rowOff>
    </xdr:from>
    <xdr:to>
      <xdr:col>7</xdr:col>
      <xdr:colOff>200025</xdr:colOff>
      <xdr:row>1</xdr:row>
      <xdr:rowOff>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19050"/>
          <a:ext cx="17526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75" x14ac:dyDescent="0.2"/>
  <sheetData/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7"/>
  <sheetViews>
    <sheetView zoomScaleNormal="100" workbookViewId="0">
      <selection activeCell="Y32" sqref="Y32"/>
    </sheetView>
  </sheetViews>
  <sheetFormatPr defaultRowHeight="12.75" x14ac:dyDescent="0.2"/>
  <cols>
    <col min="1" max="1" width="4.28515625" customWidth="1"/>
    <col min="2" max="2" width="36" customWidth="1"/>
    <col min="3" max="3" width="34.5703125" customWidth="1"/>
    <col min="4" max="4" width="17.85546875" hidden="1" customWidth="1"/>
    <col min="5" max="5" width="6.7109375" hidden="1" customWidth="1"/>
    <col min="6" max="6" width="10.7109375" hidden="1" customWidth="1"/>
    <col min="7" max="8" width="12.7109375" hidden="1" customWidth="1"/>
    <col min="9" max="9" width="12.28515625" hidden="1" customWidth="1"/>
    <col min="10" max="10" width="22.85546875" customWidth="1"/>
    <col min="11" max="23" width="0" hidden="1" customWidth="1"/>
    <col min="24" max="24" width="38.85546875" customWidth="1"/>
    <col min="25" max="25" width="10" customWidth="1"/>
    <col min="26" max="26" width="14.85546875" customWidth="1"/>
    <col min="27" max="27" width="14" bestFit="1" customWidth="1"/>
    <col min="28" max="30" width="12.28515625" bestFit="1" customWidth="1"/>
  </cols>
  <sheetData>
    <row r="1" spans="1:27" ht="18.75" customHeight="1" x14ac:dyDescent="0.25">
      <c r="A1" s="111" t="s">
        <v>29</v>
      </c>
      <c r="B1" s="11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7" ht="21" customHeight="1" x14ac:dyDescent="0.25">
      <c r="A2" s="61"/>
      <c r="B2" s="6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7" ht="16.5" customHeight="1" x14ac:dyDescent="0.25">
      <c r="A3" s="3"/>
      <c r="B3" s="3" t="s">
        <v>21</v>
      </c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7" ht="16.5" customHeight="1" x14ac:dyDescent="0.2">
      <c r="A4" s="5"/>
      <c r="B4" s="112" t="s">
        <v>122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</row>
    <row r="5" spans="1:27" ht="16.5" customHeight="1" x14ac:dyDescent="0.2">
      <c r="A5" s="5"/>
      <c r="B5" s="112" t="s">
        <v>128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</row>
    <row r="6" spans="1:27" ht="10.5" customHeight="1" x14ac:dyDescent="0.25">
      <c r="A6" s="6"/>
      <c r="B6" s="7"/>
      <c r="C6" s="7"/>
      <c r="D6" s="8"/>
      <c r="E6" s="6"/>
      <c r="F6" s="9"/>
      <c r="G6" s="7"/>
      <c r="H6" s="7"/>
      <c r="I6" s="7"/>
      <c r="J6" s="7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7" ht="20.100000000000001" customHeight="1" x14ac:dyDescent="0.2">
      <c r="A7" s="113" t="s">
        <v>6</v>
      </c>
      <c r="B7" s="113" t="s">
        <v>28</v>
      </c>
      <c r="C7" s="113" t="s">
        <v>18</v>
      </c>
      <c r="D7" s="113" t="s">
        <v>0</v>
      </c>
      <c r="E7" s="113" t="s">
        <v>1</v>
      </c>
      <c r="F7" s="113" t="s">
        <v>14</v>
      </c>
      <c r="G7" s="113" t="s">
        <v>15</v>
      </c>
      <c r="H7" s="113" t="s">
        <v>16</v>
      </c>
      <c r="I7" s="113" t="s">
        <v>5</v>
      </c>
      <c r="J7" s="113" t="s">
        <v>19</v>
      </c>
      <c r="K7" s="113" t="s">
        <v>3</v>
      </c>
      <c r="L7" s="113" t="s">
        <v>2</v>
      </c>
      <c r="M7" s="113" t="s">
        <v>17</v>
      </c>
      <c r="N7" s="113" t="s">
        <v>8</v>
      </c>
      <c r="O7" s="113" t="s">
        <v>7</v>
      </c>
      <c r="P7" s="113" t="s">
        <v>4</v>
      </c>
      <c r="Q7" s="113" t="s">
        <v>10</v>
      </c>
      <c r="R7" s="113" t="s">
        <v>9</v>
      </c>
      <c r="S7" s="13" t="s">
        <v>11</v>
      </c>
      <c r="T7" s="13"/>
      <c r="U7" s="13"/>
      <c r="V7" s="13"/>
      <c r="W7" s="13"/>
      <c r="X7" s="118" t="s">
        <v>20</v>
      </c>
    </row>
    <row r="8" spans="1:27" ht="20.100000000000001" customHeight="1" x14ac:dyDescent="0.2">
      <c r="A8" s="114"/>
      <c r="B8" s="115"/>
      <c r="C8" s="115"/>
      <c r="D8" s="115"/>
      <c r="E8" s="115"/>
      <c r="F8" s="115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4">
        <v>0.05</v>
      </c>
      <c r="T8" s="14">
        <v>0.15</v>
      </c>
      <c r="U8" s="14">
        <v>0.25</v>
      </c>
      <c r="V8" s="14">
        <v>0.3</v>
      </c>
      <c r="W8" s="15" t="s">
        <v>12</v>
      </c>
      <c r="X8" s="118"/>
    </row>
    <row r="9" spans="1:27" ht="8.25" customHeight="1" x14ac:dyDescent="0.2">
      <c r="A9" s="19">
        <v>1</v>
      </c>
      <c r="B9" s="20">
        <v>2</v>
      </c>
      <c r="C9" s="20">
        <v>3</v>
      </c>
      <c r="D9" s="21"/>
      <c r="E9" s="21"/>
      <c r="F9" s="21"/>
      <c r="G9" s="21"/>
      <c r="H9" s="21"/>
      <c r="I9" s="21"/>
      <c r="J9" s="22">
        <v>4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2">
        <v>5</v>
      </c>
    </row>
    <row r="10" spans="1:27" ht="20.100000000000001" customHeight="1" x14ac:dyDescent="0.25">
      <c r="A10" s="60">
        <v>1</v>
      </c>
      <c r="B10" s="51" t="s">
        <v>53</v>
      </c>
      <c r="C10" s="52" t="s">
        <v>32</v>
      </c>
      <c r="D10" s="53"/>
      <c r="E10" s="54"/>
      <c r="F10" s="55"/>
      <c r="G10" s="56"/>
      <c r="H10" s="56"/>
      <c r="I10" s="56"/>
      <c r="J10" s="57">
        <f>Operator!L39</f>
        <v>3566800</v>
      </c>
      <c r="K10" s="58"/>
      <c r="L10" s="58"/>
      <c r="M10" s="58"/>
      <c r="N10" s="55"/>
      <c r="O10" s="59"/>
      <c r="P10" s="58"/>
      <c r="Q10" s="55"/>
      <c r="R10" s="55"/>
      <c r="S10" s="59"/>
      <c r="T10" s="59"/>
      <c r="U10" s="59"/>
      <c r="V10" s="59"/>
      <c r="W10" s="59"/>
      <c r="X10" s="110" t="s">
        <v>118</v>
      </c>
      <c r="Z10" s="18"/>
      <c r="AA10" s="26"/>
    </row>
    <row r="11" spans="1:27" ht="20.100000000000001" customHeight="1" x14ac:dyDescent="0.25">
      <c r="A11" s="60">
        <v>2</v>
      </c>
      <c r="B11" s="25" t="s">
        <v>31</v>
      </c>
      <c r="C11" s="23" t="s">
        <v>32</v>
      </c>
      <c r="D11" s="35"/>
      <c r="E11" s="36"/>
      <c r="F11" s="37"/>
      <c r="G11" s="38"/>
      <c r="H11" s="38"/>
      <c r="I11" s="38"/>
      <c r="J11" s="47">
        <f>Operator!L9</f>
        <v>3566800</v>
      </c>
      <c r="K11" s="39"/>
      <c r="L11" s="39"/>
      <c r="M11" s="39"/>
      <c r="N11" s="37"/>
      <c r="O11" s="40"/>
      <c r="P11" s="39"/>
      <c r="Q11" s="37"/>
      <c r="R11" s="37"/>
      <c r="S11" s="40"/>
      <c r="T11" s="40"/>
      <c r="U11" s="40"/>
      <c r="V11" s="40"/>
      <c r="W11" s="40"/>
      <c r="X11" s="107" t="s">
        <v>33</v>
      </c>
      <c r="Z11" s="18"/>
      <c r="AA11" s="26"/>
    </row>
    <row r="12" spans="1:27" ht="20.100000000000001" customHeight="1" x14ac:dyDescent="0.25">
      <c r="A12" s="60">
        <v>3</v>
      </c>
      <c r="B12" s="25" t="s">
        <v>34</v>
      </c>
      <c r="C12" s="23" t="s">
        <v>32</v>
      </c>
      <c r="D12" s="35"/>
      <c r="E12" s="36"/>
      <c r="F12" s="37"/>
      <c r="G12" s="38"/>
      <c r="H12" s="38"/>
      <c r="I12" s="38"/>
      <c r="J12" s="47">
        <f>Operator!L12</f>
        <v>3566800</v>
      </c>
      <c r="K12" s="39"/>
      <c r="L12" s="39"/>
      <c r="M12" s="39"/>
      <c r="N12" s="37"/>
      <c r="O12" s="40"/>
      <c r="P12" s="39"/>
      <c r="Q12" s="37"/>
      <c r="R12" s="37"/>
      <c r="S12" s="40"/>
      <c r="T12" s="40"/>
      <c r="U12" s="40"/>
      <c r="V12" s="40"/>
      <c r="W12" s="40"/>
      <c r="X12" s="107" t="s">
        <v>35</v>
      </c>
      <c r="Z12" s="18"/>
      <c r="AA12" s="26"/>
    </row>
    <row r="13" spans="1:27" ht="20.100000000000001" customHeight="1" x14ac:dyDescent="0.25">
      <c r="A13" s="60">
        <v>4</v>
      </c>
      <c r="B13" s="25" t="s">
        <v>36</v>
      </c>
      <c r="C13" s="23" t="s">
        <v>37</v>
      </c>
      <c r="D13" s="35"/>
      <c r="E13" s="36"/>
      <c r="F13" s="37"/>
      <c r="G13" s="38"/>
      <c r="H13" s="38"/>
      <c r="I13" s="38"/>
      <c r="J13" s="47">
        <f>Operator!L15</f>
        <v>3566800</v>
      </c>
      <c r="K13" s="39"/>
      <c r="L13" s="39"/>
      <c r="M13" s="39"/>
      <c r="N13" s="37"/>
      <c r="O13" s="40"/>
      <c r="P13" s="39"/>
      <c r="Q13" s="37"/>
      <c r="R13" s="37"/>
      <c r="S13" s="40"/>
      <c r="T13" s="40"/>
      <c r="U13" s="40"/>
      <c r="V13" s="40"/>
      <c r="W13" s="40"/>
      <c r="X13" s="108" t="s">
        <v>38</v>
      </c>
      <c r="Z13" s="18"/>
      <c r="AA13" s="26"/>
    </row>
    <row r="14" spans="1:27" ht="20.100000000000001" customHeight="1" x14ac:dyDescent="0.25">
      <c r="A14" s="60">
        <v>5</v>
      </c>
      <c r="B14" s="25" t="s">
        <v>39</v>
      </c>
      <c r="C14" s="23" t="s">
        <v>37</v>
      </c>
      <c r="D14" s="35"/>
      <c r="E14" s="36"/>
      <c r="F14" s="37"/>
      <c r="G14" s="38"/>
      <c r="H14" s="38"/>
      <c r="I14" s="38"/>
      <c r="J14" s="47">
        <f>Operator!L18</f>
        <v>3566800</v>
      </c>
      <c r="K14" s="39"/>
      <c r="L14" s="39"/>
      <c r="M14" s="39"/>
      <c r="N14" s="37"/>
      <c r="O14" s="40"/>
      <c r="P14" s="39"/>
      <c r="Q14" s="37"/>
      <c r="R14" s="37"/>
      <c r="S14" s="40"/>
      <c r="T14" s="40"/>
      <c r="U14" s="40"/>
      <c r="V14" s="40"/>
      <c r="W14" s="40"/>
      <c r="X14" s="109" t="s">
        <v>40</v>
      </c>
      <c r="Z14" s="18"/>
      <c r="AA14" s="26"/>
    </row>
    <row r="15" spans="1:27" ht="20.100000000000001" customHeight="1" x14ac:dyDescent="0.25">
      <c r="A15" s="60">
        <v>6</v>
      </c>
      <c r="B15" s="25" t="s">
        <v>41</v>
      </c>
      <c r="C15" s="23" t="s">
        <v>37</v>
      </c>
      <c r="D15" s="35"/>
      <c r="E15" s="36"/>
      <c r="F15" s="37"/>
      <c r="G15" s="38"/>
      <c r="H15" s="38"/>
      <c r="I15" s="38"/>
      <c r="J15" s="47">
        <f>Operator!L21</f>
        <v>3566800</v>
      </c>
      <c r="K15" s="39"/>
      <c r="L15" s="39"/>
      <c r="M15" s="39"/>
      <c r="N15" s="37"/>
      <c r="O15" s="40"/>
      <c r="P15" s="39"/>
      <c r="Q15" s="37"/>
      <c r="R15" s="37"/>
      <c r="S15" s="40"/>
      <c r="T15" s="40"/>
      <c r="U15" s="40"/>
      <c r="V15" s="40"/>
      <c r="W15" s="40"/>
      <c r="X15" s="110" t="s">
        <v>42</v>
      </c>
      <c r="Z15" s="18"/>
      <c r="AA15" s="26"/>
    </row>
    <row r="16" spans="1:27" ht="20.100000000000001" customHeight="1" x14ac:dyDescent="0.25">
      <c r="A16" s="60">
        <v>7</v>
      </c>
      <c r="B16" s="25" t="s">
        <v>43</v>
      </c>
      <c r="C16" s="23" t="s">
        <v>37</v>
      </c>
      <c r="D16" s="35"/>
      <c r="E16" s="36"/>
      <c r="F16" s="37"/>
      <c r="G16" s="38"/>
      <c r="H16" s="38"/>
      <c r="I16" s="38"/>
      <c r="J16" s="47">
        <f>Operator!L24</f>
        <v>3566800</v>
      </c>
      <c r="K16" s="39"/>
      <c r="L16" s="39"/>
      <c r="M16" s="39"/>
      <c r="N16" s="37"/>
      <c r="O16" s="40"/>
      <c r="P16" s="39"/>
      <c r="Q16" s="37"/>
      <c r="R16" s="37"/>
      <c r="S16" s="40"/>
      <c r="T16" s="40"/>
      <c r="U16" s="40"/>
      <c r="V16" s="40"/>
      <c r="W16" s="40"/>
      <c r="X16" s="109" t="s">
        <v>44</v>
      </c>
      <c r="Z16" s="18"/>
      <c r="AA16" s="26"/>
    </row>
    <row r="17" spans="1:29" ht="20.100000000000001" customHeight="1" x14ac:dyDescent="0.25">
      <c r="A17" s="60">
        <v>8</v>
      </c>
      <c r="B17" s="25" t="s">
        <v>45</v>
      </c>
      <c r="C17" s="23" t="s">
        <v>37</v>
      </c>
      <c r="D17" s="35"/>
      <c r="E17" s="36"/>
      <c r="F17" s="37"/>
      <c r="G17" s="38"/>
      <c r="H17" s="38"/>
      <c r="I17" s="38"/>
      <c r="J17" s="47">
        <f>Operator!L27</f>
        <v>3566800</v>
      </c>
      <c r="K17" s="39"/>
      <c r="L17" s="39"/>
      <c r="M17" s="39"/>
      <c r="N17" s="37"/>
      <c r="O17" s="40"/>
      <c r="P17" s="39"/>
      <c r="Q17" s="37"/>
      <c r="R17" s="37"/>
      <c r="S17" s="40"/>
      <c r="T17" s="40"/>
      <c r="U17" s="40"/>
      <c r="V17" s="40"/>
      <c r="W17" s="40"/>
      <c r="X17" s="110" t="s">
        <v>46</v>
      </c>
      <c r="Z17" s="18"/>
      <c r="AA17" s="26"/>
    </row>
    <row r="18" spans="1:29" ht="20.100000000000001" customHeight="1" x14ac:dyDescent="0.25">
      <c r="A18" s="60">
        <v>9</v>
      </c>
      <c r="B18" s="25" t="s">
        <v>47</v>
      </c>
      <c r="C18" s="23" t="s">
        <v>37</v>
      </c>
      <c r="D18" s="35"/>
      <c r="E18" s="36"/>
      <c r="F18" s="37"/>
      <c r="G18" s="38"/>
      <c r="H18" s="38"/>
      <c r="I18" s="38"/>
      <c r="J18" s="47">
        <f>Operator!L30</f>
        <v>3566800</v>
      </c>
      <c r="K18" s="39"/>
      <c r="L18" s="39"/>
      <c r="M18" s="39"/>
      <c r="N18" s="37"/>
      <c r="O18" s="40"/>
      <c r="P18" s="39"/>
      <c r="Q18" s="37"/>
      <c r="R18" s="37"/>
      <c r="S18" s="40"/>
      <c r="T18" s="40"/>
      <c r="U18" s="40"/>
      <c r="V18" s="40"/>
      <c r="W18" s="40"/>
      <c r="X18" s="109" t="s">
        <v>48</v>
      </c>
      <c r="Z18" s="18"/>
      <c r="AA18" s="26"/>
    </row>
    <row r="19" spans="1:29" ht="20.100000000000001" customHeight="1" x14ac:dyDescent="0.25">
      <c r="A19" s="60">
        <v>10</v>
      </c>
      <c r="B19" s="25" t="s">
        <v>49</v>
      </c>
      <c r="C19" s="23" t="s">
        <v>37</v>
      </c>
      <c r="D19" s="35"/>
      <c r="E19" s="36"/>
      <c r="F19" s="37"/>
      <c r="G19" s="38"/>
      <c r="H19" s="38"/>
      <c r="I19" s="38"/>
      <c r="J19" s="47">
        <f>Operator!L33</f>
        <v>3566800</v>
      </c>
      <c r="K19" s="39"/>
      <c r="L19" s="39"/>
      <c r="M19" s="39"/>
      <c r="N19" s="37"/>
      <c r="O19" s="40"/>
      <c r="P19" s="39"/>
      <c r="Q19" s="37"/>
      <c r="R19" s="37"/>
      <c r="S19" s="40"/>
      <c r="T19" s="40"/>
      <c r="U19" s="40"/>
      <c r="V19" s="40"/>
      <c r="W19" s="40"/>
      <c r="X19" s="110" t="s">
        <v>50</v>
      </c>
      <c r="Z19" s="18"/>
      <c r="AA19" s="26"/>
    </row>
    <row r="20" spans="1:29" ht="20.100000000000001" customHeight="1" x14ac:dyDescent="0.25">
      <c r="A20" s="60">
        <v>11</v>
      </c>
      <c r="B20" s="25" t="s">
        <v>51</v>
      </c>
      <c r="C20" s="23" t="s">
        <v>32</v>
      </c>
      <c r="D20" s="35"/>
      <c r="E20" s="36"/>
      <c r="F20" s="37"/>
      <c r="G20" s="38"/>
      <c r="H20" s="38"/>
      <c r="I20" s="38"/>
      <c r="J20" s="47">
        <f>Operator!L36</f>
        <v>3566800</v>
      </c>
      <c r="K20" s="39"/>
      <c r="L20" s="39"/>
      <c r="M20" s="39"/>
      <c r="N20" s="37"/>
      <c r="O20" s="40"/>
      <c r="P20" s="39"/>
      <c r="Q20" s="37"/>
      <c r="R20" s="37"/>
      <c r="S20" s="40"/>
      <c r="T20" s="40"/>
      <c r="U20" s="40"/>
      <c r="V20" s="40"/>
      <c r="W20" s="40"/>
      <c r="X20" s="109" t="s">
        <v>52</v>
      </c>
      <c r="Z20" s="18"/>
      <c r="AA20" s="26"/>
    </row>
    <row r="21" spans="1:29" ht="20.100000000000001" customHeight="1" x14ac:dyDescent="0.25">
      <c r="A21" s="60">
        <v>12</v>
      </c>
      <c r="B21" s="25" t="s">
        <v>54</v>
      </c>
      <c r="C21" s="23" t="s">
        <v>32</v>
      </c>
      <c r="D21" s="35"/>
      <c r="E21" s="36"/>
      <c r="F21" s="37"/>
      <c r="G21" s="38"/>
      <c r="H21" s="38"/>
      <c r="I21" s="38"/>
      <c r="J21" s="47">
        <f>Operator!L42</f>
        <v>3566800</v>
      </c>
      <c r="K21" s="39"/>
      <c r="L21" s="39"/>
      <c r="M21" s="39"/>
      <c r="N21" s="37"/>
      <c r="O21" s="40"/>
      <c r="P21" s="39"/>
      <c r="Q21" s="37"/>
      <c r="R21" s="37"/>
      <c r="S21" s="40"/>
      <c r="T21" s="40"/>
      <c r="U21" s="40"/>
      <c r="V21" s="40"/>
      <c r="W21" s="40"/>
      <c r="X21" s="107" t="s">
        <v>95</v>
      </c>
      <c r="Z21" s="18"/>
      <c r="AA21" s="26"/>
    </row>
    <row r="22" spans="1:29" ht="20.100000000000001" customHeight="1" x14ac:dyDescent="0.25">
      <c r="A22" s="60">
        <v>13</v>
      </c>
      <c r="B22" s="25" t="s">
        <v>55</v>
      </c>
      <c r="C22" s="23" t="s">
        <v>32</v>
      </c>
      <c r="D22" s="35"/>
      <c r="E22" s="36"/>
      <c r="F22" s="37"/>
      <c r="G22" s="38"/>
      <c r="H22" s="38"/>
      <c r="I22" s="38"/>
      <c r="J22" s="47">
        <f>Operator!L45</f>
        <v>3566800</v>
      </c>
      <c r="K22" s="39"/>
      <c r="L22" s="39"/>
      <c r="M22" s="39"/>
      <c r="N22" s="37"/>
      <c r="O22" s="40"/>
      <c r="P22" s="39"/>
      <c r="Q22" s="37"/>
      <c r="R22" s="37"/>
      <c r="S22" s="40"/>
      <c r="T22" s="40"/>
      <c r="U22" s="40"/>
      <c r="V22" s="40"/>
      <c r="W22" s="40"/>
      <c r="X22" s="107" t="s">
        <v>56</v>
      </c>
      <c r="Z22" s="18"/>
      <c r="AA22" s="26"/>
      <c r="AC22" s="12"/>
    </row>
    <row r="23" spans="1:29" ht="20.100000000000001" customHeight="1" x14ac:dyDescent="0.25">
      <c r="A23" s="60">
        <v>14</v>
      </c>
      <c r="B23" s="25" t="s">
        <v>105</v>
      </c>
      <c r="C23" s="23" t="s">
        <v>112</v>
      </c>
      <c r="D23" s="35"/>
      <c r="E23" s="36"/>
      <c r="F23" s="37"/>
      <c r="G23" s="38"/>
      <c r="H23" s="38"/>
      <c r="I23" s="38"/>
      <c r="J23" s="47">
        <f>SEKRETARIS!L9</f>
        <v>4173800</v>
      </c>
      <c r="K23" s="39"/>
      <c r="L23" s="39"/>
      <c r="M23" s="39"/>
      <c r="N23" s="37"/>
      <c r="O23" s="40"/>
      <c r="P23" s="39"/>
      <c r="Q23" s="37"/>
      <c r="R23" s="37"/>
      <c r="S23" s="40"/>
      <c r="T23" s="40"/>
      <c r="U23" s="40"/>
      <c r="V23" s="40"/>
      <c r="W23" s="40"/>
      <c r="X23" s="107" t="s">
        <v>127</v>
      </c>
      <c r="Z23" s="18"/>
      <c r="AA23" s="26"/>
    </row>
    <row r="24" spans="1:29" ht="20.100000000000001" customHeight="1" x14ac:dyDescent="0.25">
      <c r="A24" s="60">
        <v>15</v>
      </c>
      <c r="B24" s="25" t="s">
        <v>99</v>
      </c>
      <c r="C24" s="23" t="s">
        <v>113</v>
      </c>
      <c r="D24" s="35"/>
      <c r="E24" s="36"/>
      <c r="F24" s="37"/>
      <c r="G24" s="38"/>
      <c r="H24" s="38"/>
      <c r="I24" s="38"/>
      <c r="J24" s="47">
        <f>PLANNER!L9</f>
        <v>4173800</v>
      </c>
      <c r="K24" s="39"/>
      <c r="L24" s="39"/>
      <c r="M24" s="39"/>
      <c r="N24" s="37"/>
      <c r="O24" s="40"/>
      <c r="P24" s="39"/>
      <c r="Q24" s="37"/>
      <c r="R24" s="37"/>
      <c r="S24" s="40"/>
      <c r="T24" s="40"/>
      <c r="U24" s="40"/>
      <c r="V24" s="40"/>
      <c r="W24" s="40"/>
      <c r="X24" s="107" t="s">
        <v>115</v>
      </c>
      <c r="Z24" s="18"/>
      <c r="AA24" s="26"/>
    </row>
    <row r="25" spans="1:29" ht="20.100000000000001" customHeight="1" x14ac:dyDescent="0.25">
      <c r="A25" s="60">
        <v>16</v>
      </c>
      <c r="B25" s="25" t="s">
        <v>101</v>
      </c>
      <c r="C25" s="23" t="s">
        <v>113</v>
      </c>
      <c r="D25" s="35"/>
      <c r="E25" s="36"/>
      <c r="F25" s="37"/>
      <c r="G25" s="38"/>
      <c r="H25" s="38"/>
      <c r="I25" s="38"/>
      <c r="J25" s="47">
        <f>PLANNER!L12</f>
        <v>4173800</v>
      </c>
      <c r="K25" s="39"/>
      <c r="L25" s="39"/>
      <c r="M25" s="39"/>
      <c r="N25" s="37"/>
      <c r="O25" s="40"/>
      <c r="P25" s="39"/>
      <c r="Q25" s="37"/>
      <c r="R25" s="37"/>
      <c r="S25" s="40"/>
      <c r="T25" s="40"/>
      <c r="U25" s="40"/>
      <c r="V25" s="40"/>
      <c r="W25" s="40"/>
      <c r="X25" s="107" t="s">
        <v>114</v>
      </c>
      <c r="Z25" s="18"/>
      <c r="AA25" s="26"/>
    </row>
    <row r="26" spans="1:29" ht="20.100000000000001" customHeight="1" x14ac:dyDescent="0.25">
      <c r="A26" s="60">
        <v>17</v>
      </c>
      <c r="B26" s="25" t="s">
        <v>102</v>
      </c>
      <c r="C26" s="23" t="s">
        <v>113</v>
      </c>
      <c r="D26" s="35"/>
      <c r="E26" s="36"/>
      <c r="F26" s="37"/>
      <c r="G26" s="38"/>
      <c r="H26" s="38"/>
      <c r="I26" s="38"/>
      <c r="J26" s="47">
        <f>PLANNER!L15</f>
        <v>4173800</v>
      </c>
      <c r="K26" s="39"/>
      <c r="L26" s="39"/>
      <c r="M26" s="39"/>
      <c r="N26" s="37"/>
      <c r="O26" s="40"/>
      <c r="P26" s="39"/>
      <c r="Q26" s="37"/>
      <c r="R26" s="37"/>
      <c r="S26" s="40"/>
      <c r="T26" s="40"/>
      <c r="U26" s="40"/>
      <c r="V26" s="40"/>
      <c r="W26" s="40"/>
      <c r="X26" s="107" t="s">
        <v>116</v>
      </c>
      <c r="Z26" s="18"/>
      <c r="AA26" s="26"/>
    </row>
    <row r="27" spans="1:29" ht="20.100000000000001" customHeight="1" x14ac:dyDescent="0.25">
      <c r="A27" s="60">
        <v>18</v>
      </c>
      <c r="B27" s="25" t="s">
        <v>103</v>
      </c>
      <c r="C27" s="23" t="s">
        <v>113</v>
      </c>
      <c r="D27" s="35"/>
      <c r="E27" s="36"/>
      <c r="F27" s="37"/>
      <c r="G27" s="38"/>
      <c r="H27" s="38"/>
      <c r="I27" s="38"/>
      <c r="J27" s="47">
        <f>PLANNER!L18</f>
        <v>4173800</v>
      </c>
      <c r="K27" s="39"/>
      <c r="L27" s="39"/>
      <c r="M27" s="39"/>
      <c r="N27" s="37"/>
      <c r="O27" s="40"/>
      <c r="P27" s="39"/>
      <c r="Q27" s="37"/>
      <c r="R27" s="37"/>
      <c r="S27" s="40"/>
      <c r="T27" s="40"/>
      <c r="U27" s="40"/>
      <c r="V27" s="40"/>
      <c r="W27" s="40"/>
      <c r="X27" s="107" t="s">
        <v>117</v>
      </c>
      <c r="Z27" s="18"/>
      <c r="AA27" s="26"/>
    </row>
    <row r="28" spans="1:29" ht="7.5" customHeight="1" x14ac:dyDescent="0.25">
      <c r="A28" s="60"/>
      <c r="B28" s="50"/>
      <c r="C28" s="24"/>
      <c r="D28" s="41"/>
      <c r="E28" s="42"/>
      <c r="F28" s="43"/>
      <c r="G28" s="44"/>
      <c r="H28" s="44"/>
      <c r="I28" s="44"/>
      <c r="J28" s="48"/>
      <c r="K28" s="45"/>
      <c r="L28" s="45"/>
      <c r="M28" s="45"/>
      <c r="N28" s="43"/>
      <c r="O28" s="46"/>
      <c r="P28" s="45"/>
      <c r="Q28" s="43"/>
      <c r="R28" s="43"/>
      <c r="S28" s="46"/>
      <c r="T28" s="46"/>
      <c r="U28" s="46"/>
      <c r="V28" s="46"/>
      <c r="W28" s="46"/>
      <c r="X28" s="49"/>
      <c r="Z28" s="18"/>
      <c r="AA28" s="26"/>
    </row>
    <row r="29" spans="1:29" ht="15" customHeight="1" x14ac:dyDescent="0.25">
      <c r="A29" s="27"/>
      <c r="B29" s="28"/>
      <c r="C29" s="28"/>
      <c r="D29" s="29"/>
      <c r="E29" s="30"/>
      <c r="F29" s="116">
        <f>SUM(F9:F9)</f>
        <v>0</v>
      </c>
      <c r="G29" s="116">
        <f>SUM(G9:G9)</f>
        <v>0</v>
      </c>
      <c r="H29" s="116">
        <f>SUM(H9:H9)</f>
        <v>0</v>
      </c>
      <c r="I29" s="116">
        <f>SUM(I9:I9)</f>
        <v>0</v>
      </c>
      <c r="J29" s="119">
        <f>SUM(J10:J28)</f>
        <v>67237400</v>
      </c>
      <c r="K29" s="116">
        <f t="shared" ref="K29:W29" si="0">SUM(K9:K9)</f>
        <v>0</v>
      </c>
      <c r="L29" s="116">
        <f t="shared" si="0"/>
        <v>0</v>
      </c>
      <c r="M29" s="116">
        <f t="shared" si="0"/>
        <v>0</v>
      </c>
      <c r="N29" s="116">
        <f t="shared" si="0"/>
        <v>0</v>
      </c>
      <c r="O29" s="116">
        <f t="shared" si="0"/>
        <v>0</v>
      </c>
      <c r="P29" s="116">
        <f t="shared" si="0"/>
        <v>0</v>
      </c>
      <c r="Q29" s="116">
        <f t="shared" si="0"/>
        <v>0</v>
      </c>
      <c r="R29" s="116">
        <f t="shared" si="0"/>
        <v>0</v>
      </c>
      <c r="S29" s="116">
        <f t="shared" si="0"/>
        <v>0</v>
      </c>
      <c r="T29" s="116">
        <f t="shared" si="0"/>
        <v>0</v>
      </c>
      <c r="U29" s="116">
        <f t="shared" si="0"/>
        <v>0</v>
      </c>
      <c r="V29" s="116">
        <f t="shared" si="0"/>
        <v>0</v>
      </c>
      <c r="W29" s="116">
        <f t="shared" si="0"/>
        <v>0</v>
      </c>
      <c r="X29" s="116"/>
    </row>
    <row r="30" spans="1:29" ht="15" customHeight="1" thickBot="1" x14ac:dyDescent="0.3">
      <c r="A30" s="31"/>
      <c r="B30" s="32"/>
      <c r="C30" s="32"/>
      <c r="D30" s="33"/>
      <c r="E30" s="34"/>
      <c r="F30" s="117"/>
      <c r="G30" s="117"/>
      <c r="H30" s="117"/>
      <c r="I30" s="117"/>
      <c r="J30" s="120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</row>
    <row r="31" spans="1:29" ht="11.25" customHeight="1" thickTop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9" ht="15" x14ac:dyDescent="0.25">
      <c r="A32" s="2"/>
      <c r="B32" s="6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62" t="s">
        <v>129</v>
      </c>
    </row>
    <row r="33" spans="1:24" ht="15" x14ac:dyDescent="0.25">
      <c r="A33" s="2"/>
      <c r="B33" s="63" t="s">
        <v>27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62" t="s">
        <v>23</v>
      </c>
    </row>
    <row r="34" spans="1:24" ht="19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9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9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" x14ac:dyDescent="0.25">
      <c r="A37" s="2"/>
      <c r="B37" s="63" t="s">
        <v>26</v>
      </c>
      <c r="C37" s="2" t="s">
        <v>25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62" t="s">
        <v>119</v>
      </c>
    </row>
  </sheetData>
  <mergeCells count="41">
    <mergeCell ref="X7:X8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X29:X30"/>
    <mergeCell ref="R29:R30"/>
    <mergeCell ref="S29:S30"/>
    <mergeCell ref="T29:T30"/>
    <mergeCell ref="U29:U30"/>
    <mergeCell ref="V29:V30"/>
    <mergeCell ref="W29:W30"/>
    <mergeCell ref="N7:N8"/>
    <mergeCell ref="O7:O8"/>
    <mergeCell ref="P7:P8"/>
    <mergeCell ref="Q7:Q8"/>
    <mergeCell ref="R7:R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Grha Pelindo Satu Gedung B Lt. 2, Jl. Lingkar Pelabuhan No. 1 - Belawan
e-mail : prima@primatpk.co.id., website : http://www.primatpk.co.id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0"/>
  <sheetViews>
    <sheetView zoomScaleNormal="100" workbookViewId="0">
      <selection activeCell="M51" sqref="M51"/>
    </sheetView>
  </sheetViews>
  <sheetFormatPr defaultRowHeight="12.75" x14ac:dyDescent="0.2"/>
  <cols>
    <col min="1" max="1" width="2" customWidth="1"/>
    <col min="2" max="2" width="5.5703125" customWidth="1"/>
    <col min="3" max="3" width="33.28515625" customWidth="1"/>
    <col min="4" max="4" width="22.5703125" customWidth="1"/>
    <col min="5" max="7" width="21" customWidth="1"/>
    <col min="8" max="8" width="19.140625" customWidth="1"/>
    <col min="9" max="9" width="17.140625" customWidth="1"/>
    <col min="10" max="10" width="18" customWidth="1"/>
    <col min="11" max="11" width="28" customWidth="1"/>
    <col min="12" max="12" width="21" customWidth="1"/>
  </cols>
  <sheetData>
    <row r="1" spans="2:12" ht="40.5" customHeight="1" x14ac:dyDescent="0.25">
      <c r="B1" s="2"/>
      <c r="C1" s="65"/>
      <c r="D1" s="65"/>
      <c r="E1" s="2"/>
      <c r="F1" s="2"/>
      <c r="G1" s="2"/>
      <c r="H1" s="2"/>
      <c r="I1" s="2"/>
      <c r="J1" s="2"/>
      <c r="K1" s="2"/>
      <c r="L1" s="2"/>
    </row>
    <row r="2" spans="2:12" ht="15" x14ac:dyDescent="0.2">
      <c r="B2" s="123" t="s">
        <v>13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2:12" ht="15" x14ac:dyDescent="0.2">
      <c r="B3" s="123" t="s">
        <v>57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</row>
    <row r="4" spans="2:12" ht="15" x14ac:dyDescent="0.2">
      <c r="B4" s="123" t="s">
        <v>128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</row>
    <row r="5" spans="2:12" ht="15" x14ac:dyDescent="0.25">
      <c r="B5" s="1" t="s">
        <v>58</v>
      </c>
      <c r="C5" s="66"/>
      <c r="D5" s="7"/>
      <c r="E5" s="7"/>
      <c r="F5" s="7"/>
      <c r="G5" s="7"/>
      <c r="H5" s="7"/>
      <c r="I5" s="7"/>
      <c r="J5" s="7"/>
      <c r="K5" s="7"/>
      <c r="L5" s="7"/>
    </row>
    <row r="6" spans="2:12" ht="31.5" customHeight="1" x14ac:dyDescent="0.2">
      <c r="B6" s="113" t="s">
        <v>6</v>
      </c>
      <c r="C6" s="113" t="s">
        <v>59</v>
      </c>
      <c r="D6" s="113" t="s">
        <v>60</v>
      </c>
      <c r="E6" s="113" t="s">
        <v>61</v>
      </c>
      <c r="F6" s="113" t="s">
        <v>16</v>
      </c>
      <c r="G6" s="113" t="s">
        <v>15</v>
      </c>
      <c r="H6" s="113" t="s">
        <v>62</v>
      </c>
      <c r="I6" s="113" t="s">
        <v>97</v>
      </c>
      <c r="J6" s="113" t="s">
        <v>96</v>
      </c>
      <c r="K6" s="113" t="s">
        <v>63</v>
      </c>
      <c r="L6" s="113" t="s">
        <v>64</v>
      </c>
    </row>
    <row r="7" spans="2:12" ht="31.5" customHeight="1" x14ac:dyDescent="0.2">
      <c r="B7" s="114"/>
      <c r="C7" s="124"/>
      <c r="D7" s="114"/>
      <c r="E7" s="125"/>
      <c r="F7" s="114"/>
      <c r="G7" s="114"/>
      <c r="H7" s="114"/>
      <c r="I7" s="114"/>
      <c r="J7" s="114"/>
      <c r="K7" s="114"/>
      <c r="L7" s="114"/>
    </row>
    <row r="8" spans="2:12" ht="8.25" customHeight="1" x14ac:dyDescent="0.2">
      <c r="B8" s="67">
        <v>1</v>
      </c>
      <c r="C8" s="67">
        <v>2</v>
      </c>
      <c r="D8" s="67"/>
      <c r="E8" s="67">
        <v>3</v>
      </c>
      <c r="F8" s="67">
        <v>4</v>
      </c>
      <c r="G8" s="67">
        <v>5</v>
      </c>
      <c r="H8" s="67" t="s">
        <v>65</v>
      </c>
      <c r="I8" s="67">
        <v>7</v>
      </c>
      <c r="J8" s="67"/>
      <c r="K8" s="67">
        <v>9</v>
      </c>
      <c r="L8" s="67" t="s">
        <v>66</v>
      </c>
    </row>
    <row r="9" spans="2:12" ht="15" x14ac:dyDescent="0.25">
      <c r="B9" s="68" t="s">
        <v>22</v>
      </c>
      <c r="C9" s="69" t="s">
        <v>31</v>
      </c>
      <c r="D9" s="69" t="s">
        <v>67</v>
      </c>
      <c r="E9" s="70">
        <v>3330000</v>
      </c>
      <c r="F9" s="71">
        <v>185000</v>
      </c>
      <c r="G9" s="71">
        <v>185000</v>
      </c>
      <c r="H9" s="72">
        <f>SUM(E9:G9)</f>
        <v>3700000</v>
      </c>
      <c r="I9" s="72">
        <v>99900</v>
      </c>
      <c r="J9" s="72">
        <v>33300</v>
      </c>
      <c r="K9" s="73">
        <v>0</v>
      </c>
      <c r="L9" s="74">
        <f>H9-(I9+K9+J9)</f>
        <v>3566800</v>
      </c>
    </row>
    <row r="10" spans="2:12" ht="15.75" thickBot="1" x14ac:dyDescent="0.3">
      <c r="B10" s="75"/>
      <c r="C10" s="76"/>
      <c r="D10" s="76"/>
      <c r="E10" s="77"/>
      <c r="F10" s="78"/>
      <c r="G10" s="78"/>
      <c r="H10" s="78"/>
      <c r="I10" s="78"/>
      <c r="J10" s="78"/>
      <c r="K10" s="103" t="s">
        <v>68</v>
      </c>
      <c r="L10" s="78"/>
    </row>
    <row r="11" spans="2:12" ht="15" x14ac:dyDescent="0.25">
      <c r="B11" s="80"/>
      <c r="C11" s="81"/>
      <c r="D11" s="81"/>
      <c r="E11" s="82"/>
      <c r="F11" s="83"/>
      <c r="G11" s="83"/>
      <c r="H11" s="83"/>
      <c r="I11" s="83"/>
      <c r="J11" s="83"/>
      <c r="K11" s="84"/>
      <c r="L11" s="83"/>
    </row>
    <row r="12" spans="2:12" ht="15" x14ac:dyDescent="0.25">
      <c r="B12" s="68" t="s">
        <v>24</v>
      </c>
      <c r="C12" s="69" t="s">
        <v>69</v>
      </c>
      <c r="D12" s="69" t="s">
        <v>67</v>
      </c>
      <c r="E12" s="70">
        <f>E9</f>
        <v>3330000</v>
      </c>
      <c r="F12" s="71">
        <f>F9</f>
        <v>185000</v>
      </c>
      <c r="G12" s="71">
        <f>G9</f>
        <v>185000</v>
      </c>
      <c r="H12" s="72">
        <f>E12+F12+G12</f>
        <v>3700000</v>
      </c>
      <c r="I12" s="72">
        <f>I9</f>
        <v>99900</v>
      </c>
      <c r="J12" s="72">
        <v>33300</v>
      </c>
      <c r="K12" s="73">
        <f>K9</f>
        <v>0</v>
      </c>
      <c r="L12" s="74">
        <f>L9</f>
        <v>3566800</v>
      </c>
    </row>
    <row r="13" spans="2:12" ht="15.75" thickBot="1" x14ac:dyDescent="0.3">
      <c r="B13" s="75"/>
      <c r="C13" s="76"/>
      <c r="D13" s="76"/>
      <c r="E13" s="77"/>
      <c r="F13" s="78"/>
      <c r="G13" s="78"/>
      <c r="H13" s="78"/>
      <c r="I13" s="78"/>
      <c r="J13" s="78"/>
      <c r="K13" s="79" t="s">
        <v>70</v>
      </c>
      <c r="L13" s="78"/>
    </row>
    <row r="14" spans="2:12" ht="15" x14ac:dyDescent="0.25">
      <c r="B14" s="80"/>
      <c r="C14" s="81"/>
      <c r="D14" s="81"/>
      <c r="E14" s="82"/>
      <c r="F14" s="83"/>
      <c r="G14" s="83"/>
      <c r="H14" s="83"/>
      <c r="I14" s="83"/>
      <c r="J14" s="83"/>
      <c r="K14" s="84"/>
      <c r="L14" s="83"/>
    </row>
    <row r="15" spans="2:12" ht="15" x14ac:dyDescent="0.25">
      <c r="B15" s="68" t="s">
        <v>30</v>
      </c>
      <c r="C15" s="69" t="s">
        <v>36</v>
      </c>
      <c r="D15" s="69" t="s">
        <v>71</v>
      </c>
      <c r="E15" s="70">
        <f>E12</f>
        <v>3330000</v>
      </c>
      <c r="F15" s="72">
        <f>F12</f>
        <v>185000</v>
      </c>
      <c r="G15" s="72">
        <f>G12</f>
        <v>185000</v>
      </c>
      <c r="H15" s="72">
        <f>E15+F15+G15</f>
        <v>3700000</v>
      </c>
      <c r="I15" s="72">
        <f>I12</f>
        <v>99900</v>
      </c>
      <c r="J15" s="72">
        <f>J9</f>
        <v>33300</v>
      </c>
      <c r="K15" s="73">
        <f>K12</f>
        <v>0</v>
      </c>
      <c r="L15" s="74">
        <f>L9</f>
        <v>3566800</v>
      </c>
    </row>
    <row r="16" spans="2:12" ht="15.75" thickBot="1" x14ac:dyDescent="0.3">
      <c r="B16" s="75"/>
      <c r="C16" s="76"/>
      <c r="D16" s="76"/>
      <c r="E16" s="77"/>
      <c r="F16" s="78"/>
      <c r="G16" s="78"/>
      <c r="H16" s="78"/>
      <c r="I16" s="78"/>
      <c r="J16" s="78"/>
      <c r="K16" s="79" t="s">
        <v>72</v>
      </c>
      <c r="L16" s="85"/>
    </row>
    <row r="17" spans="2:12" ht="15" x14ac:dyDescent="0.25">
      <c r="B17" s="80"/>
      <c r="C17" s="81"/>
      <c r="D17" s="81"/>
      <c r="E17" s="82"/>
      <c r="F17" s="83"/>
      <c r="G17" s="83"/>
      <c r="H17" s="83"/>
      <c r="I17" s="83"/>
      <c r="J17" s="83"/>
      <c r="K17" s="84"/>
      <c r="L17" s="86"/>
    </row>
    <row r="18" spans="2:12" ht="15" x14ac:dyDescent="0.25">
      <c r="B18" s="68" t="s">
        <v>73</v>
      </c>
      <c r="C18" s="69" t="s">
        <v>39</v>
      </c>
      <c r="D18" s="69" t="s">
        <v>71</v>
      </c>
      <c r="E18" s="70">
        <f>E9</f>
        <v>3330000</v>
      </c>
      <c r="F18" s="72">
        <f>F9</f>
        <v>185000</v>
      </c>
      <c r="G18" s="72">
        <f>G15</f>
        <v>185000</v>
      </c>
      <c r="H18" s="72">
        <f>E18+F18+G18</f>
        <v>3700000</v>
      </c>
      <c r="I18" s="72">
        <f>I15</f>
        <v>99900</v>
      </c>
      <c r="J18" s="72">
        <f>J9</f>
        <v>33300</v>
      </c>
      <c r="K18" s="73">
        <f>K15</f>
        <v>0</v>
      </c>
      <c r="L18" s="74">
        <f>L15</f>
        <v>3566800</v>
      </c>
    </row>
    <row r="19" spans="2:12" ht="15.75" thickBot="1" x14ac:dyDescent="0.3">
      <c r="B19" s="75"/>
      <c r="C19" s="76"/>
      <c r="D19" s="76"/>
      <c r="E19" s="77"/>
      <c r="F19" s="78"/>
      <c r="G19" s="78"/>
      <c r="H19" s="78"/>
      <c r="I19" s="78"/>
      <c r="J19" s="78"/>
      <c r="K19" s="79" t="s">
        <v>74</v>
      </c>
      <c r="L19" s="85"/>
    </row>
    <row r="20" spans="2:12" ht="15" x14ac:dyDescent="0.25">
      <c r="B20" s="80"/>
      <c r="C20" s="81"/>
      <c r="D20" s="81"/>
      <c r="E20" s="82"/>
      <c r="F20" s="83"/>
      <c r="G20" s="83"/>
      <c r="H20" s="83"/>
      <c r="I20" s="83"/>
      <c r="J20" s="83"/>
      <c r="K20" s="84"/>
      <c r="L20" s="86"/>
    </row>
    <row r="21" spans="2:12" ht="15" x14ac:dyDescent="0.25">
      <c r="B21" s="68" t="s">
        <v>75</v>
      </c>
      <c r="C21" s="69" t="s">
        <v>41</v>
      </c>
      <c r="D21" s="69" t="s">
        <v>71</v>
      </c>
      <c r="E21" s="70">
        <f>E18</f>
        <v>3330000</v>
      </c>
      <c r="F21" s="72">
        <f>F18</f>
        <v>185000</v>
      </c>
      <c r="G21" s="72">
        <f>G18</f>
        <v>185000</v>
      </c>
      <c r="H21" s="72">
        <f>E21+G21+F21</f>
        <v>3700000</v>
      </c>
      <c r="I21" s="72">
        <f>I18</f>
        <v>99900</v>
      </c>
      <c r="J21" s="72">
        <f>J9</f>
        <v>33300</v>
      </c>
      <c r="K21" s="73">
        <f>K18</f>
        <v>0</v>
      </c>
      <c r="L21" s="74">
        <f>L9</f>
        <v>3566800</v>
      </c>
    </row>
    <row r="22" spans="2:12" ht="15.75" thickBot="1" x14ac:dyDescent="0.3">
      <c r="B22" s="75"/>
      <c r="C22" s="76"/>
      <c r="D22" s="76"/>
      <c r="E22" s="77"/>
      <c r="F22" s="78"/>
      <c r="G22" s="78"/>
      <c r="H22" s="78"/>
      <c r="I22" s="78"/>
      <c r="J22" s="78"/>
      <c r="K22" s="79" t="s">
        <v>76</v>
      </c>
      <c r="L22" s="85"/>
    </row>
    <row r="23" spans="2:12" ht="15" x14ac:dyDescent="0.25">
      <c r="B23" s="87"/>
      <c r="C23" s="88"/>
      <c r="D23" s="88"/>
      <c r="E23" s="89"/>
      <c r="F23" s="90"/>
      <c r="G23" s="90"/>
      <c r="H23" s="90"/>
      <c r="I23" s="90"/>
      <c r="J23" s="90"/>
      <c r="K23" s="91"/>
      <c r="L23" s="92"/>
    </row>
    <row r="24" spans="2:12" ht="15" x14ac:dyDescent="0.25">
      <c r="B24" s="68" t="s">
        <v>77</v>
      </c>
      <c r="C24" s="69" t="s">
        <v>43</v>
      </c>
      <c r="D24" s="69" t="s">
        <v>71</v>
      </c>
      <c r="E24" s="70">
        <f>E21</f>
        <v>3330000</v>
      </c>
      <c r="F24" s="72">
        <f>F21</f>
        <v>185000</v>
      </c>
      <c r="G24" s="72">
        <f>G21</f>
        <v>185000</v>
      </c>
      <c r="H24" s="72">
        <f>SUM(E24:G24)</f>
        <v>3700000</v>
      </c>
      <c r="I24" s="72">
        <f>I21</f>
        <v>99900</v>
      </c>
      <c r="J24" s="72">
        <f>J9</f>
        <v>33300</v>
      </c>
      <c r="K24" s="73">
        <f>K21</f>
        <v>0</v>
      </c>
      <c r="L24" s="74">
        <f>L9</f>
        <v>3566800</v>
      </c>
    </row>
    <row r="25" spans="2:12" ht="15.75" thickBot="1" x14ac:dyDescent="0.3">
      <c r="B25" s="75"/>
      <c r="C25" s="76"/>
      <c r="D25" s="76"/>
      <c r="E25" s="77"/>
      <c r="F25" s="78"/>
      <c r="G25" s="78"/>
      <c r="H25" s="78"/>
      <c r="I25" s="78"/>
      <c r="J25" s="78"/>
      <c r="K25" s="79" t="s">
        <v>78</v>
      </c>
      <c r="L25" s="85"/>
    </row>
    <row r="26" spans="2:12" ht="15" x14ac:dyDescent="0.25">
      <c r="B26" s="93"/>
      <c r="C26" s="52"/>
      <c r="D26" s="52"/>
      <c r="E26" s="94"/>
      <c r="F26" s="95"/>
      <c r="G26" s="95"/>
      <c r="H26" s="95"/>
      <c r="I26" s="95"/>
      <c r="J26" s="95"/>
      <c r="K26" s="96"/>
      <c r="L26" s="97"/>
    </row>
    <row r="27" spans="2:12" ht="15" x14ac:dyDescent="0.25">
      <c r="B27" s="27" t="s">
        <v>79</v>
      </c>
      <c r="C27" s="28" t="s">
        <v>45</v>
      </c>
      <c r="D27" s="28" t="s">
        <v>71</v>
      </c>
      <c r="E27" s="98">
        <f>E24</f>
        <v>3330000</v>
      </c>
      <c r="F27" s="99">
        <f>F9</f>
        <v>185000</v>
      </c>
      <c r="G27" s="99">
        <f>G24</f>
        <v>185000</v>
      </c>
      <c r="H27" s="99">
        <f>H24</f>
        <v>3700000</v>
      </c>
      <c r="I27" s="99">
        <f>I24</f>
        <v>99900</v>
      </c>
      <c r="J27" s="99">
        <f>J9</f>
        <v>33300</v>
      </c>
      <c r="K27" s="100">
        <f>K24</f>
        <v>0</v>
      </c>
      <c r="L27" s="101">
        <f>L9</f>
        <v>3566800</v>
      </c>
    </row>
    <row r="28" spans="2:12" ht="15.75" thickBot="1" x14ac:dyDescent="0.3">
      <c r="B28" s="75"/>
      <c r="C28" s="76"/>
      <c r="D28" s="76"/>
      <c r="E28" s="77"/>
      <c r="F28" s="78"/>
      <c r="G28" s="78"/>
      <c r="H28" s="78"/>
      <c r="I28" s="78"/>
      <c r="J28" s="78"/>
      <c r="K28" s="79" t="s">
        <v>80</v>
      </c>
      <c r="L28" s="85"/>
    </row>
    <row r="29" spans="2:12" ht="15" x14ac:dyDescent="0.25">
      <c r="B29" s="93"/>
      <c r="C29" s="52"/>
      <c r="D29" s="52"/>
      <c r="E29" s="94"/>
      <c r="F29" s="95"/>
      <c r="G29" s="95"/>
      <c r="H29" s="95"/>
      <c r="I29" s="95"/>
      <c r="J29" s="95"/>
      <c r="K29" s="96"/>
      <c r="L29" s="97"/>
    </row>
    <row r="30" spans="2:12" ht="15" x14ac:dyDescent="0.25">
      <c r="B30" s="27" t="s">
        <v>81</v>
      </c>
      <c r="C30" s="28" t="s">
        <v>47</v>
      </c>
      <c r="D30" s="28" t="s">
        <v>71</v>
      </c>
      <c r="E30" s="98">
        <f t="shared" ref="E30:K30" si="0">E27</f>
        <v>3330000</v>
      </c>
      <c r="F30" s="99">
        <f t="shared" si="0"/>
        <v>185000</v>
      </c>
      <c r="G30" s="99">
        <f t="shared" si="0"/>
        <v>185000</v>
      </c>
      <c r="H30" s="99">
        <f t="shared" si="0"/>
        <v>3700000</v>
      </c>
      <c r="I30" s="99">
        <f t="shared" si="0"/>
        <v>99900</v>
      </c>
      <c r="J30" s="99">
        <f>J9</f>
        <v>33300</v>
      </c>
      <c r="K30" s="100">
        <f t="shared" si="0"/>
        <v>0</v>
      </c>
      <c r="L30" s="101">
        <f>L9</f>
        <v>3566800</v>
      </c>
    </row>
    <row r="31" spans="2:12" ht="15.75" thickBot="1" x14ac:dyDescent="0.3">
      <c r="B31" s="75"/>
      <c r="C31" s="76"/>
      <c r="D31" s="76"/>
      <c r="E31" s="77"/>
      <c r="F31" s="78"/>
      <c r="G31" s="78"/>
      <c r="H31" s="78"/>
      <c r="I31" s="78"/>
      <c r="J31" s="78"/>
      <c r="K31" s="79" t="s">
        <v>82</v>
      </c>
      <c r="L31" s="85"/>
    </row>
    <row r="32" spans="2:12" ht="15" x14ac:dyDescent="0.25">
      <c r="B32" s="93"/>
      <c r="C32" s="52"/>
      <c r="D32" s="52"/>
      <c r="E32" s="94"/>
      <c r="F32" s="95"/>
      <c r="G32" s="95"/>
      <c r="H32" s="95"/>
      <c r="I32" s="95"/>
      <c r="J32" s="95"/>
      <c r="K32" s="96"/>
      <c r="L32" s="97"/>
    </row>
    <row r="33" spans="2:12" ht="15" x14ac:dyDescent="0.25">
      <c r="B33" s="27" t="s">
        <v>83</v>
      </c>
      <c r="C33" s="28" t="s">
        <v>49</v>
      </c>
      <c r="D33" s="28" t="s">
        <v>71</v>
      </c>
      <c r="E33" s="98">
        <f t="shared" ref="E33:K33" si="1">E30</f>
        <v>3330000</v>
      </c>
      <c r="F33" s="99">
        <f t="shared" si="1"/>
        <v>185000</v>
      </c>
      <c r="G33" s="99">
        <f t="shared" si="1"/>
        <v>185000</v>
      </c>
      <c r="H33" s="99">
        <f t="shared" si="1"/>
        <v>3700000</v>
      </c>
      <c r="I33" s="99">
        <f t="shared" si="1"/>
        <v>99900</v>
      </c>
      <c r="J33" s="99">
        <f>J9</f>
        <v>33300</v>
      </c>
      <c r="K33" s="100">
        <f t="shared" si="1"/>
        <v>0</v>
      </c>
      <c r="L33" s="101">
        <f>L9</f>
        <v>3566800</v>
      </c>
    </row>
    <row r="34" spans="2:12" ht="15.75" thickBot="1" x14ac:dyDescent="0.3">
      <c r="B34" s="75"/>
      <c r="C34" s="76"/>
      <c r="D34" s="76"/>
      <c r="E34" s="77"/>
      <c r="F34" s="78"/>
      <c r="G34" s="78"/>
      <c r="H34" s="78"/>
      <c r="I34" s="78"/>
      <c r="J34" s="78"/>
      <c r="K34" s="79" t="s">
        <v>84</v>
      </c>
      <c r="L34" s="85"/>
    </row>
    <row r="35" spans="2:12" ht="15" x14ac:dyDescent="0.25">
      <c r="B35" s="93"/>
      <c r="C35" s="52"/>
      <c r="D35" s="52"/>
      <c r="E35" s="94"/>
      <c r="F35" s="95"/>
      <c r="G35" s="95"/>
      <c r="H35" s="95"/>
      <c r="I35" s="95"/>
      <c r="J35" s="95"/>
      <c r="K35" s="96"/>
      <c r="L35" s="97"/>
    </row>
    <row r="36" spans="2:12" ht="15" x14ac:dyDescent="0.25">
      <c r="B36" s="27" t="s">
        <v>85</v>
      </c>
      <c r="C36" s="28" t="s">
        <v>51</v>
      </c>
      <c r="D36" s="28" t="s">
        <v>67</v>
      </c>
      <c r="E36" s="98">
        <f t="shared" ref="E36:K36" si="2">E33</f>
        <v>3330000</v>
      </c>
      <c r="F36" s="99">
        <f t="shared" si="2"/>
        <v>185000</v>
      </c>
      <c r="G36" s="99">
        <f t="shared" si="2"/>
        <v>185000</v>
      </c>
      <c r="H36" s="99">
        <f t="shared" si="2"/>
        <v>3700000</v>
      </c>
      <c r="I36" s="99">
        <f t="shared" si="2"/>
        <v>99900</v>
      </c>
      <c r="J36" s="99">
        <f>J9</f>
        <v>33300</v>
      </c>
      <c r="K36" s="100">
        <f t="shared" si="2"/>
        <v>0</v>
      </c>
      <c r="L36" s="101">
        <f>L9</f>
        <v>3566800</v>
      </c>
    </row>
    <row r="37" spans="2:12" ht="15.75" thickBot="1" x14ac:dyDescent="0.3">
      <c r="B37" s="75"/>
      <c r="C37" s="76"/>
      <c r="D37" s="76"/>
      <c r="E37" s="77"/>
      <c r="F37" s="78"/>
      <c r="G37" s="78"/>
      <c r="H37" s="78"/>
      <c r="I37" s="78"/>
      <c r="J37" s="78"/>
      <c r="K37" s="79" t="s">
        <v>86</v>
      </c>
      <c r="L37" s="85"/>
    </row>
    <row r="38" spans="2:12" ht="15" x14ac:dyDescent="0.25">
      <c r="B38" s="93"/>
      <c r="C38" s="52"/>
      <c r="D38" s="52"/>
      <c r="E38" s="94"/>
      <c r="F38" s="95"/>
      <c r="G38" s="95"/>
      <c r="H38" s="95"/>
      <c r="I38" s="95"/>
      <c r="J38" s="95"/>
      <c r="K38" s="96"/>
      <c r="L38" s="97"/>
    </row>
    <row r="39" spans="2:12" ht="15" x14ac:dyDescent="0.25">
      <c r="B39" s="27" t="s">
        <v>87</v>
      </c>
      <c r="C39" s="28" t="s">
        <v>53</v>
      </c>
      <c r="D39" s="28" t="s">
        <v>67</v>
      </c>
      <c r="E39" s="98">
        <f t="shared" ref="E39:K39" si="3">E36</f>
        <v>3330000</v>
      </c>
      <c r="F39" s="99">
        <f t="shared" si="3"/>
        <v>185000</v>
      </c>
      <c r="G39" s="99">
        <f t="shared" si="3"/>
        <v>185000</v>
      </c>
      <c r="H39" s="99">
        <f t="shared" si="3"/>
        <v>3700000</v>
      </c>
      <c r="I39" s="99">
        <f t="shared" si="3"/>
        <v>99900</v>
      </c>
      <c r="J39" s="99">
        <f>J9</f>
        <v>33300</v>
      </c>
      <c r="K39" s="100">
        <f t="shared" si="3"/>
        <v>0</v>
      </c>
      <c r="L39" s="101">
        <f>L9</f>
        <v>3566800</v>
      </c>
    </row>
    <row r="40" spans="2:12" ht="15.75" thickBot="1" x14ac:dyDescent="0.3">
      <c r="B40" s="75"/>
      <c r="C40" s="76"/>
      <c r="D40" s="76"/>
      <c r="E40" s="77"/>
      <c r="F40" s="78"/>
      <c r="G40" s="78"/>
      <c r="H40" s="78"/>
      <c r="I40" s="78"/>
      <c r="J40" s="78"/>
      <c r="K40" s="79" t="s">
        <v>88</v>
      </c>
      <c r="L40" s="85"/>
    </row>
    <row r="41" spans="2:12" ht="15" x14ac:dyDescent="0.25">
      <c r="B41" s="93"/>
      <c r="C41" s="52"/>
      <c r="D41" s="52"/>
      <c r="E41" s="94"/>
      <c r="F41" s="95"/>
      <c r="G41" s="95"/>
      <c r="H41" s="95"/>
      <c r="I41" s="95"/>
      <c r="J41" s="95"/>
      <c r="K41" s="96"/>
      <c r="L41" s="97"/>
    </row>
    <row r="42" spans="2:12" ht="15" x14ac:dyDescent="0.25">
      <c r="B42" s="68" t="s">
        <v>89</v>
      </c>
      <c r="C42" s="69" t="s">
        <v>54</v>
      </c>
      <c r="D42" s="69" t="s">
        <v>67</v>
      </c>
      <c r="E42" s="70">
        <f t="shared" ref="E42:K42" si="4">E39</f>
        <v>3330000</v>
      </c>
      <c r="F42" s="72">
        <f t="shared" si="4"/>
        <v>185000</v>
      </c>
      <c r="G42" s="72">
        <f t="shared" si="4"/>
        <v>185000</v>
      </c>
      <c r="H42" s="72">
        <f t="shared" si="4"/>
        <v>3700000</v>
      </c>
      <c r="I42" s="72">
        <f t="shared" si="4"/>
        <v>99900</v>
      </c>
      <c r="J42" s="72">
        <f>J9</f>
        <v>33300</v>
      </c>
      <c r="K42" s="73">
        <f t="shared" si="4"/>
        <v>0</v>
      </c>
      <c r="L42" s="74">
        <f>L9</f>
        <v>3566800</v>
      </c>
    </row>
    <row r="43" spans="2:12" ht="15.75" thickBot="1" x14ac:dyDescent="0.3">
      <c r="B43" s="75"/>
      <c r="C43" s="76"/>
      <c r="D43" s="76"/>
      <c r="E43" s="77"/>
      <c r="F43" s="78"/>
      <c r="G43" s="78"/>
      <c r="H43" s="78"/>
      <c r="I43" s="78"/>
      <c r="J43" s="78"/>
      <c r="K43" s="79" t="s">
        <v>90</v>
      </c>
      <c r="L43" s="85"/>
    </row>
    <row r="44" spans="2:12" ht="15" x14ac:dyDescent="0.25">
      <c r="B44" s="80"/>
      <c r="C44" s="81"/>
      <c r="D44" s="81"/>
      <c r="E44" s="82"/>
      <c r="F44" s="83"/>
      <c r="G44" s="83"/>
      <c r="H44" s="83"/>
      <c r="I44" s="83"/>
      <c r="J44" s="83"/>
      <c r="K44" s="84"/>
      <c r="L44" s="86"/>
    </row>
    <row r="45" spans="2:12" ht="15" x14ac:dyDescent="0.25">
      <c r="B45" s="27" t="s">
        <v>91</v>
      </c>
      <c r="C45" s="28" t="s">
        <v>55</v>
      </c>
      <c r="D45" s="28" t="s">
        <v>67</v>
      </c>
      <c r="E45" s="98">
        <f t="shared" ref="E45:K45" si="5">E42</f>
        <v>3330000</v>
      </c>
      <c r="F45" s="99">
        <f t="shared" si="5"/>
        <v>185000</v>
      </c>
      <c r="G45" s="99">
        <f t="shared" si="5"/>
        <v>185000</v>
      </c>
      <c r="H45" s="99">
        <f t="shared" si="5"/>
        <v>3700000</v>
      </c>
      <c r="I45" s="99">
        <f t="shared" si="5"/>
        <v>99900</v>
      </c>
      <c r="J45" s="99">
        <f>J9</f>
        <v>33300</v>
      </c>
      <c r="K45" s="100">
        <f t="shared" si="5"/>
        <v>0</v>
      </c>
      <c r="L45" s="101">
        <f>L9</f>
        <v>3566800</v>
      </c>
    </row>
    <row r="46" spans="2:12" ht="15.75" thickBot="1" x14ac:dyDescent="0.3">
      <c r="B46" s="75"/>
      <c r="C46" s="76"/>
      <c r="D46" s="76"/>
      <c r="E46" s="77"/>
      <c r="F46" s="78"/>
      <c r="G46" s="78"/>
      <c r="H46" s="78"/>
      <c r="I46" s="78"/>
      <c r="J46" s="78"/>
      <c r="K46" s="79" t="s">
        <v>92</v>
      </c>
      <c r="L46" s="85"/>
    </row>
    <row r="47" spans="2:12" ht="15" x14ac:dyDescent="0.25">
      <c r="B47" s="80"/>
      <c r="C47" s="81"/>
      <c r="D47" s="81"/>
      <c r="E47" s="82"/>
      <c r="F47" s="83" t="s">
        <v>25</v>
      </c>
      <c r="G47" s="83"/>
      <c r="H47" s="83"/>
      <c r="I47" s="83"/>
      <c r="J47" s="83"/>
      <c r="K47" s="84"/>
      <c r="L47" s="83"/>
    </row>
    <row r="48" spans="2:12" ht="15" x14ac:dyDescent="0.25">
      <c r="B48" s="93"/>
      <c r="C48" s="52"/>
      <c r="D48" s="52"/>
      <c r="E48" s="121">
        <f>SUM(E9:E45)</f>
        <v>43290000</v>
      </c>
      <c r="F48" s="121">
        <f>SUM(F9:F45)</f>
        <v>2405000</v>
      </c>
      <c r="G48" s="121">
        <f>SUM(G9:G45)</f>
        <v>2405000</v>
      </c>
      <c r="H48" s="121">
        <f>SUM(H9:H45)</f>
        <v>48100000</v>
      </c>
      <c r="I48" s="121">
        <f>SUM(I9:I47)</f>
        <v>1298700</v>
      </c>
      <c r="J48" s="121">
        <f>SUM(J9:J45)</f>
        <v>432900</v>
      </c>
      <c r="K48" s="121">
        <f>SUM(K9:K46)</f>
        <v>0</v>
      </c>
      <c r="L48" s="121">
        <f>SUM(L9:L45)</f>
        <v>46368400</v>
      </c>
    </row>
    <row r="49" spans="2:12" ht="15" x14ac:dyDescent="0.25">
      <c r="B49" s="80"/>
      <c r="C49" s="81"/>
      <c r="D49" s="81"/>
      <c r="E49" s="122"/>
      <c r="F49" s="122"/>
      <c r="G49" s="122"/>
      <c r="H49" s="122"/>
      <c r="I49" s="122"/>
      <c r="J49" s="122"/>
      <c r="K49" s="122"/>
      <c r="L49" s="122"/>
    </row>
    <row r="50" spans="2:12" ht="12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2:12" ht="15" x14ac:dyDescent="0.25">
      <c r="B51" s="126"/>
      <c r="C51" s="126"/>
      <c r="D51" s="64"/>
      <c r="E51" s="11"/>
      <c r="F51" s="2"/>
      <c r="G51" s="2"/>
      <c r="H51" s="2"/>
      <c r="I51" s="2"/>
      <c r="J51" s="2"/>
      <c r="K51" s="126" t="s">
        <v>130</v>
      </c>
      <c r="L51" s="126"/>
    </row>
    <row r="52" spans="2:12" ht="15" x14ac:dyDescent="0.25">
      <c r="B52" s="126" t="s">
        <v>27</v>
      </c>
      <c r="C52" s="126"/>
      <c r="D52" s="64"/>
      <c r="E52" s="11"/>
      <c r="F52" s="2"/>
      <c r="G52" s="2"/>
      <c r="H52" s="2"/>
      <c r="I52" s="2"/>
      <c r="J52" s="2"/>
      <c r="K52" s="126" t="s">
        <v>23</v>
      </c>
      <c r="L52" s="126"/>
    </row>
    <row r="53" spans="2:12" ht="14.25" customHeight="1" x14ac:dyDescent="0.25">
      <c r="B53" s="105"/>
      <c r="C53" s="105"/>
      <c r="D53" s="105"/>
      <c r="E53" s="11"/>
      <c r="F53" s="2"/>
      <c r="G53" s="2"/>
      <c r="H53" s="2"/>
      <c r="I53" s="2"/>
      <c r="J53" s="2"/>
      <c r="K53" s="105"/>
      <c r="L53" s="105"/>
    </row>
    <row r="54" spans="2:12" ht="14.25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4.25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" x14ac:dyDescent="0.25">
      <c r="B56" s="126" t="s">
        <v>26</v>
      </c>
      <c r="C56" s="126"/>
      <c r="D56" s="64"/>
      <c r="E56" s="11"/>
      <c r="F56" s="2"/>
      <c r="G56" s="2"/>
      <c r="H56" s="2"/>
      <c r="I56" s="2"/>
      <c r="J56" s="2"/>
      <c r="K56" s="126" t="s">
        <v>119</v>
      </c>
      <c r="L56" s="126"/>
    </row>
    <row r="57" spans="2:12" ht="1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" x14ac:dyDescent="0.25">
      <c r="B58" s="16"/>
      <c r="C58" s="102" t="s">
        <v>93</v>
      </c>
      <c r="D58" s="102"/>
      <c r="E58" s="16" t="s">
        <v>94</v>
      </c>
      <c r="F58" s="16"/>
      <c r="G58" s="16"/>
      <c r="H58" s="16"/>
      <c r="I58" s="2"/>
      <c r="J58" s="2"/>
      <c r="K58" s="2"/>
      <c r="L58" s="2"/>
    </row>
    <row r="59" spans="2:12" ht="15" x14ac:dyDescent="0.25">
      <c r="B59" s="17" t="s">
        <v>22</v>
      </c>
      <c r="C59" s="16" t="s">
        <v>120</v>
      </c>
      <c r="D59" s="16"/>
      <c r="E59" s="16"/>
      <c r="F59" s="16"/>
      <c r="G59" s="16"/>
      <c r="H59" s="16"/>
      <c r="I59" s="2"/>
      <c r="J59" s="2"/>
      <c r="K59" s="2"/>
      <c r="L59" s="2"/>
    </row>
    <row r="60" spans="2:12" x14ac:dyDescent="0.2">
      <c r="B60" s="104" t="s">
        <v>24</v>
      </c>
      <c r="C60" s="16" t="s">
        <v>121</v>
      </c>
    </row>
  </sheetData>
  <mergeCells count="28">
    <mergeCell ref="B56:C56"/>
    <mergeCell ref="K56:L56"/>
    <mergeCell ref="L48:L49"/>
    <mergeCell ref="B51:C51"/>
    <mergeCell ref="K51:L51"/>
    <mergeCell ref="B52:C52"/>
    <mergeCell ref="K52:L52"/>
    <mergeCell ref="F48:F49"/>
    <mergeCell ref="G48:G49"/>
    <mergeCell ref="H48:H49"/>
    <mergeCell ref="I48:I49"/>
    <mergeCell ref="K48:K49"/>
    <mergeCell ref="J6:J7"/>
    <mergeCell ref="J48:J49"/>
    <mergeCell ref="B2:L2"/>
    <mergeCell ref="B3:L3"/>
    <mergeCell ref="B4:L4"/>
    <mergeCell ref="B6:B7"/>
    <mergeCell ref="C6:C7"/>
    <mergeCell ref="D6:D7"/>
    <mergeCell ref="E6:E7"/>
    <mergeCell ref="F6:F7"/>
    <mergeCell ref="G6:G7"/>
    <mergeCell ref="H6:H7"/>
    <mergeCell ref="I6:I7"/>
    <mergeCell ref="K6:K7"/>
    <mergeCell ref="L6:L7"/>
    <mergeCell ref="E48:E49"/>
  </mergeCells>
  <printOptions horizontalCentered="1"/>
  <pageMargins left="0" right="0" top="0.19685039370078741" bottom="0.74803149606299213" header="0.31496062992125984" footer="0.31496062992125984"/>
  <pageSetup paperSize="9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zoomScaleNormal="100" workbookViewId="0">
      <selection activeCell="M23" sqref="M23"/>
    </sheetView>
  </sheetViews>
  <sheetFormatPr defaultRowHeight="12.75" x14ac:dyDescent="0.2"/>
  <cols>
    <col min="1" max="1" width="2.28515625" customWidth="1"/>
    <col min="2" max="2" width="5.5703125" customWidth="1"/>
    <col min="3" max="3" width="33.28515625" customWidth="1"/>
    <col min="4" max="4" width="20.85546875" customWidth="1"/>
    <col min="5" max="5" width="17.85546875" customWidth="1"/>
    <col min="6" max="6" width="20.140625" customWidth="1"/>
    <col min="7" max="7" width="21" customWidth="1"/>
    <col min="8" max="8" width="19.140625" customWidth="1"/>
    <col min="9" max="9" width="17.140625" customWidth="1"/>
    <col min="10" max="10" width="18" customWidth="1"/>
    <col min="11" max="11" width="28" customWidth="1"/>
    <col min="12" max="12" width="21" customWidth="1"/>
  </cols>
  <sheetData>
    <row r="1" spans="2:12" ht="40.5" customHeight="1" x14ac:dyDescent="0.25">
      <c r="B1" s="2"/>
      <c r="C1" s="65"/>
      <c r="D1" s="65"/>
      <c r="E1" s="2"/>
      <c r="F1" s="2"/>
      <c r="G1" s="2"/>
      <c r="H1" s="2"/>
      <c r="I1" s="2"/>
      <c r="J1" s="2"/>
      <c r="K1" s="2"/>
      <c r="L1" s="2"/>
    </row>
    <row r="2" spans="2:12" ht="15" x14ac:dyDescent="0.2">
      <c r="B2" s="123" t="s">
        <v>13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2:12" ht="15" x14ac:dyDescent="0.2">
      <c r="B3" s="123" t="s">
        <v>98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</row>
    <row r="4" spans="2:12" ht="15" x14ac:dyDescent="0.2">
      <c r="B4" s="123" t="s">
        <v>128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</row>
    <row r="5" spans="2:12" ht="15" x14ac:dyDescent="0.25">
      <c r="B5" s="1" t="s">
        <v>58</v>
      </c>
      <c r="C5" s="66"/>
      <c r="D5" s="7"/>
      <c r="E5" s="7"/>
      <c r="F5" s="7"/>
      <c r="G5" s="7"/>
      <c r="H5" s="7"/>
      <c r="I5" s="7"/>
      <c r="J5" s="7"/>
      <c r="K5" s="7"/>
      <c r="L5" s="7"/>
    </row>
    <row r="6" spans="2:12" ht="31.5" customHeight="1" x14ac:dyDescent="0.2">
      <c r="B6" s="113" t="s">
        <v>6</v>
      </c>
      <c r="C6" s="113" t="s">
        <v>59</v>
      </c>
      <c r="D6" s="113" t="s">
        <v>60</v>
      </c>
      <c r="E6" s="113" t="s">
        <v>61</v>
      </c>
      <c r="F6" s="113" t="s">
        <v>16</v>
      </c>
      <c r="G6" s="113" t="s">
        <v>15</v>
      </c>
      <c r="H6" s="113" t="s">
        <v>62</v>
      </c>
      <c r="I6" s="113" t="s">
        <v>97</v>
      </c>
      <c r="J6" s="113" t="s">
        <v>96</v>
      </c>
      <c r="K6" s="113" t="s">
        <v>63</v>
      </c>
      <c r="L6" s="113" t="s">
        <v>64</v>
      </c>
    </row>
    <row r="7" spans="2:12" ht="31.5" customHeight="1" x14ac:dyDescent="0.2">
      <c r="B7" s="114"/>
      <c r="C7" s="124"/>
      <c r="D7" s="114"/>
      <c r="E7" s="125"/>
      <c r="F7" s="114"/>
      <c r="G7" s="114"/>
      <c r="H7" s="114"/>
      <c r="I7" s="114"/>
      <c r="J7" s="114"/>
      <c r="K7" s="114"/>
      <c r="L7" s="114"/>
    </row>
    <row r="8" spans="2:12" ht="8.25" customHeight="1" x14ac:dyDescent="0.2">
      <c r="B8" s="67">
        <v>1</v>
      </c>
      <c r="C8" s="67">
        <v>2</v>
      </c>
      <c r="D8" s="67"/>
      <c r="E8" s="67">
        <v>3</v>
      </c>
      <c r="F8" s="67">
        <v>4</v>
      </c>
      <c r="G8" s="67">
        <v>5</v>
      </c>
      <c r="H8" s="67" t="s">
        <v>65</v>
      </c>
      <c r="I8" s="67">
        <v>7</v>
      </c>
      <c r="J8" s="67"/>
      <c r="K8" s="67">
        <v>9</v>
      </c>
      <c r="L8" s="67" t="s">
        <v>66</v>
      </c>
    </row>
    <row r="9" spans="2:12" ht="15" x14ac:dyDescent="0.25">
      <c r="B9" s="68" t="s">
        <v>22</v>
      </c>
      <c r="C9" s="69" t="s">
        <v>99</v>
      </c>
      <c r="D9" s="69" t="s">
        <v>100</v>
      </c>
      <c r="E9" s="70">
        <v>3330000</v>
      </c>
      <c r="F9" s="71">
        <v>488500</v>
      </c>
      <c r="G9" s="71">
        <v>488500</v>
      </c>
      <c r="H9" s="72">
        <f>SUM(E9:G9)</f>
        <v>4307000</v>
      </c>
      <c r="I9" s="72">
        <v>99900</v>
      </c>
      <c r="J9" s="72">
        <v>33300</v>
      </c>
      <c r="K9" s="73">
        <v>0</v>
      </c>
      <c r="L9" s="74">
        <f>H9-(I9+K9+J9)</f>
        <v>4173800</v>
      </c>
    </row>
    <row r="10" spans="2:12" ht="15.75" thickBot="1" x14ac:dyDescent="0.3">
      <c r="B10" s="75"/>
      <c r="C10" s="76"/>
      <c r="D10" s="76"/>
      <c r="E10" s="77"/>
      <c r="F10" s="78"/>
      <c r="G10" s="78"/>
      <c r="H10" s="78"/>
      <c r="I10" s="78"/>
      <c r="J10" s="78"/>
      <c r="K10" s="103" t="s">
        <v>110</v>
      </c>
      <c r="L10" s="78"/>
    </row>
    <row r="11" spans="2:12" ht="15" x14ac:dyDescent="0.25">
      <c r="B11" s="80"/>
      <c r="C11" s="81"/>
      <c r="D11" s="81"/>
      <c r="E11" s="82"/>
      <c r="F11" s="83"/>
      <c r="G11" s="83"/>
      <c r="H11" s="83"/>
      <c r="I11" s="83"/>
      <c r="J11" s="83"/>
      <c r="K11" s="84"/>
      <c r="L11" s="83"/>
    </row>
    <row r="12" spans="2:12" ht="15" x14ac:dyDescent="0.25">
      <c r="B12" s="68" t="s">
        <v>24</v>
      </c>
      <c r="C12" s="69" t="s">
        <v>101</v>
      </c>
      <c r="D12" s="69" t="s">
        <v>100</v>
      </c>
      <c r="E12" s="70">
        <f>E9</f>
        <v>3330000</v>
      </c>
      <c r="F12" s="71">
        <f>F9</f>
        <v>488500</v>
      </c>
      <c r="G12" s="71">
        <f>G9</f>
        <v>488500</v>
      </c>
      <c r="H12" s="72">
        <f>E12+F12+G12</f>
        <v>4307000</v>
      </c>
      <c r="I12" s="72">
        <f>I9</f>
        <v>99900</v>
      </c>
      <c r="J12" s="72">
        <f>J9</f>
        <v>33300</v>
      </c>
      <c r="K12" s="73">
        <f>K9</f>
        <v>0</v>
      </c>
      <c r="L12" s="74">
        <f>L9</f>
        <v>4173800</v>
      </c>
    </row>
    <row r="13" spans="2:12" ht="15.75" thickBot="1" x14ac:dyDescent="0.3">
      <c r="B13" s="75"/>
      <c r="C13" s="76"/>
      <c r="D13" s="76"/>
      <c r="E13" s="77"/>
      <c r="F13" s="78"/>
      <c r="G13" s="78"/>
      <c r="H13" s="78"/>
      <c r="I13" s="78"/>
      <c r="J13" s="78"/>
      <c r="K13" s="79" t="s">
        <v>109</v>
      </c>
      <c r="L13" s="78"/>
    </row>
    <row r="14" spans="2:12" ht="15" x14ac:dyDescent="0.25">
      <c r="B14" s="80"/>
      <c r="C14" s="81"/>
      <c r="D14" s="81"/>
      <c r="E14" s="82"/>
      <c r="F14" s="83"/>
      <c r="G14" s="83"/>
      <c r="H14" s="83"/>
      <c r="I14" s="83"/>
      <c r="J14" s="83"/>
      <c r="K14" s="84"/>
      <c r="L14" s="83"/>
    </row>
    <row r="15" spans="2:12" ht="15" x14ac:dyDescent="0.25">
      <c r="B15" s="68" t="s">
        <v>30</v>
      </c>
      <c r="C15" s="69" t="s">
        <v>102</v>
      </c>
      <c r="D15" s="69" t="s">
        <v>100</v>
      </c>
      <c r="E15" s="70">
        <f>E12</f>
        <v>3330000</v>
      </c>
      <c r="F15" s="72">
        <f>F12</f>
        <v>488500</v>
      </c>
      <c r="G15" s="72">
        <f>G12</f>
        <v>488500</v>
      </c>
      <c r="H15" s="72">
        <f>E15+F15+G15</f>
        <v>4307000</v>
      </c>
      <c r="I15" s="72">
        <f>I12</f>
        <v>99900</v>
      </c>
      <c r="J15" s="72">
        <f>J9</f>
        <v>33300</v>
      </c>
      <c r="K15" s="73">
        <f>K12</f>
        <v>0</v>
      </c>
      <c r="L15" s="74">
        <f>L9</f>
        <v>4173800</v>
      </c>
    </row>
    <row r="16" spans="2:12" ht="15.75" thickBot="1" x14ac:dyDescent="0.3">
      <c r="B16" s="75"/>
      <c r="C16" s="76"/>
      <c r="D16" s="76"/>
      <c r="E16" s="77"/>
      <c r="F16" s="78"/>
      <c r="G16" s="78"/>
      <c r="H16" s="78"/>
      <c r="I16" s="78"/>
      <c r="J16" s="78"/>
      <c r="K16" s="79" t="s">
        <v>111</v>
      </c>
      <c r="L16" s="85"/>
    </row>
    <row r="17" spans="2:12" ht="15" x14ac:dyDescent="0.25">
      <c r="B17" s="80"/>
      <c r="C17" s="81"/>
      <c r="D17" s="81"/>
      <c r="E17" s="82"/>
      <c r="F17" s="83"/>
      <c r="G17" s="83"/>
      <c r="H17" s="83"/>
      <c r="I17" s="83"/>
      <c r="J17" s="83"/>
      <c r="K17" s="84"/>
      <c r="L17" s="86"/>
    </row>
    <row r="18" spans="2:12" ht="15" x14ac:dyDescent="0.25">
      <c r="B18" s="68" t="s">
        <v>73</v>
      </c>
      <c r="C18" s="69" t="s">
        <v>103</v>
      </c>
      <c r="D18" s="69" t="s">
        <v>100</v>
      </c>
      <c r="E18" s="70">
        <f>E9</f>
        <v>3330000</v>
      </c>
      <c r="F18" s="72">
        <f>F9</f>
        <v>488500</v>
      </c>
      <c r="G18" s="72">
        <f>G15</f>
        <v>488500</v>
      </c>
      <c r="H18" s="72">
        <f>E18+F18+G18</f>
        <v>4307000</v>
      </c>
      <c r="I18" s="72">
        <f>I15</f>
        <v>99900</v>
      </c>
      <c r="J18" s="72">
        <f>J9</f>
        <v>33300</v>
      </c>
      <c r="K18" s="73">
        <f>K15</f>
        <v>0</v>
      </c>
      <c r="L18" s="74">
        <f>L15</f>
        <v>4173800</v>
      </c>
    </row>
    <row r="19" spans="2:12" ht="15.75" customHeight="1" thickBot="1" x14ac:dyDescent="0.3">
      <c r="B19" s="75"/>
      <c r="C19" s="76"/>
      <c r="D19" s="76"/>
      <c r="E19" s="77"/>
      <c r="F19" s="78"/>
      <c r="G19" s="78"/>
      <c r="H19" s="78"/>
      <c r="I19" s="78"/>
      <c r="J19" s="78"/>
      <c r="K19" s="79" t="s">
        <v>108</v>
      </c>
      <c r="L19" s="85"/>
    </row>
    <row r="20" spans="2:12" ht="15" x14ac:dyDescent="0.25">
      <c r="B20" s="93"/>
      <c r="C20" s="52"/>
      <c r="D20" s="52"/>
      <c r="E20" s="121">
        <f t="shared" ref="E20:L20" si="0">SUM(E9:E19)</f>
        <v>13320000</v>
      </c>
      <c r="F20" s="121">
        <f t="shared" si="0"/>
        <v>1954000</v>
      </c>
      <c r="G20" s="121">
        <f t="shared" si="0"/>
        <v>1954000</v>
      </c>
      <c r="H20" s="121">
        <f t="shared" si="0"/>
        <v>17228000</v>
      </c>
      <c r="I20" s="121">
        <f t="shared" si="0"/>
        <v>399600</v>
      </c>
      <c r="J20" s="121">
        <f t="shared" si="0"/>
        <v>133200</v>
      </c>
      <c r="K20" s="121">
        <f t="shared" si="0"/>
        <v>0</v>
      </c>
      <c r="L20" s="121">
        <f t="shared" si="0"/>
        <v>16695200</v>
      </c>
    </row>
    <row r="21" spans="2:12" ht="15" x14ac:dyDescent="0.25">
      <c r="B21" s="80"/>
      <c r="C21" s="81"/>
      <c r="D21" s="81"/>
      <c r="E21" s="122"/>
      <c r="F21" s="122"/>
      <c r="G21" s="122"/>
      <c r="H21" s="122"/>
      <c r="I21" s="122"/>
      <c r="J21" s="122"/>
      <c r="K21" s="122"/>
      <c r="L21" s="122"/>
    </row>
    <row r="22" spans="2:12" ht="10.5" customHeight="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2:12" ht="15" x14ac:dyDescent="0.25">
      <c r="B23" s="126"/>
      <c r="C23" s="126"/>
      <c r="D23" s="105"/>
      <c r="E23" s="11"/>
      <c r="F23" s="2"/>
      <c r="G23" s="2"/>
      <c r="H23" s="2"/>
      <c r="I23" s="2"/>
      <c r="J23" s="2"/>
      <c r="K23" s="126" t="s">
        <v>131</v>
      </c>
      <c r="L23" s="126"/>
    </row>
    <row r="24" spans="2:12" ht="15" x14ac:dyDescent="0.25">
      <c r="B24" s="126" t="s">
        <v>27</v>
      </c>
      <c r="C24" s="126"/>
      <c r="D24" s="105"/>
      <c r="E24" s="11"/>
      <c r="F24" s="2"/>
      <c r="G24" s="2"/>
      <c r="H24" s="2"/>
      <c r="I24" s="2"/>
      <c r="J24" s="2"/>
      <c r="K24" s="126" t="s">
        <v>23</v>
      </c>
      <c r="L24" s="126"/>
    </row>
    <row r="25" spans="2:12" ht="16.5" customHeight="1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2:12" ht="16.5" customHeight="1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2:12" ht="16.5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2:12" ht="15" x14ac:dyDescent="0.25">
      <c r="B28" s="126" t="s">
        <v>26</v>
      </c>
      <c r="C28" s="126"/>
      <c r="D28" s="105"/>
      <c r="E28" s="11"/>
      <c r="F28" s="2"/>
      <c r="G28" s="2"/>
      <c r="H28" s="2"/>
      <c r="I28" s="2"/>
      <c r="J28" s="2"/>
      <c r="K28" s="126" t="s">
        <v>119</v>
      </c>
      <c r="L28" s="126"/>
    </row>
    <row r="29" spans="2:12" ht="1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2" ht="15" x14ac:dyDescent="0.25">
      <c r="B30" s="16"/>
      <c r="C30" s="102" t="s">
        <v>93</v>
      </c>
      <c r="D30" s="102"/>
      <c r="E30" s="16" t="s">
        <v>94</v>
      </c>
      <c r="F30" s="16"/>
      <c r="G30" s="16"/>
      <c r="H30" s="16"/>
      <c r="I30" s="2"/>
      <c r="J30" s="2"/>
      <c r="K30" s="2"/>
      <c r="L30" s="2"/>
    </row>
    <row r="31" spans="2:12" ht="15" x14ac:dyDescent="0.25">
      <c r="B31" s="17" t="s">
        <v>22</v>
      </c>
      <c r="C31" s="16" t="s">
        <v>123</v>
      </c>
      <c r="D31" s="16"/>
      <c r="E31" s="16"/>
      <c r="F31" s="16"/>
      <c r="G31" s="16"/>
      <c r="H31" s="16"/>
      <c r="I31" s="2"/>
      <c r="J31" s="2"/>
      <c r="K31" s="2"/>
      <c r="L31" s="2"/>
    </row>
    <row r="32" spans="2:12" x14ac:dyDescent="0.2">
      <c r="B32" s="106" t="s">
        <v>24</v>
      </c>
      <c r="C32" s="16" t="s">
        <v>124</v>
      </c>
      <c r="D32" s="16"/>
      <c r="E32" s="16"/>
      <c r="F32" s="16"/>
    </row>
  </sheetData>
  <mergeCells count="28">
    <mergeCell ref="B2:L2"/>
    <mergeCell ref="B3:L3"/>
    <mergeCell ref="B4:L4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J20:J21"/>
    <mergeCell ref="B28:C28"/>
    <mergeCell ref="K28:L28"/>
    <mergeCell ref="K20:K21"/>
    <mergeCell ref="L20:L21"/>
    <mergeCell ref="B23:C23"/>
    <mergeCell ref="K23:L23"/>
    <mergeCell ref="B24:C24"/>
    <mergeCell ref="K24:L24"/>
    <mergeCell ref="E20:E21"/>
    <mergeCell ref="F20:F21"/>
    <mergeCell ref="G20:G21"/>
    <mergeCell ref="H20:H21"/>
    <mergeCell ref="I20:I21"/>
  </mergeCells>
  <printOptions horizontalCentered="1"/>
  <pageMargins left="0.70866141732283472" right="0.70866141732283472" top="0.35433070866141736" bottom="0.74803149606299213" header="0.31496062992125984" footer="0.31496062992125984"/>
  <pageSetup paperSize="9" scale="5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tabSelected="1" topLeftCell="B1" zoomScaleNormal="100" workbookViewId="0">
      <selection activeCell="C9" sqref="C9"/>
    </sheetView>
  </sheetViews>
  <sheetFormatPr defaultRowHeight="12.75" x14ac:dyDescent="0.2"/>
  <cols>
    <col min="1" max="1" width="1.85546875" customWidth="1"/>
    <col min="2" max="2" width="5.5703125" customWidth="1"/>
    <col min="3" max="3" width="33.28515625" customWidth="1"/>
    <col min="4" max="4" width="22.5703125" customWidth="1"/>
    <col min="5" max="7" width="21" customWidth="1"/>
    <col min="8" max="8" width="19.140625" customWidth="1"/>
    <col min="9" max="9" width="17.140625" customWidth="1"/>
    <col min="10" max="10" width="18" customWidth="1"/>
    <col min="11" max="11" width="28" customWidth="1"/>
    <col min="12" max="12" width="21" customWidth="1"/>
  </cols>
  <sheetData>
    <row r="1" spans="2:12" ht="40.5" customHeight="1" x14ac:dyDescent="0.25">
      <c r="B1" s="2"/>
      <c r="C1" s="65"/>
      <c r="D1" s="65"/>
      <c r="E1" s="2"/>
      <c r="F1" s="2"/>
      <c r="G1" s="2"/>
      <c r="H1" s="2"/>
      <c r="I1" s="2"/>
      <c r="J1" s="2"/>
      <c r="K1" s="2"/>
      <c r="L1" s="2"/>
    </row>
    <row r="2" spans="2:12" ht="15" x14ac:dyDescent="0.2">
      <c r="B2" s="123" t="s">
        <v>13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2:12" ht="15" x14ac:dyDescent="0.2">
      <c r="B3" s="123" t="s">
        <v>104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</row>
    <row r="4" spans="2:12" ht="15" x14ac:dyDescent="0.2">
      <c r="B4" s="123" t="s">
        <v>128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</row>
    <row r="5" spans="2:12" ht="15" x14ac:dyDescent="0.25">
      <c r="B5" s="1" t="s">
        <v>58</v>
      </c>
      <c r="C5" s="66"/>
      <c r="D5" s="7"/>
      <c r="E5" s="7"/>
      <c r="F5" s="7"/>
      <c r="G5" s="7"/>
      <c r="H5" s="7"/>
      <c r="I5" s="7"/>
      <c r="J5" s="7"/>
      <c r="K5" s="7"/>
      <c r="L5" s="7"/>
    </row>
    <row r="6" spans="2:12" ht="31.5" customHeight="1" x14ac:dyDescent="0.2">
      <c r="B6" s="113" t="s">
        <v>6</v>
      </c>
      <c r="C6" s="113" t="s">
        <v>59</v>
      </c>
      <c r="D6" s="113" t="s">
        <v>60</v>
      </c>
      <c r="E6" s="113" t="s">
        <v>61</v>
      </c>
      <c r="F6" s="113" t="s">
        <v>16</v>
      </c>
      <c r="G6" s="113" t="s">
        <v>15</v>
      </c>
      <c r="H6" s="113" t="s">
        <v>62</v>
      </c>
      <c r="I6" s="113" t="s">
        <v>97</v>
      </c>
      <c r="J6" s="113" t="s">
        <v>96</v>
      </c>
      <c r="K6" s="113" t="s">
        <v>63</v>
      </c>
      <c r="L6" s="113" t="s">
        <v>64</v>
      </c>
    </row>
    <row r="7" spans="2:12" ht="31.5" customHeight="1" x14ac:dyDescent="0.2">
      <c r="B7" s="114"/>
      <c r="C7" s="124"/>
      <c r="D7" s="114"/>
      <c r="E7" s="125"/>
      <c r="F7" s="114"/>
      <c r="G7" s="114"/>
      <c r="H7" s="114"/>
      <c r="I7" s="114"/>
      <c r="J7" s="114"/>
      <c r="K7" s="114"/>
      <c r="L7" s="114"/>
    </row>
    <row r="8" spans="2:12" ht="8.25" customHeight="1" x14ac:dyDescent="0.2">
      <c r="B8" s="67">
        <v>1</v>
      </c>
      <c r="C8" s="67">
        <v>2</v>
      </c>
      <c r="D8" s="67"/>
      <c r="E8" s="67">
        <v>3</v>
      </c>
      <c r="F8" s="67">
        <v>4</v>
      </c>
      <c r="G8" s="67">
        <v>5</v>
      </c>
      <c r="H8" s="67" t="s">
        <v>65</v>
      </c>
      <c r="I8" s="67">
        <v>7</v>
      </c>
      <c r="J8" s="67"/>
      <c r="K8" s="67">
        <v>9</v>
      </c>
      <c r="L8" s="67" t="s">
        <v>66</v>
      </c>
    </row>
    <row r="9" spans="2:12" ht="15" x14ac:dyDescent="0.25">
      <c r="B9" s="68" t="s">
        <v>22</v>
      </c>
      <c r="C9" s="69" t="s">
        <v>105</v>
      </c>
      <c r="D9" s="69" t="s">
        <v>106</v>
      </c>
      <c r="E9" s="70">
        <v>3330000</v>
      </c>
      <c r="F9" s="71">
        <v>488500</v>
      </c>
      <c r="G9" s="71">
        <v>488500</v>
      </c>
      <c r="H9" s="72">
        <f>SUM(E9:G9)</f>
        <v>4307000</v>
      </c>
      <c r="I9" s="72">
        <f>99900</f>
        <v>99900</v>
      </c>
      <c r="J9" s="72">
        <f>33300</f>
        <v>33300</v>
      </c>
      <c r="K9" s="73">
        <v>0</v>
      </c>
      <c r="L9" s="74">
        <f>H9-(I9+K9+J9)</f>
        <v>4173800</v>
      </c>
    </row>
    <row r="10" spans="2:12" ht="15.75" customHeight="1" thickBot="1" x14ac:dyDescent="0.3">
      <c r="B10" s="75"/>
      <c r="C10" s="76"/>
      <c r="D10" s="76"/>
      <c r="E10" s="77"/>
      <c r="F10" s="78"/>
      <c r="G10" s="78"/>
      <c r="H10" s="78"/>
      <c r="I10" s="78"/>
      <c r="J10" s="78"/>
      <c r="K10" s="79" t="s">
        <v>107</v>
      </c>
      <c r="L10" s="85"/>
    </row>
    <row r="11" spans="2:12" ht="15" x14ac:dyDescent="0.25">
      <c r="B11" s="93"/>
      <c r="C11" s="52"/>
      <c r="D11" s="52"/>
      <c r="E11" s="121">
        <f t="shared" ref="E11:L11" si="0">SUM(E9:E10)</f>
        <v>3330000</v>
      </c>
      <c r="F11" s="121">
        <f t="shared" si="0"/>
        <v>488500</v>
      </c>
      <c r="G11" s="121">
        <f t="shared" si="0"/>
        <v>488500</v>
      </c>
      <c r="H11" s="121">
        <f t="shared" si="0"/>
        <v>4307000</v>
      </c>
      <c r="I11" s="121">
        <f t="shared" si="0"/>
        <v>99900</v>
      </c>
      <c r="J11" s="121">
        <f t="shared" si="0"/>
        <v>33300</v>
      </c>
      <c r="K11" s="121">
        <f t="shared" si="0"/>
        <v>0</v>
      </c>
      <c r="L11" s="121">
        <f t="shared" si="0"/>
        <v>4173800</v>
      </c>
    </row>
    <row r="12" spans="2:12" ht="15" x14ac:dyDescent="0.25">
      <c r="B12" s="80"/>
      <c r="C12" s="81"/>
      <c r="D12" s="81"/>
      <c r="E12" s="122"/>
      <c r="F12" s="122"/>
      <c r="G12" s="122"/>
      <c r="H12" s="122"/>
      <c r="I12" s="122"/>
      <c r="J12" s="122"/>
      <c r="K12" s="122"/>
      <c r="L12" s="122"/>
    </row>
    <row r="13" spans="2:12" ht="1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2:12" ht="15" x14ac:dyDescent="0.25">
      <c r="B14" s="126"/>
      <c r="C14" s="126"/>
      <c r="D14" s="105"/>
      <c r="E14" s="11"/>
      <c r="F14" s="2"/>
      <c r="G14" s="2"/>
      <c r="H14" s="2"/>
      <c r="I14" s="2"/>
      <c r="J14" s="2"/>
      <c r="K14" s="126" t="s">
        <v>129</v>
      </c>
      <c r="L14" s="126"/>
    </row>
    <row r="15" spans="2:12" ht="15" x14ac:dyDescent="0.25">
      <c r="B15" s="126" t="s">
        <v>27</v>
      </c>
      <c r="C15" s="126"/>
      <c r="D15" s="105"/>
      <c r="E15" s="11"/>
      <c r="F15" s="2"/>
      <c r="G15" s="2"/>
      <c r="H15" s="2"/>
      <c r="I15" s="2"/>
      <c r="J15" s="2"/>
      <c r="K15" s="126" t="s">
        <v>23</v>
      </c>
      <c r="L15" s="126"/>
    </row>
    <row r="16" spans="2:12" ht="15.75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2:12" ht="15.75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2:12" ht="14.25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2:12" ht="15" x14ac:dyDescent="0.25">
      <c r="B19" s="126" t="s">
        <v>26</v>
      </c>
      <c r="C19" s="126"/>
      <c r="D19" s="105"/>
      <c r="E19" s="11"/>
      <c r="F19" s="2"/>
      <c r="G19" s="2"/>
      <c r="H19" s="2"/>
      <c r="I19" s="2"/>
      <c r="J19" s="2"/>
      <c r="K19" s="126" t="s">
        <v>119</v>
      </c>
      <c r="L19" s="126"/>
    </row>
    <row r="20" spans="2:12" ht="1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2:12" ht="15" x14ac:dyDescent="0.25">
      <c r="B21" s="16"/>
      <c r="C21" s="102" t="s">
        <v>93</v>
      </c>
      <c r="D21" s="102"/>
      <c r="E21" s="16" t="s">
        <v>94</v>
      </c>
      <c r="F21" s="16"/>
      <c r="G21" s="16"/>
      <c r="H21" s="16"/>
      <c r="I21" s="2"/>
      <c r="J21" s="2"/>
      <c r="K21" s="2"/>
      <c r="L21" s="2"/>
    </row>
    <row r="22" spans="2:12" ht="15" x14ac:dyDescent="0.25">
      <c r="B22" s="17" t="s">
        <v>22</v>
      </c>
      <c r="C22" s="16" t="s">
        <v>125</v>
      </c>
      <c r="D22" s="16"/>
      <c r="E22" s="16"/>
      <c r="F22" s="16"/>
      <c r="G22" s="16"/>
      <c r="H22" s="16"/>
      <c r="I22" s="2"/>
      <c r="J22" s="2"/>
      <c r="K22" s="2"/>
      <c r="L22" s="2"/>
    </row>
    <row r="23" spans="2:12" x14ac:dyDescent="0.2">
      <c r="B23" s="106" t="s">
        <v>24</v>
      </c>
      <c r="C23" s="16" t="s">
        <v>126</v>
      </c>
    </row>
  </sheetData>
  <mergeCells count="28">
    <mergeCell ref="B2:L2"/>
    <mergeCell ref="B3:L3"/>
    <mergeCell ref="B4:L4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J11:J12"/>
    <mergeCell ref="B19:C19"/>
    <mergeCell ref="K19:L19"/>
    <mergeCell ref="K11:K12"/>
    <mergeCell ref="L11:L12"/>
    <mergeCell ref="B14:C14"/>
    <mergeCell ref="K14:L14"/>
    <mergeCell ref="B15:C15"/>
    <mergeCell ref="K15:L15"/>
    <mergeCell ref="E11:E12"/>
    <mergeCell ref="F11:F12"/>
    <mergeCell ref="G11:G12"/>
    <mergeCell ref="H11:H12"/>
    <mergeCell ref="I11:I12"/>
  </mergeCells>
  <printOptions horizontalCentered="1"/>
  <pageMargins left="0.70866141732283472" right="0.70866141732283472" top="0.35433070866141736" bottom="0.74803149606299213" header="0.31496062992125984" footer="0.31496062992125984"/>
  <pageSetup paperSize="9"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REK OP &amp; PLANNER</vt:lpstr>
      <vt:lpstr>Operator</vt:lpstr>
      <vt:lpstr>PLANNER</vt:lpstr>
      <vt:lpstr>SEKRETARIS</vt:lpstr>
      <vt:lpstr>'REK OP &amp; PLANNER'!Print_Area</vt:lpstr>
    </vt:vector>
  </TitlesOfParts>
  <Company>KAWASAKI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ACER</cp:lastModifiedBy>
  <cp:lastPrinted>2021-05-28T03:58:21Z</cp:lastPrinted>
  <dcterms:created xsi:type="dcterms:W3CDTF">1999-12-02T03:49:52Z</dcterms:created>
  <dcterms:modified xsi:type="dcterms:W3CDTF">2021-05-28T06:37:23Z</dcterms:modified>
</cp:coreProperties>
</file>