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movable Disk\TRAFIK DAN PRODUKSI\JUNI\"/>
    </mc:Choice>
  </mc:AlternateContent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0" yWindow="0" windowWidth="20490" windowHeight="7620" firstSheet="1" activeTab="4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/>
  <c r="V544" i="10"/>
  <c r="V543" i="10"/>
  <c r="V542" i="10"/>
  <c r="V541" i="10"/>
  <c r="V540" i="10"/>
  <c r="V539" i="10"/>
  <c r="V538" i="10"/>
  <c r="V537" i="10"/>
  <c r="V536" i="10"/>
  <c r="V535" i="10"/>
  <c r="V534" i="10"/>
  <c r="V531" i="10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5" i="9" s="1"/>
  <c r="B4" i="1"/>
  <c r="B4" i="9" s="1"/>
  <c r="H4" i="10"/>
  <c r="H6" i="10"/>
  <c r="H2" i="10"/>
  <c r="J12" i="10" s="1"/>
  <c r="V108" i="9"/>
  <c r="V107" i="9"/>
  <c r="V106" i="9"/>
  <c r="V105" i="9"/>
  <c r="V104" i="9"/>
  <c r="V103" i="9"/>
  <c r="V102" i="9"/>
  <c r="V101" i="9"/>
  <c r="V100" i="9"/>
  <c r="V99" i="9"/>
  <c r="V98" i="9"/>
  <c r="V42" i="9"/>
  <c r="V41" i="9"/>
  <c r="V40" i="9"/>
  <c r="V39" i="9"/>
  <c r="V38" i="9"/>
  <c r="V37" i="9"/>
  <c r="V36" i="9"/>
  <c r="V35" i="9"/>
  <c r="V34" i="9"/>
  <c r="V33" i="9"/>
  <c r="V32" i="9"/>
  <c r="V413" i="1"/>
  <c r="V419" i="1" s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418" i="1" s="1"/>
  <c r="V397" i="1"/>
  <c r="V396" i="1"/>
  <c r="V395" i="1"/>
  <c r="V394" i="1"/>
  <c r="V393" i="1"/>
  <c r="V392" i="1"/>
  <c r="V391" i="1"/>
  <c r="V390" i="1"/>
  <c r="V415" i="1" s="1"/>
  <c r="V380" i="1"/>
  <c r="V379" i="1"/>
  <c r="V378" i="1"/>
  <c r="V385" i="1" s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82" i="1" s="1"/>
  <c r="V358" i="1"/>
  <c r="V357" i="1"/>
  <c r="T419" i="1"/>
  <c r="P419" i="1"/>
  <c r="L419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R419" i="1"/>
  <c r="N419" i="1"/>
  <c r="T418" i="1"/>
  <c r="P418" i="1"/>
  <c r="L418" i="1"/>
  <c r="V417" i="1"/>
  <c r="R417" i="1"/>
  <c r="N417" i="1"/>
  <c r="T416" i="1"/>
  <c r="P416" i="1"/>
  <c r="L416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U424" i="1" s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M422" i="1" s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/>
  <c r="V242" i="9"/>
  <c r="K523" i="1"/>
  <c r="L523" i="1"/>
  <c r="L525" i="1" s="1"/>
  <c r="M523" i="1"/>
  <c r="N523" i="1"/>
  <c r="N525" i="1" s="1"/>
  <c r="O523" i="1"/>
  <c r="P523" i="1"/>
  <c r="P525" i="1" s="1"/>
  <c r="Q523" i="1"/>
  <c r="Q525" i="1" s="1"/>
  <c r="R523" i="1"/>
  <c r="S523" i="1"/>
  <c r="T523" i="1"/>
  <c r="T525" i="1" s="1"/>
  <c r="U523" i="1"/>
  <c r="U525" i="1" s="1"/>
  <c r="K517" i="1"/>
  <c r="L517" i="1"/>
  <c r="M517" i="1"/>
  <c r="N517" i="1"/>
  <c r="O517" i="1"/>
  <c r="P517" i="1"/>
  <c r="Q517" i="1"/>
  <c r="R517" i="1"/>
  <c r="R525" i="1" s="1"/>
  <c r="S517" i="1"/>
  <c r="S525" i="1" s="1"/>
  <c r="T517" i="1"/>
  <c r="U517" i="1"/>
  <c r="J523" i="1"/>
  <c r="J525" i="1" s="1"/>
  <c r="J517" i="1"/>
  <c r="K343" i="1"/>
  <c r="L343" i="1"/>
  <c r="M343" i="1"/>
  <c r="N343" i="1"/>
  <c r="O343" i="1"/>
  <c r="P343" i="1"/>
  <c r="Q343" i="1"/>
  <c r="R343" i="1"/>
  <c r="S343" i="1"/>
  <c r="T343" i="1"/>
  <c r="U343" i="1"/>
  <c r="U346" i="1" s="1"/>
  <c r="K261" i="1"/>
  <c r="L261" i="1"/>
  <c r="M261" i="1"/>
  <c r="N261" i="1"/>
  <c r="N346" i="1" s="1"/>
  <c r="O261" i="1"/>
  <c r="O346" i="1" s="1"/>
  <c r="P261" i="1"/>
  <c r="P346" i="1"/>
  <c r="Q261" i="1"/>
  <c r="Q346" i="1" s="1"/>
  <c r="R261" i="1"/>
  <c r="S261" i="1"/>
  <c r="S346" i="1" s="1"/>
  <c r="T261" i="1"/>
  <c r="T346" i="1" s="1"/>
  <c r="U261" i="1"/>
  <c r="J343" i="1"/>
  <c r="J261" i="1"/>
  <c r="J346" i="1" s="1"/>
  <c r="V39" i="1"/>
  <c r="V20" i="1"/>
  <c r="M525" i="1"/>
  <c r="O525" i="1"/>
  <c r="K525" i="1"/>
  <c r="K346" i="1"/>
  <c r="V521" i="1"/>
  <c r="V520" i="1"/>
  <c r="V523" i="1" s="1"/>
  <c r="V525" i="1" s="1"/>
  <c r="V515" i="1"/>
  <c r="V514" i="1"/>
  <c r="V517" i="1" s="1"/>
  <c r="V492" i="1"/>
  <c r="V498" i="1" s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96" i="1" s="1"/>
  <c r="V474" i="1"/>
  <c r="V494" i="1" s="1"/>
  <c r="V473" i="1"/>
  <c r="V472" i="1"/>
  <c r="V471" i="1"/>
  <c r="V470" i="1"/>
  <c r="V495" i="1" s="1"/>
  <c r="V469" i="1"/>
  <c r="V459" i="1"/>
  <c r="V458" i="1"/>
  <c r="V457" i="1"/>
  <c r="V464" i="1" s="1"/>
  <c r="V456" i="1"/>
  <c r="V455" i="1"/>
  <c r="V454" i="1"/>
  <c r="V453" i="1"/>
  <c r="V452" i="1"/>
  <c r="V451" i="1"/>
  <c r="V450" i="1"/>
  <c r="V462" i="1" s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461" i="1" s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343" i="1" s="1"/>
  <c r="V271" i="1"/>
  <c r="V270" i="1"/>
  <c r="V269" i="1"/>
  <c r="V268" i="1"/>
  <c r="V342" i="1" s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8" i="1" s="1"/>
  <c r="V164" i="1"/>
  <c r="V169" i="1" s="1"/>
  <c r="V163" i="1"/>
  <c r="V157" i="1"/>
  <c r="V156" i="1"/>
  <c r="V155" i="1"/>
  <c r="V154" i="1"/>
  <c r="V153" i="1"/>
  <c r="V152" i="1"/>
  <c r="V151" i="1"/>
  <c r="V150" i="1"/>
  <c r="V149" i="1"/>
  <c r="V148" i="1"/>
  <c r="V159" i="1" s="1"/>
  <c r="V142" i="1"/>
  <c r="V141" i="1"/>
  <c r="V140" i="1"/>
  <c r="V139" i="1"/>
  <c r="V138" i="1"/>
  <c r="V137" i="1"/>
  <c r="V136" i="1"/>
  <c r="V135" i="1"/>
  <c r="V144" i="1" s="1"/>
  <c r="V134" i="1"/>
  <c r="V145" i="1" s="1"/>
  <c r="V133" i="1"/>
  <c r="V127" i="1"/>
  <c r="V126" i="1"/>
  <c r="V125" i="1"/>
  <c r="V124" i="1"/>
  <c r="V123" i="1"/>
  <c r="V122" i="1"/>
  <c r="V121" i="1"/>
  <c r="V130" i="1" s="1"/>
  <c r="V120" i="1"/>
  <c r="V119" i="1"/>
  <c r="V118" i="1"/>
  <c r="V129" i="1" s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114" i="1" s="1"/>
  <c r="V23" i="1"/>
  <c r="V22" i="1"/>
  <c r="V21" i="1"/>
  <c r="J465" i="1"/>
  <c r="J464" i="1"/>
  <c r="J463" i="1"/>
  <c r="K461" i="1"/>
  <c r="J46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7" i="1"/>
  <c r="P495" i="1"/>
  <c r="J498" i="1"/>
  <c r="R496" i="1"/>
  <c r="O498" i="1"/>
  <c r="K497" i="1"/>
  <c r="R494" i="1"/>
  <c r="M498" i="1"/>
  <c r="L495" i="1"/>
  <c r="R495" i="1"/>
  <c r="K498" i="1"/>
  <c r="J494" i="1"/>
  <c r="P494" i="1"/>
  <c r="T496" i="1"/>
  <c r="N494" i="1"/>
  <c r="N497" i="1"/>
  <c r="U494" i="1"/>
  <c r="P498" i="1"/>
  <c r="O495" i="1"/>
  <c r="T497" i="1"/>
  <c r="N495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P169" i="1"/>
  <c r="L168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R464" i="1"/>
  <c r="N465" i="1"/>
  <c r="V465" i="1"/>
  <c r="Q461" i="1"/>
  <c r="Q500" i="1" s="1"/>
  <c r="L462" i="1"/>
  <c r="J461" i="1"/>
  <c r="V463" i="1"/>
  <c r="P461" i="1"/>
  <c r="P464" i="1"/>
  <c r="O461" i="1"/>
  <c r="R465" i="1"/>
  <c r="Q462" i="1"/>
  <c r="P462" i="1"/>
  <c r="R463" i="1"/>
  <c r="T464" i="1"/>
  <c r="N462" i="1"/>
  <c r="R461" i="1"/>
  <c r="O463" i="1"/>
  <c r="U465" i="1"/>
  <c r="T462" i="1"/>
  <c r="T465" i="1"/>
  <c r="L464" i="1"/>
  <c r="O464" i="1"/>
  <c r="O462" i="1"/>
  <c r="N463" i="1"/>
  <c r="N464" i="1"/>
  <c r="Q463" i="1"/>
  <c r="U463" i="1"/>
  <c r="U461" i="1"/>
  <c r="P465" i="1"/>
  <c r="S461" i="1"/>
  <c r="P463" i="1"/>
  <c r="Q342" i="1"/>
  <c r="R342" i="1"/>
  <c r="K342" i="1"/>
  <c r="N342" i="1"/>
  <c r="S342" i="1"/>
  <c r="O342" i="1"/>
  <c r="U342" i="1"/>
  <c r="M342" i="1"/>
  <c r="T342" i="1"/>
  <c r="L342" i="1"/>
  <c r="P342" i="1"/>
  <c r="J342" i="1"/>
  <c r="S260" i="1"/>
  <c r="T260" i="1"/>
  <c r="M260" i="1"/>
  <c r="K260" i="1"/>
  <c r="J260" i="1"/>
  <c r="N260" i="1"/>
  <c r="O260" i="1"/>
  <c r="Q260" i="1"/>
  <c r="U260" i="1"/>
  <c r="L260" i="1"/>
  <c r="R260" i="1"/>
  <c r="P260" i="1"/>
  <c r="N145" i="1"/>
  <c r="S144" i="1"/>
  <c r="O145" i="1"/>
  <c r="T144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R145" i="1"/>
  <c r="Q145" i="1"/>
  <c r="K144" i="1"/>
  <c r="U145" i="1"/>
  <c r="S145" i="1"/>
  <c r="Q129" i="1"/>
  <c r="U130" i="1"/>
  <c r="M130" i="1"/>
  <c r="R129" i="1"/>
  <c r="T130" i="1"/>
  <c r="K130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S421" i="1" l="1"/>
  <c r="V421" i="1"/>
  <c r="N504" i="1"/>
  <c r="K502" i="1"/>
  <c r="S501" i="1"/>
  <c r="T500" i="1"/>
  <c r="S500" i="1"/>
  <c r="Q503" i="1"/>
  <c r="J421" i="1"/>
  <c r="L422" i="1"/>
  <c r="T424" i="1"/>
  <c r="M503" i="1"/>
  <c r="S504" i="1"/>
  <c r="O502" i="1"/>
  <c r="O422" i="1"/>
  <c r="M421" i="1"/>
  <c r="P502" i="1"/>
  <c r="U502" i="1"/>
  <c r="O501" i="1"/>
  <c r="Q504" i="1"/>
  <c r="Q421" i="1"/>
  <c r="P424" i="1"/>
  <c r="B5" i="8"/>
  <c r="V173" i="9"/>
  <c r="B6" i="1"/>
  <c r="B4" i="8"/>
  <c r="B4" i="10"/>
  <c r="B5" i="10"/>
  <c r="M346" i="1"/>
  <c r="R346" i="1"/>
  <c r="L346" i="1"/>
  <c r="V502" i="1"/>
  <c r="L504" i="1"/>
  <c r="M423" i="1"/>
  <c r="K501" i="1"/>
  <c r="P425" i="1"/>
  <c r="U503" i="1"/>
  <c r="U422" i="1"/>
  <c r="L424" i="1"/>
  <c r="V260" i="1"/>
  <c r="V345" i="1" s="1"/>
  <c r="V424" i="1"/>
  <c r="J500" i="1"/>
  <c r="P500" i="1"/>
  <c r="U421" i="1"/>
  <c r="L500" i="1"/>
  <c r="Q422" i="1"/>
  <c r="R422" i="1"/>
  <c r="J423" i="1"/>
  <c r="R424" i="1"/>
  <c r="V423" i="1"/>
  <c r="T425" i="1"/>
  <c r="Q172" i="1"/>
  <c r="Q423" i="1"/>
  <c r="M425" i="1"/>
  <c r="N422" i="1"/>
  <c r="S425" i="1"/>
  <c r="L425" i="1"/>
  <c r="R425" i="1"/>
  <c r="K423" i="1"/>
  <c r="J424" i="1"/>
  <c r="R421" i="1"/>
  <c r="Q424" i="1"/>
  <c r="T422" i="1"/>
  <c r="P423" i="1"/>
  <c r="U423" i="1"/>
  <c r="T504" i="1"/>
  <c r="V261" i="1"/>
  <c r="V346" i="1" s="1"/>
  <c r="S424" i="1"/>
  <c r="N421" i="1"/>
  <c r="M171" i="1"/>
  <c r="S345" i="1"/>
  <c r="P504" i="1"/>
  <c r="U504" i="1"/>
  <c r="K504" i="1"/>
  <c r="M504" i="1"/>
  <c r="N501" i="1"/>
  <c r="J504" i="1"/>
  <c r="P172" i="1"/>
  <c r="T502" i="1"/>
  <c r="L423" i="1"/>
  <c r="O421" i="1"/>
  <c r="P422" i="1"/>
  <c r="J422" i="1"/>
  <c r="Q425" i="1"/>
  <c r="L345" i="1"/>
  <c r="O345" i="1"/>
  <c r="P501" i="1"/>
  <c r="M500" i="1"/>
  <c r="L172" i="1"/>
  <c r="O171" i="1"/>
  <c r="Q502" i="1"/>
  <c r="P503" i="1"/>
  <c r="L501" i="1"/>
  <c r="R503" i="1"/>
  <c r="N503" i="1"/>
  <c r="T503" i="1"/>
  <c r="V501" i="1"/>
  <c r="J503" i="1"/>
  <c r="N423" i="1"/>
  <c r="V425" i="1"/>
  <c r="T423" i="1"/>
  <c r="L421" i="1"/>
  <c r="K424" i="1"/>
  <c r="S422" i="1"/>
  <c r="O423" i="1"/>
  <c r="U425" i="1"/>
  <c r="R423" i="1"/>
  <c r="K421" i="1"/>
  <c r="S423" i="1"/>
  <c r="N424" i="1"/>
  <c r="V171" i="1"/>
  <c r="J172" i="1"/>
  <c r="J345" i="1"/>
  <c r="R345" i="1"/>
  <c r="M502" i="1"/>
  <c r="U501" i="1"/>
  <c r="J171" i="1"/>
  <c r="N172" i="1"/>
  <c r="T172" i="1"/>
  <c r="J502" i="1"/>
  <c r="S502" i="1"/>
  <c r="N500" i="1"/>
  <c r="O504" i="1"/>
  <c r="Q501" i="1"/>
  <c r="U171" i="1"/>
  <c r="O503" i="1"/>
  <c r="T501" i="1"/>
  <c r="R501" i="1"/>
  <c r="K503" i="1"/>
  <c r="K172" i="1"/>
  <c r="S172" i="1"/>
  <c r="P171" i="1"/>
  <c r="R172" i="1"/>
  <c r="M172" i="1"/>
  <c r="U172" i="1"/>
  <c r="R171" i="1"/>
  <c r="V172" i="1"/>
  <c r="T345" i="1"/>
  <c r="M345" i="1"/>
  <c r="N345" i="1"/>
  <c r="Q345" i="1"/>
  <c r="V503" i="1"/>
  <c r="M501" i="1"/>
  <c r="Q171" i="1"/>
  <c r="S171" i="1"/>
  <c r="O172" i="1"/>
  <c r="L502" i="1"/>
  <c r="N502" i="1"/>
  <c r="O500" i="1"/>
  <c r="V504" i="1"/>
  <c r="R500" i="1"/>
  <c r="R502" i="1"/>
  <c r="V500" i="1"/>
  <c r="S503" i="1"/>
  <c r="R504" i="1"/>
  <c r="J501" i="1"/>
  <c r="K425" i="1"/>
  <c r="P421" i="1"/>
  <c r="O424" i="1"/>
  <c r="V422" i="1"/>
  <c r="J425" i="1"/>
  <c r="K422" i="1"/>
  <c r="N425" i="1"/>
  <c r="M424" i="1"/>
  <c r="O425" i="1"/>
  <c r="T421" i="1"/>
  <c r="N171" i="1"/>
  <c r="K171" i="1"/>
  <c r="L171" i="1"/>
  <c r="T171" i="1"/>
  <c r="P345" i="1"/>
  <c r="U345" i="1"/>
  <c r="K345" i="1"/>
  <c r="L503" i="1"/>
  <c r="U500" i="1"/>
  <c r="K500" i="1"/>
  <c r="B6" i="9" l="1"/>
  <c r="B6" i="10"/>
  <c r="B6" i="8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<sst xmlns="http://schemas.openxmlformats.org/spreadsheetml/2006/main" count="3520" uniqueCount="1366">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</sst>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egional.0" displayName="Regional.0" ref="A2:A8" totalsRowShown="0" headerRowDxfId="4">
  <autoFilter ref="A2:A8"/>
  <tableColumns count="1">
    <tableColumn id="1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Regional.4" displayName="Regional.4" ref="N2:N34" totalsRowShown="0" headerRowDxfId="3">
  <autoFilter ref="N2:N34"/>
  <tableColumns count="1">
    <tableColumn id="1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Regional.3" displayName="Regional.3" ref="K2:K35" totalsRowShown="0" headerRowDxfId="2">
  <autoFilter ref="K2:K35"/>
  <tableColumns count="1">
    <tableColumn id="1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Regional.2" displayName="Regional.2" ref="H2:H29" totalsRowShown="0" headerRowDxfId="1">
  <autoFilter ref="H2:H29"/>
  <tableColumns count="1">
    <tableColumn id="1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Regional.1" displayName="Regional.1" ref="E2:E19" totalsRowShown="0" headerRowDxfId="0">
  <autoFilter ref="E2:E19"/>
  <tableColumns count="1">
    <tableColumn id="1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PTP" displayName="SPTP" ref="Q2:Q29" totalsRowShown="0">
  <autoFilter ref="Q2:Q29"/>
  <tableColumns count="1">
    <tableColumn id="1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PMT" displayName="SPMT" ref="T2:T29" totalsRowShown="0">
  <autoFilter ref="T2:T29"/>
  <tableColumns count="1">
    <tableColumn id="1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6"/>
  <sheetViews>
    <sheetView topLeftCell="F1" workbookViewId="0">
      <selection activeCell="U30" sqref="U30"/>
    </sheetView>
  </sheetViews>
  <sheetFormatPr defaultRowHeight="15" x14ac:dyDescent="0.25"/>
  <cols>
    <col min="1" max="1" width="16.85546875" bestFit="1" customWidth="1"/>
    <col min="2" max="2" width="13.7109375" bestFit="1" customWidth="1"/>
    <col min="3" max="3" width="9.42578125" bestFit="1" customWidth="1"/>
    <col min="4" max="4" width="3" customWidth="1"/>
    <col min="5" max="5" width="34.28515625" bestFit="1" customWidth="1"/>
    <col min="6" max="6" width="8.7109375" bestFit="1" customWidth="1"/>
    <col min="7" max="7" width="3" customWidth="1"/>
    <col min="8" max="8" width="24" bestFit="1" customWidth="1"/>
    <col min="9" max="9" width="8.7109375" bestFit="1" customWidth="1"/>
    <col min="10" max="10" width="4" customWidth="1"/>
    <col min="11" max="11" width="26.42578125" bestFit="1" customWidth="1"/>
    <col min="12" max="12" width="8.7109375" bestFit="1" customWidth="1"/>
    <col min="13" max="13" width="3" customWidth="1"/>
    <col min="14" max="14" width="29.28515625" bestFit="1" customWidth="1"/>
    <col min="15" max="15" width="8.7109375" bestFit="1" customWidth="1"/>
    <col min="16" max="16" width="3" customWidth="1"/>
    <col min="17" max="17" width="18.140625" bestFit="1" customWidth="1"/>
    <col min="18" max="18" width="7.5703125" bestFit="1" customWidth="1"/>
    <col min="19" max="19" width="3" customWidth="1"/>
    <col min="20" max="20" width="20.140625" bestFit="1" customWidth="1"/>
    <col min="21" max="21" width="8.28515625" bestFit="1" customWidth="1"/>
  </cols>
  <sheetData>
    <row r="1" spans="1:21" x14ac:dyDescent="0.25">
      <c r="D1" s="69"/>
      <c r="E1" s="182"/>
      <c r="F1" s="69"/>
      <c r="G1" s="69"/>
      <c r="H1" s="183"/>
    </row>
    <row r="2" spans="1:21" x14ac:dyDescent="0.2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2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2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2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2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2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2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2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2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2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2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2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2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2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2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2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2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2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2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2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2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2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2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2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2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2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2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2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2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2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2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2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2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25">
      <c r="K35" t="s">
        <v>307</v>
      </c>
      <c r="L35" s="153">
        <v>76</v>
      </c>
      <c r="M35" s="153"/>
      <c r="P35" s="153"/>
      <c r="S35" s="153"/>
    </row>
    <row r="36" spans="11:19" x14ac:dyDescent="0.2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25"/>
  <sheetViews>
    <sheetView zoomScale="95" zoomScaleNormal="95" workbookViewId="0">
      <pane xSplit="9" ySplit="15" topLeftCell="M229" activePane="bottomRight" state="frozen"/>
      <selection pane="topRight" activeCell="J1" sqref="J1"/>
      <selection pane="bottomLeft" activeCell="A16" sqref="A16"/>
      <selection pane="bottomRight" activeCell="O232" sqref="O232"/>
    </sheetView>
  </sheetViews>
  <sheetFormatPr defaultColWidth="9.140625" defaultRowHeight="15" x14ac:dyDescent="0.25"/>
  <cols>
    <col min="1" max="1" width="2.7109375" style="2" customWidth="1"/>
    <col min="2" max="2" width="14.42578125" style="2" hidden="1" customWidth="1"/>
    <col min="3" max="3" width="7.140625" style="2" customWidth="1"/>
    <col min="4" max="7" width="6" style="2" customWidth="1"/>
    <col min="8" max="8" width="36" style="2" customWidth="1"/>
    <col min="9" max="9" width="9.140625" style="2"/>
    <col min="10" max="22" width="15.28515625" style="70" customWidth="1"/>
    <col min="23" max="16384" width="9.140625" style="2"/>
  </cols>
  <sheetData>
    <row r="1" spans="1:22" ht="15.75" x14ac:dyDescent="0.25">
      <c r="C1" s="203" t="s">
        <v>1324</v>
      </c>
      <c r="D1" s="203"/>
      <c r="E1" s="203"/>
      <c r="F1" s="203"/>
      <c r="G1" s="203"/>
    </row>
    <row r="2" spans="1:22" x14ac:dyDescent="0.25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25">
      <c r="C3" s="187"/>
      <c r="D3" s="187"/>
      <c r="E3" s="187"/>
      <c r="F3" s="187"/>
      <c r="G3" s="187"/>
      <c r="H3" s="187"/>
    </row>
    <row r="4" spans="1:22" x14ac:dyDescent="0.25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2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2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.75" x14ac:dyDescent="0.3">
      <c r="A8" s="1">
        <v>1</v>
      </c>
      <c r="B8" s="3"/>
      <c r="C8" s="1" t="s">
        <v>3</v>
      </c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2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25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25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25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25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2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25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25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25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25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2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25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2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25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2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25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2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25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2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25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2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25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2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25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2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25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2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25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2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2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25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25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2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25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2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25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2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25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2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25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2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25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2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25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2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25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25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25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25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25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25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2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25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2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25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2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25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2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25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2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25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2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25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2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25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2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25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2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2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25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25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2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25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2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25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2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25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2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25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2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25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2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25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2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25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25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2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25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2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2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25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2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2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25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25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2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25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2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25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2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25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2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25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25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25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2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25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25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25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25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2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25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2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25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2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25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25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2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25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25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2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25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25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25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25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2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25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2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25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2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25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2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25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25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25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2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25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25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25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25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2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25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2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25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2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25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2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25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25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25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2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25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25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25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25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25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25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25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25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2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25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25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2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75" x14ac:dyDescent="0.3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2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45" customHeight="1" x14ac:dyDescent="0.25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25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25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25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2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25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25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25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25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2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>
        <v>1601</v>
      </c>
      <c r="M185" s="78">
        <v>1899</v>
      </c>
      <c r="N185" s="78">
        <v>1936</v>
      </c>
      <c r="O185" s="78">
        <v>1588</v>
      </c>
      <c r="P185" s="78"/>
      <c r="Q185" s="78"/>
      <c r="R185" s="78"/>
      <c r="S185" s="78"/>
      <c r="T185" s="78"/>
      <c r="U185" s="78"/>
      <c r="V185" s="188">
        <f t="shared" ref="V185:V189" si="18">SUM(J185:U185)</f>
        <v>10893</v>
      </c>
    </row>
    <row r="186" spans="2:22" x14ac:dyDescent="0.2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>
        <v>633</v>
      </c>
      <c r="M186" s="78">
        <v>1131</v>
      </c>
      <c r="N186" s="78">
        <v>1027</v>
      </c>
      <c r="O186" s="78">
        <v>822</v>
      </c>
      <c r="P186" s="78"/>
      <c r="Q186" s="78"/>
      <c r="R186" s="78"/>
      <c r="S186" s="78"/>
      <c r="T186" s="78"/>
      <c r="U186" s="78"/>
      <c r="V186" s="188">
        <f t="shared" si="18"/>
        <v>5715</v>
      </c>
    </row>
    <row r="187" spans="2:22" x14ac:dyDescent="0.2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>
        <v>1</v>
      </c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5</v>
      </c>
    </row>
    <row r="188" spans="2:22" x14ac:dyDescent="0.2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>
        <v>2</v>
      </c>
      <c r="N188" s="78"/>
      <c r="O188" s="78">
        <v>1</v>
      </c>
      <c r="P188" s="78"/>
      <c r="Q188" s="78"/>
      <c r="R188" s="78"/>
      <c r="S188" s="78"/>
      <c r="T188" s="78"/>
      <c r="U188" s="78"/>
      <c r="V188" s="188">
        <f t="shared" si="18"/>
        <v>4</v>
      </c>
    </row>
    <row r="189" spans="2:22" x14ac:dyDescent="0.2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>
        <v>2</v>
      </c>
      <c r="N189" s="78"/>
      <c r="O189" s="78">
        <v>3</v>
      </c>
      <c r="P189" s="78"/>
      <c r="Q189" s="78"/>
      <c r="R189" s="78"/>
      <c r="S189" s="78"/>
      <c r="T189" s="78"/>
      <c r="U189" s="78"/>
      <c r="V189" s="188">
        <f t="shared" si="18"/>
        <v>9</v>
      </c>
    </row>
    <row r="190" spans="2:22" x14ac:dyDescent="0.2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25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2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>
        <v>2</v>
      </c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2</v>
      </c>
    </row>
    <row r="193" spans="2:22" x14ac:dyDescent="0.2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>
        <v>24</v>
      </c>
      <c r="M193" s="78">
        <v>71</v>
      </c>
      <c r="N193" s="78">
        <v>53</v>
      </c>
      <c r="O193" s="78">
        <v>58</v>
      </c>
      <c r="P193" s="78"/>
      <c r="Q193" s="78"/>
      <c r="R193" s="78"/>
      <c r="S193" s="78"/>
      <c r="T193" s="78"/>
      <c r="U193" s="78"/>
      <c r="V193" s="188">
        <f t="shared" si="19"/>
        <v>392</v>
      </c>
    </row>
    <row r="194" spans="2:22" x14ac:dyDescent="0.2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2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25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2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>
        <v>34</v>
      </c>
      <c r="M197" s="78">
        <v>96</v>
      </c>
      <c r="N197" s="78">
        <v>41</v>
      </c>
      <c r="O197" s="78">
        <v>36</v>
      </c>
      <c r="P197" s="78"/>
      <c r="Q197" s="78"/>
      <c r="R197" s="78"/>
      <c r="S197" s="78"/>
      <c r="T197" s="78"/>
      <c r="U197" s="78"/>
      <c r="V197" s="188">
        <f t="shared" ref="V197:V199" si="20">SUM(J197:U197)</f>
        <v>322</v>
      </c>
    </row>
    <row r="198" spans="2:22" x14ac:dyDescent="0.2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>
        <v>4</v>
      </c>
      <c r="M198" s="78">
        <v>4</v>
      </c>
      <c r="N198" s="78">
        <v>2</v>
      </c>
      <c r="O198" s="78"/>
      <c r="P198" s="78"/>
      <c r="Q198" s="78"/>
      <c r="R198" s="78"/>
      <c r="S198" s="78"/>
      <c r="T198" s="78"/>
      <c r="U198" s="78"/>
      <c r="V198" s="188">
        <f t="shared" si="20"/>
        <v>13</v>
      </c>
    </row>
    <row r="199" spans="2:22" x14ac:dyDescent="0.2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2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25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2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25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2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>
        <v>217</v>
      </c>
      <c r="M204" s="78">
        <v>1160</v>
      </c>
      <c r="N204" s="78">
        <v>52</v>
      </c>
      <c r="O204" s="78">
        <v>226</v>
      </c>
      <c r="P204" s="78"/>
      <c r="Q204" s="78"/>
      <c r="R204" s="78"/>
      <c r="S204" s="78"/>
      <c r="T204" s="78"/>
      <c r="U204" s="78"/>
      <c r="V204" s="188">
        <f t="shared" ref="V204:V206" si="21">SUM(J204:U204)</f>
        <v>3675</v>
      </c>
    </row>
    <row r="205" spans="2:22" x14ac:dyDescent="0.2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>
        <v>115</v>
      </c>
      <c r="M205" s="78">
        <v>295</v>
      </c>
      <c r="N205" s="78">
        <v>75</v>
      </c>
      <c r="O205" s="78"/>
      <c r="P205" s="78"/>
      <c r="Q205" s="78"/>
      <c r="R205" s="78"/>
      <c r="S205" s="78"/>
      <c r="T205" s="78"/>
      <c r="U205" s="78"/>
      <c r="V205" s="188">
        <f t="shared" si="21"/>
        <v>736</v>
      </c>
    </row>
    <row r="206" spans="2:22" x14ac:dyDescent="0.2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2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25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25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25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2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>
        <v>2528</v>
      </c>
      <c r="M211" s="78">
        <v>4290</v>
      </c>
      <c r="N211" s="78">
        <v>1655</v>
      </c>
      <c r="O211" s="78">
        <v>2166</v>
      </c>
      <c r="P211" s="78"/>
      <c r="Q211" s="78"/>
      <c r="R211" s="78"/>
      <c r="S211" s="78"/>
      <c r="T211" s="78"/>
      <c r="U211" s="78"/>
      <c r="V211" s="188">
        <f t="shared" ref="V211:V215" si="22">SUM(J211:U211)</f>
        <v>16527</v>
      </c>
    </row>
    <row r="212" spans="2:22" x14ac:dyDescent="0.2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>
        <v>769</v>
      </c>
      <c r="M212" s="78">
        <v>1096</v>
      </c>
      <c r="N212" s="78">
        <v>652</v>
      </c>
      <c r="O212" s="78">
        <v>749</v>
      </c>
      <c r="P212" s="78"/>
      <c r="Q212" s="78"/>
      <c r="R212" s="78"/>
      <c r="S212" s="78"/>
      <c r="T212" s="78"/>
      <c r="U212" s="78"/>
      <c r="V212" s="188">
        <f t="shared" si="22"/>
        <v>4946</v>
      </c>
    </row>
    <row r="213" spans="2:22" x14ac:dyDescent="0.2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2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2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2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25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2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>
        <v>6</v>
      </c>
      <c r="M218" s="78">
        <v>9</v>
      </c>
      <c r="N218" s="78">
        <v>7</v>
      </c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40</v>
      </c>
    </row>
    <row r="219" spans="2:22" x14ac:dyDescent="0.2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>
        <v>41</v>
      </c>
      <c r="M219" s="78">
        <v>140</v>
      </c>
      <c r="N219" s="78">
        <v>48</v>
      </c>
      <c r="O219" s="78">
        <v>39</v>
      </c>
      <c r="P219" s="78"/>
      <c r="Q219" s="78"/>
      <c r="R219" s="78"/>
      <c r="S219" s="78"/>
      <c r="T219" s="78"/>
      <c r="U219" s="78"/>
      <c r="V219" s="188">
        <f t="shared" si="23"/>
        <v>459</v>
      </c>
    </row>
    <row r="220" spans="2:22" x14ac:dyDescent="0.2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2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25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2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>
        <v>13</v>
      </c>
      <c r="M223" s="78">
        <v>12</v>
      </c>
      <c r="N223" s="78">
        <v>14</v>
      </c>
      <c r="O223" s="78">
        <v>5</v>
      </c>
      <c r="P223" s="78"/>
      <c r="Q223" s="78"/>
      <c r="R223" s="78"/>
      <c r="S223" s="78"/>
      <c r="T223" s="78"/>
      <c r="U223" s="78"/>
      <c r="V223" s="188">
        <f t="shared" ref="V223:V225" si="24">SUM(J223:U223)</f>
        <v>58</v>
      </c>
    </row>
    <row r="224" spans="2:22" x14ac:dyDescent="0.2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>
        <v>12</v>
      </c>
      <c r="N224" s="78">
        <v>11</v>
      </c>
      <c r="O224" s="78">
        <v>1</v>
      </c>
      <c r="P224" s="78"/>
      <c r="Q224" s="78"/>
      <c r="R224" s="78"/>
      <c r="S224" s="78"/>
      <c r="T224" s="78"/>
      <c r="U224" s="78"/>
      <c r="V224" s="188">
        <f t="shared" si="24"/>
        <v>35</v>
      </c>
    </row>
    <row r="225" spans="2:22" x14ac:dyDescent="0.2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2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25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2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25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2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>
        <v>50</v>
      </c>
      <c r="M230" s="78">
        <v>9</v>
      </c>
      <c r="N230" s="78">
        <v>202</v>
      </c>
      <c r="O230" s="78">
        <v>22</v>
      </c>
      <c r="P230" s="78"/>
      <c r="Q230" s="78"/>
      <c r="R230" s="78"/>
      <c r="S230" s="78"/>
      <c r="T230" s="78"/>
      <c r="U230" s="78"/>
      <c r="V230" s="188">
        <f t="shared" ref="V230:V232" si="25">SUM(J230:U230)</f>
        <v>877</v>
      </c>
    </row>
    <row r="231" spans="2:22" x14ac:dyDescent="0.2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>
        <v>113</v>
      </c>
      <c r="M231" s="78">
        <v>82</v>
      </c>
      <c r="N231" s="78">
        <v>65</v>
      </c>
      <c r="O231" s="78">
        <v>60</v>
      </c>
      <c r="P231" s="78"/>
      <c r="Q231" s="78"/>
      <c r="R231" s="78"/>
      <c r="S231" s="78"/>
      <c r="T231" s="78"/>
      <c r="U231" s="78"/>
      <c r="V231" s="188">
        <f t="shared" si="25"/>
        <v>458</v>
      </c>
    </row>
    <row r="232" spans="2:22" x14ac:dyDescent="0.2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>
        <v>3</v>
      </c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3</v>
      </c>
    </row>
    <row r="233" spans="2:22" x14ac:dyDescent="0.2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25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25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25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2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2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2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2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2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2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25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2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2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2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2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25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2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2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2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2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25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2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25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2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2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2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2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25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6152</v>
      </c>
      <c r="M260" s="188">
        <f t="shared" ca="1" si="30"/>
        <v>10312</v>
      </c>
      <c r="N260" s="188">
        <f t="shared" ca="1" si="30"/>
        <v>5840</v>
      </c>
      <c r="O260" s="188">
        <f t="shared" ca="1" si="30"/>
        <v>5776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45169</v>
      </c>
    </row>
    <row r="261" spans="2:22" x14ac:dyDescent="0.25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7856</v>
      </c>
      <c r="M261" s="188">
        <f>(M185+M188+M192+M197+M204+M211+M214+M218+M223+M230+M237+M240+M244+M249+M256) + ((M186+M189+M193+M198+M205+M212+M215+M219+M224+M231+M238+M241+M245+M250+M257)*2) + ((M187+M194+M199+M206+M213+M220+M225+M232+M239+M246+M251+M258)*2.25)</f>
        <v>13145</v>
      </c>
      <c r="N261" s="188">
        <f t="shared" si="31"/>
        <v>7773</v>
      </c>
      <c r="O261" s="188">
        <f t="shared" si="31"/>
        <v>7508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57942</v>
      </c>
    </row>
    <row r="262" spans="2:22" x14ac:dyDescent="0.2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25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25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25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25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2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2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2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2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2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2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25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2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2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2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2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25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2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2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2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2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25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2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25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2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2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2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2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25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25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25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2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2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2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2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2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2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25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2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2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2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2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25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2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2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2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2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25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2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25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2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2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2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2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25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25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25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2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2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2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2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2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2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25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2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2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2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2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25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2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2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2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2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25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2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25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2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2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2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2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25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25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2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25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6152</v>
      </c>
      <c r="M345" s="188">
        <f t="shared" ca="1" si="46"/>
        <v>10312</v>
      </c>
      <c r="N345" s="188">
        <f t="shared" ca="1" si="46"/>
        <v>5840</v>
      </c>
      <c r="O345" s="188">
        <f t="shared" ca="1" si="46"/>
        <v>5776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45169</v>
      </c>
    </row>
    <row r="346" spans="1:22" x14ac:dyDescent="0.25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7856</v>
      </c>
      <c r="M346" s="188">
        <f t="shared" si="47"/>
        <v>13145</v>
      </c>
      <c r="N346" s="188">
        <f t="shared" si="47"/>
        <v>7773</v>
      </c>
      <c r="O346" s="188">
        <f t="shared" si="47"/>
        <v>7508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57942</v>
      </c>
    </row>
    <row r="347" spans="1:22" x14ac:dyDescent="0.2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75" x14ac:dyDescent="0.3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2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45" customHeight="1" x14ac:dyDescent="0.25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25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25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25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2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25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25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25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25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25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25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25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25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2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25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25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25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25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2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25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25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25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25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25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25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25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2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25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25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25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25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2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25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25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25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25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25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2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25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25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25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25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25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25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25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25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2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25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25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25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25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2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25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25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25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25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25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25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25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2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25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25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25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25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2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25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25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25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25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25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25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25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25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25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25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25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2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75" x14ac:dyDescent="0.3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2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45" customHeight="1" x14ac:dyDescent="0.25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25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25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25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2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25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25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25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25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25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25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25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25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2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25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25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25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25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2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25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25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25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25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25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25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25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2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25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25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25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25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2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25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25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25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25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25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2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25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25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25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25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25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25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25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25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2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25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25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25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25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2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25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25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25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25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25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25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25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2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25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25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25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25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2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25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25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25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25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25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25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25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25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25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25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25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2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75" x14ac:dyDescent="0.3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2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45" customHeight="1" x14ac:dyDescent="0.25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25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25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25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2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25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25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25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25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25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25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25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25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25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25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25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25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25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>
      <formula1>INDIRECT(H4)</formula1>
    </dataValidation>
    <dataValidation type="whole" allowBlank="1" showInputMessage="1" showErrorMessage="1" sqref="H2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3"/>
  <sheetViews>
    <sheetView workbookViewId="0">
      <pane xSplit="9" ySplit="15" topLeftCell="J124" activePane="bottomRight" state="frozen"/>
      <selection pane="topRight" activeCell="J1" sqref="J1"/>
      <selection pane="bottomLeft" activeCell="A16" sqref="A16"/>
      <selection pane="bottomRight" activeCell="H2" sqref="H2"/>
    </sheetView>
  </sheetViews>
  <sheetFormatPr defaultRowHeight="15" x14ac:dyDescent="0.25"/>
  <cols>
    <col min="1" max="1" width="2.7109375" bestFit="1" customWidth="1"/>
    <col min="2" max="2" width="9.140625" hidden="1" customWidth="1"/>
    <col min="3" max="7" width="6.42578125" customWidth="1"/>
    <col min="8" max="8" width="16.42578125" customWidth="1"/>
    <col min="9" max="9" width="7" bestFit="1" customWidth="1"/>
    <col min="10" max="21" width="11.2851562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25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2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25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75" x14ac:dyDescent="0.3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75" hidden="1" x14ac:dyDescent="0.3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2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25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25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25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25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25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25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25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25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25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25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25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25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25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25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2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25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25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25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25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25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25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25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25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25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25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25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25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2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25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25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25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25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25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25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25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25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25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25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25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25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2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25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25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25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25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25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25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25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25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25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25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25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25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2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25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25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25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25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25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25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25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25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25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25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25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25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2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25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25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25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25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25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25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25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25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25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25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25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25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25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2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25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25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25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25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25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25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25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25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25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25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25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25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2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25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25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25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25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25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25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25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25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25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25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25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25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2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25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25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25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25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25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25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25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25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25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25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25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25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2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25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25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25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25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25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25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25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25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25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25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25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25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2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25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25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25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25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25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25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25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25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25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25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25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25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2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25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25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25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25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25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25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25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75" x14ac:dyDescent="0.3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2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25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25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25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25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25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25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25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25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25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25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25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25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25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25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25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25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25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25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25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25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25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25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25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25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25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25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25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25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25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2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2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25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2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2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25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25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2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2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25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2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2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2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25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25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2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25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25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25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2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2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25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2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2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25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25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2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2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25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2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2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2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25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25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2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25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25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25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75" x14ac:dyDescent="0.3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2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25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25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25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25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2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25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25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25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25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25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25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25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25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25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25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25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25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25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25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25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25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25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25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25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2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25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25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25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25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25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25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25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25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25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25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25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25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25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25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25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25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25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25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25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25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25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25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25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25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25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25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25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25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25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25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25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25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25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25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25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25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25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25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25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V166"/>
  <sheetViews>
    <sheetView zoomScaleNormal="100" workbookViewId="0">
      <pane xSplit="9" ySplit="15" topLeftCell="J91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40625" defaultRowHeight="15" x14ac:dyDescent="0.25"/>
  <cols>
    <col min="1" max="1" width="2.7109375" style="2" bestFit="1" customWidth="1"/>
    <col min="2" max="2" width="14.42578125" style="2" hidden="1" customWidth="1"/>
    <col min="3" max="3" width="7.140625" style="2" customWidth="1"/>
    <col min="4" max="7" width="6" style="2" customWidth="1"/>
    <col min="8" max="8" width="14.28515625" style="2" customWidth="1"/>
    <col min="9" max="9" width="7" style="2" bestFit="1" customWidth="1"/>
    <col min="10" max="21" width="11.28515625" style="70" customWidth="1"/>
    <col min="22" max="22" width="8.7109375" style="70" bestFit="1" customWidth="1"/>
    <col min="23" max="16384" width="9.140625" style="2"/>
  </cols>
  <sheetData>
    <row r="2" spans="1:22" x14ac:dyDescent="0.2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2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25">
      <c r="B5" s="2" t="str">
        <f>ARUS!B5</f>
        <v>SPTP</v>
      </c>
    </row>
    <row r="6" spans="1:22" x14ac:dyDescent="0.2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75" x14ac:dyDescent="0.3">
      <c r="A8" s="1">
        <v>1</v>
      </c>
      <c r="B8" s="3"/>
      <c r="C8" s="1" t="s">
        <v>460</v>
      </c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2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25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25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25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25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25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25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25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25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25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25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25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25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25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25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25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25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25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25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25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2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25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25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25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2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25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25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25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25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25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2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75" x14ac:dyDescent="0.3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2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25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25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25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25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25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25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25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25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25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25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2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2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25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25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25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25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25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25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2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2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25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2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25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25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25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25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2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2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25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25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25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25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2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2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25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2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25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25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25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25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25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25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25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25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25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25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25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25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25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25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25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25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2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25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25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25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25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25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25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25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25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25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25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25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25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25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25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25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2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25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25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25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25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25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25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25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25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25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25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25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25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25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25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25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25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25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25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25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25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25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25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25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25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25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25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25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25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25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25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25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25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25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25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25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25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25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25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25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25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25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25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25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25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25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25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25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25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25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5"/>
  <sheetViews>
    <sheetView tabSelected="1" zoomScaleNormal="100" workbookViewId="0">
      <pane xSplit="9" ySplit="15" topLeftCell="K46" activePane="bottomRight" state="frozen"/>
      <selection pane="topRight" activeCell="J1" sqref="J1"/>
      <selection pane="bottomLeft" activeCell="A16" sqref="A16"/>
      <selection pane="bottomRight" activeCell="O23" sqref="O23"/>
    </sheetView>
  </sheetViews>
  <sheetFormatPr defaultColWidth="9.140625" defaultRowHeight="15" x14ac:dyDescent="0.25"/>
  <cols>
    <col min="1" max="1" width="2.7109375" style="2" bestFit="1" customWidth="1"/>
    <col min="2" max="2" width="25" style="2" hidden="1" customWidth="1"/>
    <col min="3" max="3" width="6.28515625" style="2" customWidth="1"/>
    <col min="4" max="7" width="5.42578125" style="2" customWidth="1"/>
    <col min="8" max="8" width="40.5703125" style="2" customWidth="1"/>
    <col min="9" max="9" width="11.5703125" style="2" customWidth="1"/>
    <col min="10" max="22" width="15.28515625" style="70" customWidth="1"/>
    <col min="23" max="16384" width="9.140625" style="2"/>
  </cols>
  <sheetData>
    <row r="2" spans="1:22" x14ac:dyDescent="0.2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2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25">
      <c r="B5" s="2" t="str">
        <f>ARUS!B5</f>
        <v>SPTP</v>
      </c>
    </row>
    <row r="6" spans="1:22" x14ac:dyDescent="0.2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75" x14ac:dyDescent="0.3">
      <c r="A8" s="1"/>
      <c r="B8" s="3"/>
      <c r="C8" s="1"/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2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2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2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2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2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2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2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2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>
        <v>230516</v>
      </c>
      <c r="K23" s="139">
        <v>153790</v>
      </c>
      <c r="L23" s="165">
        <v>172159</v>
      </c>
      <c r="M23" s="139">
        <v>236090</v>
      </c>
      <c r="N23" s="139">
        <v>122069</v>
      </c>
      <c r="O23" s="139"/>
      <c r="P23" s="139"/>
      <c r="Q23" s="139"/>
      <c r="R23" s="139"/>
      <c r="S23" s="139"/>
      <c r="T23" s="139"/>
      <c r="U23" s="139"/>
      <c r="V23" s="189">
        <f t="shared" si="0"/>
        <v>914624</v>
      </c>
    </row>
    <row r="24" spans="2:22" ht="15" customHeight="1" x14ac:dyDescent="0.2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>
        <v>9</v>
      </c>
      <c r="K24" s="139">
        <v>8</v>
      </c>
      <c r="L24" s="139">
        <v>7</v>
      </c>
      <c r="M24" s="139">
        <v>11</v>
      </c>
      <c r="N24" s="139">
        <v>6</v>
      </c>
      <c r="O24" s="139">
        <v>9</v>
      </c>
      <c r="P24" s="139"/>
      <c r="Q24" s="139"/>
      <c r="R24" s="139"/>
      <c r="S24" s="139"/>
      <c r="T24" s="139"/>
      <c r="U24" s="139"/>
      <c r="V24" s="189">
        <f t="shared" si="0"/>
        <v>50</v>
      </c>
    </row>
    <row r="25" spans="2:22" ht="15" customHeight="1" x14ac:dyDescent="0.2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>
        <v>1602</v>
      </c>
      <c r="K25" s="139">
        <v>3930</v>
      </c>
      <c r="L25" s="165">
        <v>161522</v>
      </c>
      <c r="M25" s="139">
        <v>201110</v>
      </c>
      <c r="N25" s="139">
        <v>112294</v>
      </c>
      <c r="O25" s="139">
        <v>180897</v>
      </c>
      <c r="P25" s="139"/>
      <c r="Q25" s="139"/>
      <c r="R25" s="139"/>
      <c r="S25" s="139"/>
      <c r="T25" s="139"/>
      <c r="U25" s="139"/>
      <c r="V25" s="189">
        <f t="shared" si="0"/>
        <v>661355</v>
      </c>
    </row>
    <row r="26" spans="2:22" ht="15" customHeight="1" x14ac:dyDescent="0.2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2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2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2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2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2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2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2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2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2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>
        <v>10088</v>
      </c>
      <c r="K35" s="139">
        <v>7001</v>
      </c>
      <c r="L35" s="139">
        <v>6152</v>
      </c>
      <c r="M35" s="139">
        <v>9726</v>
      </c>
      <c r="N35" s="139">
        <v>5840</v>
      </c>
      <c r="O35" s="139">
        <v>5776</v>
      </c>
      <c r="P35" s="139"/>
      <c r="Q35" s="139"/>
      <c r="R35" s="139"/>
      <c r="S35" s="139"/>
      <c r="T35" s="139"/>
      <c r="U35" s="139"/>
      <c r="V35" s="189">
        <f t="shared" ref="V35:V38" si="1">SUM(J35:U35)</f>
        <v>44583</v>
      </c>
    </row>
    <row r="36" spans="1:22" x14ac:dyDescent="0.2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2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2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2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2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>
        <v>10088</v>
      </c>
      <c r="K40" s="139">
        <v>7001</v>
      </c>
      <c r="L40" s="139">
        <v>6152</v>
      </c>
      <c r="M40" s="139">
        <v>9726</v>
      </c>
      <c r="N40" s="139">
        <v>5840</v>
      </c>
      <c r="O40" s="139">
        <v>5776</v>
      </c>
      <c r="P40" s="139"/>
      <c r="Q40" s="139"/>
      <c r="R40" s="139"/>
      <c r="S40" s="139"/>
      <c r="T40" s="139"/>
      <c r="U40" s="139"/>
      <c r="V40" s="189">
        <f t="shared" ref="V40:V50" si="2">SUM(J40:U40)</f>
        <v>44583</v>
      </c>
    </row>
    <row r="41" spans="1:22" ht="15" customHeight="1" x14ac:dyDescent="0.2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2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2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2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>
        <v>8564</v>
      </c>
      <c r="K44" s="139">
        <v>6667</v>
      </c>
      <c r="L44" s="139">
        <v>4194</v>
      </c>
      <c r="M44" s="139">
        <v>10281</v>
      </c>
      <c r="N44" s="139">
        <v>5700</v>
      </c>
      <c r="O44" s="139">
        <v>5696</v>
      </c>
      <c r="P44" s="139"/>
      <c r="Q44" s="139"/>
      <c r="R44" s="139"/>
      <c r="S44" s="139"/>
      <c r="T44" s="139"/>
      <c r="U44" s="139"/>
      <c r="V44" s="189">
        <f t="shared" si="2"/>
        <v>41102</v>
      </c>
    </row>
    <row r="45" spans="1:22" ht="15" customHeight="1" x14ac:dyDescent="0.2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2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>
        <v>6</v>
      </c>
      <c r="L46" s="139"/>
      <c r="M46" s="139">
        <v>10</v>
      </c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16</v>
      </c>
    </row>
    <row r="47" spans="1:22" ht="18.75" x14ac:dyDescent="0.3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>
        <v>145</v>
      </c>
      <c r="K47" s="139">
        <v>104</v>
      </c>
      <c r="L47" s="139">
        <v>57</v>
      </c>
      <c r="M47" s="139">
        <v>157</v>
      </c>
      <c r="N47" s="139">
        <v>96</v>
      </c>
      <c r="O47" s="139">
        <v>108</v>
      </c>
      <c r="P47" s="139"/>
      <c r="Q47" s="139"/>
      <c r="R47" s="139"/>
      <c r="S47" s="139"/>
      <c r="T47" s="139"/>
      <c r="U47" s="139"/>
      <c r="V47" s="189">
        <f t="shared" si="2"/>
        <v>667</v>
      </c>
    </row>
    <row r="48" spans="1:22" x14ac:dyDescent="0.2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2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2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2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2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>
        <v>8564</v>
      </c>
      <c r="K52" s="139">
        <v>6667</v>
      </c>
      <c r="L52" s="139">
        <v>4194</v>
      </c>
      <c r="M52" s="139">
        <v>10281</v>
      </c>
      <c r="N52" s="139">
        <v>5700</v>
      </c>
      <c r="O52" s="139">
        <v>5696</v>
      </c>
      <c r="P52" s="139"/>
      <c r="Q52" s="139"/>
      <c r="R52" s="139"/>
      <c r="S52" s="139"/>
      <c r="T52" s="139"/>
      <c r="U52" s="139"/>
      <c r="V52" s="189">
        <f t="shared" ref="V52:V56" si="3">SUM(J52:U52)</f>
        <v>41102</v>
      </c>
    </row>
    <row r="53" spans="2:22" x14ac:dyDescent="0.2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>
        <v>1</v>
      </c>
      <c r="L53" s="139">
        <v>1</v>
      </c>
      <c r="M53" s="139">
        <v>153</v>
      </c>
      <c r="N53" s="139">
        <v>185</v>
      </c>
      <c r="O53" s="139">
        <v>131</v>
      </c>
      <c r="P53" s="139"/>
      <c r="Q53" s="139"/>
      <c r="R53" s="139"/>
      <c r="S53" s="139"/>
      <c r="T53" s="139"/>
      <c r="U53" s="139"/>
      <c r="V53" s="189">
        <f t="shared" si="3"/>
        <v>471</v>
      </c>
    </row>
    <row r="54" spans="2:22" ht="15" customHeight="1" x14ac:dyDescent="0.2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>
        <v>8564</v>
      </c>
      <c r="K54" s="139">
        <v>6665</v>
      </c>
      <c r="L54" s="139">
        <v>4192</v>
      </c>
      <c r="M54" s="139">
        <v>10280</v>
      </c>
      <c r="N54" s="139">
        <v>5698</v>
      </c>
      <c r="O54" s="139">
        <v>5696</v>
      </c>
      <c r="P54" s="139"/>
      <c r="Q54" s="139"/>
      <c r="R54" s="139"/>
      <c r="S54" s="139"/>
      <c r="T54" s="139"/>
      <c r="U54" s="139"/>
      <c r="V54" s="189">
        <f t="shared" si="3"/>
        <v>41095</v>
      </c>
    </row>
    <row r="55" spans="2:22" ht="15" customHeight="1" x14ac:dyDescent="0.2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2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>
        <v>143</v>
      </c>
      <c r="K56" s="139">
        <v>145</v>
      </c>
      <c r="L56" s="139">
        <v>147</v>
      </c>
      <c r="M56" s="139">
        <v>211</v>
      </c>
      <c r="N56" s="139">
        <v>99</v>
      </c>
      <c r="O56" s="139">
        <v>81</v>
      </c>
      <c r="P56" s="139"/>
      <c r="Q56" s="139"/>
      <c r="R56" s="139"/>
      <c r="S56" s="139"/>
      <c r="T56" s="139"/>
      <c r="U56" s="139"/>
      <c r="V56" s="189">
        <f t="shared" si="3"/>
        <v>826</v>
      </c>
    </row>
    <row r="57" spans="2:22" ht="15" customHeight="1" x14ac:dyDescent="0.2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2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2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2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2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2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2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2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2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2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2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2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2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2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2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2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2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>
        <v>555</v>
      </c>
      <c r="K73" s="139">
        <v>406</v>
      </c>
      <c r="L73" s="139">
        <v>290</v>
      </c>
      <c r="M73" s="139">
        <v>408</v>
      </c>
      <c r="N73" s="139">
        <v>542</v>
      </c>
      <c r="O73" s="139">
        <v>390</v>
      </c>
      <c r="P73" s="139"/>
      <c r="Q73" s="139"/>
      <c r="R73" s="139"/>
      <c r="S73" s="139"/>
      <c r="T73" s="139"/>
      <c r="U73" s="139"/>
      <c r="V73" s="189">
        <f t="shared" ref="V73:V74" si="6">SUM(J73:U73)</f>
        <v>2591</v>
      </c>
    </row>
    <row r="74" spans="2:22" ht="15" customHeight="1" x14ac:dyDescent="0.2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2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2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2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2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2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2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2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>
        <v>39</v>
      </c>
      <c r="K81" s="139">
        <v>29</v>
      </c>
      <c r="L81" s="139">
        <v>60</v>
      </c>
      <c r="M81" s="139">
        <v>105</v>
      </c>
      <c r="N81" s="139">
        <v>11</v>
      </c>
      <c r="O81" s="139">
        <v>33</v>
      </c>
      <c r="P81" s="139"/>
      <c r="Q81" s="139"/>
      <c r="R81" s="139"/>
      <c r="S81" s="139"/>
      <c r="T81" s="139"/>
      <c r="U81" s="139"/>
      <c r="V81" s="189">
        <f t="shared" si="7"/>
        <v>277</v>
      </c>
    </row>
    <row r="82" spans="2:22" x14ac:dyDescent="0.2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2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2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>
        <v>1</v>
      </c>
      <c r="K84" s="139">
        <v>3</v>
      </c>
      <c r="L84" s="139"/>
      <c r="M84" s="139">
        <v>105</v>
      </c>
      <c r="N84" s="139"/>
      <c r="O84" s="139">
        <v>7</v>
      </c>
      <c r="P84" s="139"/>
      <c r="Q84" s="139"/>
      <c r="R84" s="139"/>
      <c r="S84" s="139"/>
      <c r="T84" s="139"/>
      <c r="U84" s="139"/>
      <c r="V84" s="189">
        <f t="shared" si="7"/>
        <v>116</v>
      </c>
    </row>
    <row r="85" spans="2:22" ht="15" customHeight="1" x14ac:dyDescent="0.2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2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2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2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2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2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2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2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2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2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2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2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2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2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2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2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2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2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2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2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2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2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2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2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2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2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2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2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2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2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2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2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2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2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2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2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2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2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2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2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2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2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2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2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2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2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2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2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2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2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2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2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2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2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2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2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2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2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2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2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2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2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2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2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2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2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2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2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2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2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2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2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2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2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2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2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2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2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2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2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2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2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2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2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2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2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2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2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2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2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2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2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2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2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2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2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2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2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2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2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2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2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2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2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2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2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2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2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2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2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2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2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2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2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2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2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2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2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2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2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2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2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2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2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2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2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2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2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2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2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2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2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2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2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2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2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2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2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2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2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2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2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2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2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2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2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2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2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2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2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2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2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2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2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2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2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2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2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2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2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2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2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2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2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2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2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2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2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2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2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2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2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2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2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2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2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2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2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2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2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2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2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2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2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2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2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2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2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2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2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2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2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2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2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2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2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2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2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2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2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2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2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2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2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2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2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2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2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2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2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2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2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2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2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2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2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2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2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2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2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2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2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2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2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2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2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2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2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2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2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2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2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2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2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2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2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2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2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2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2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2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2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2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2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2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2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2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2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2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2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2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2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2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2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2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2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2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2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2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2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2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2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2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2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2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2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2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2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2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2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2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2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2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2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2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2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2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2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2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2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2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2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2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2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2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2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2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2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2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2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2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2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2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2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2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2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2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2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2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2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2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2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2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2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2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2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2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2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2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2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2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2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2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2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2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2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2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2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2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2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2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2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2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2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2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2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2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2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2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2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2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2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2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2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2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2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2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2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2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2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2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2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2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2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2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2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2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>
        <v>8564</v>
      </c>
      <c r="K431" s="139">
        <v>6665</v>
      </c>
      <c r="L431" s="139">
        <v>4192</v>
      </c>
      <c r="M431" s="139">
        <v>10279</v>
      </c>
      <c r="N431" s="139">
        <v>5698</v>
      </c>
      <c r="O431" s="139">
        <v>5696</v>
      </c>
      <c r="P431" s="139"/>
      <c r="Q431" s="139"/>
      <c r="R431" s="139"/>
      <c r="S431" s="139"/>
      <c r="T431" s="139"/>
      <c r="U431" s="139"/>
      <c r="V431" s="189">
        <f t="shared" si="39"/>
        <v>41094</v>
      </c>
    </row>
    <row r="432" spans="2:22" x14ac:dyDescent="0.2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2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2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2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2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2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2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2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2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2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2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2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2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2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2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2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2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2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2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2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2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2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2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2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2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2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2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2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2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2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2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2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2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2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2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2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2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2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2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2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2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2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2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2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2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2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2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2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2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2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2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2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2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2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2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2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2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2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2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2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2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2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2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2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2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2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2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2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2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2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2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2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2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2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2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2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2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2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2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2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2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2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2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2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2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2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2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2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2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2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2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2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2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2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2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2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2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2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2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2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2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2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2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2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2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2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2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2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2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2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2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2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2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2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2022-07-04T04:29:15Z</dcterms:modified>
</cp:coreProperties>
</file>